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332"/>
  <workbookPr/>
  <bookViews>
    <workbookView xWindow="65416" yWindow="65416" windowWidth="29040" windowHeight="15720" activeTab="1"/>
  </bookViews>
  <sheets>
    <sheet name="Specificaţii tehnice         " sheetId="4" r:id="rId1"/>
    <sheet name="Specificaţii de preț        " sheetId="5" r:id="rId2"/>
    <sheet name="Sheet2" sheetId="7" r:id="rId3"/>
  </sheets>
  <definedNames>
    <definedName name="_xlnm._FilterDatabase" localSheetId="0" hidden="1">'Specificaţii tehnice         '!$A$6:$P$34</definedName>
    <definedName name="_Hlk125125747" localSheetId="1">'Specificaţii de preț        '!$D$8</definedName>
  </definedNames>
  <calcPr calcId="191029"/>
  <extLst/>
</workbook>
</file>

<file path=xl/sharedStrings.xml><?xml version="1.0" encoding="utf-8"?>
<sst xmlns="http://schemas.openxmlformats.org/spreadsheetml/2006/main" count="489" uniqueCount="145">
  <si>
    <t>Nr. Lot</t>
  </si>
  <si>
    <t>Denumire Lot</t>
  </si>
  <si>
    <t>Cod CPV</t>
  </si>
  <si>
    <t>Denumirea poziției</t>
  </si>
  <si>
    <t>Modelul articolului</t>
  </si>
  <si>
    <t>Ţara de origine</t>
  </si>
  <si>
    <t>Produ-cătorul</t>
  </si>
  <si>
    <t>Specificarea tehnică deplină solicitată de către autoritatea contractantă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</si>
  <si>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</si>
  <si>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</si>
  <si>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</si>
  <si>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</si>
  <si>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</si>
  <si>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</si>
  <si>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</si>
  <si>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Semnat:_______________ Numele, Prenumele:_____________________________ În calitate de: ________________</t>
  </si>
  <si>
    <t>Ofertantul: _______________________ Adresa: ______________________________</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</si>
  <si>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</si>
  <si>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</si>
  <si>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</si>
  <si>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</si>
  <si>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</si>
  <si>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</si>
  <si>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</si>
  <si>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</si>
  <si>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</si>
  <si>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Specificaţii de preț</t>
  </si>
  <si>
    <t>Specificaţii tehnice</t>
  </si>
  <si>
    <t>Specificația tehnică propusă de operatorul economic</t>
  </si>
  <si>
    <t xml:space="preserve">LP nr.     </t>
  </si>
  <si>
    <t>33100000-1</t>
  </si>
  <si>
    <t xml:space="preserve">valoarea estimativă </t>
  </si>
  <si>
    <t>Standarde de referință/ Număr de înregistrare AMDM</t>
  </si>
  <si>
    <t xml:space="preserve">În conformitate cu cerințele/ condițiile de livrare stipulate la pct.11 din anunțul de participare
</t>
  </si>
  <si>
    <t>Achiziționarea centralizată de implanturi oftalmologice (cristaline), consumabile
oftalmologice și INSTRUMENTAR CHIRURGICAL, conform necesităților IMSP - beneficiari pentru anul 2024 – REPETAT 2</t>
  </si>
  <si>
    <t>Benzi de silicon</t>
  </si>
  <si>
    <t xml:space="preserve">Brilliant blue </t>
  </si>
  <si>
    <t>Câmpuri operatorii pentru chirurgia globului ocular 6x4 cm, SMS Laminat</t>
  </si>
  <si>
    <t>Câmpuri operatorii pentruchirurgia globului ocular, 10x12 cm, SMS Laminat</t>
  </si>
  <si>
    <t>Canula oftalmic getabil pentru hidrodisecția</t>
  </si>
  <si>
    <t>Canula oftalmic getabil pentru polisarea capsulei cristalinului</t>
  </si>
  <si>
    <t xml:space="preserve">Capsuloretractor </t>
  </si>
  <si>
    <t>Casete combinate pentru cataracta şi facoemulsificare</t>
  </si>
  <si>
    <t xml:space="preserve">Conformer flexibil </t>
  </si>
  <si>
    <t>Cristalin artificial dur</t>
  </si>
  <si>
    <t>Cristalin artificial dur camera posterioară.</t>
  </si>
  <si>
    <t>Cristalin artificial multifocal</t>
  </si>
  <si>
    <t>Cristalin artificial, forma patrat (square form), foldabil, preincarcat</t>
  </si>
  <si>
    <t>Cutit oftalmic pentru incizia de bază chirurugia cataractei lama de 1.2 mm</t>
  </si>
  <si>
    <t>Cutit oftalmic pentru incizia de bază chirurugia cataractei lama de 2.6 mm</t>
  </si>
  <si>
    <t>Foarfece endooculare cu tăiere vertical</t>
  </si>
  <si>
    <t>Implant orbital din silicon</t>
  </si>
  <si>
    <t>Piesa p/u vitrectomie anterioara compatibil cu  aparatulALCON INFINITI</t>
  </si>
  <si>
    <t>Tub de silicon</t>
  </si>
  <si>
    <t>Tub de silicon pentru fixarea benzii de silicon</t>
  </si>
  <si>
    <t>Ulei de Silicon 1300</t>
  </si>
  <si>
    <t>Canula getabila 27G, dreapta</t>
  </si>
  <si>
    <t>Cutit oftalmic chirurgical 45 grade</t>
  </si>
  <si>
    <t xml:space="preserve">Câmpuri operatorii pentruchirurgia globului ocular </t>
  </si>
  <si>
    <t>Pansamente oftalmice adezive</t>
  </si>
  <si>
    <t>Câmpuri operatorii pentru chirurgia globului ocular, 10x12, SMS</t>
  </si>
  <si>
    <t>Sondă Irigare</t>
  </si>
  <si>
    <t>Sondă Aspirare</t>
  </si>
  <si>
    <t>Blefarostat</t>
  </si>
  <si>
    <t>Pensetă capsulorexis, l=120 mm</t>
  </si>
  <si>
    <t>Chopper + Rotator</t>
  </si>
  <si>
    <t>Chopper + Spatulă</t>
  </si>
  <si>
    <t>Manipulator pentru Cristalin</t>
  </si>
  <si>
    <t>Pensă LIO</t>
  </si>
  <si>
    <t>Container sterilizare mare</t>
  </si>
  <si>
    <t>Cristalin artificial camera posterioara foldabil, monobloc</t>
  </si>
  <si>
    <t>Cristalin artificial camera posterioara foldabil, monobloc, cu filtru galben (LV with blue light filter). Cartuș inclus</t>
  </si>
  <si>
    <t>Cristalin
artificial camera
posterioară
foldabil,
monobloc, cu
patru piciorușe
cu injector și
cartuș inclus</t>
  </si>
  <si>
    <t>Cristalin artificial camera posterioara, foldabil, cu trei piese. Cartuș inclus</t>
  </si>
  <si>
    <t>Cristalin artificial, camera posterioara, foldabil, monobloc, toric asferic</t>
  </si>
  <si>
    <t>Soluție Viscoelastic, Vîscozitatea  5250-8750cps</t>
  </si>
  <si>
    <t>Soluție Viscoelastic, Vîscozitatea  3000-5000cps</t>
  </si>
  <si>
    <t>Cristalin artificial, forma patrat (square form), foldabil, preincarcat cu filtru galben si UV</t>
  </si>
  <si>
    <t xml:space="preserve">Blefarostat Castrtaviejo universal cu mecanism de deschidere prin rotire, </t>
  </si>
  <si>
    <t>Pensa pentru legat,</t>
  </si>
  <si>
    <t xml:space="preserve">Phaco chopper, universal, </t>
  </si>
  <si>
    <t>Foarfece corneene universale de tip Castroviejo</t>
  </si>
  <si>
    <t>Pensa corneana tip Colibri</t>
  </si>
  <si>
    <t>Portac tip BARRAQUER</t>
  </si>
  <si>
    <t xml:space="preserve">Spatula dreaptă  pentru chirurgia cataractei </t>
  </si>
  <si>
    <t>Tonometru Maklakov greutatea 10gr</t>
  </si>
  <si>
    <t>Tonometru Goldmann</t>
  </si>
  <si>
    <t xml:space="preserve">Pensa pentru tehnica de irigatie si aspiratie bimanuala </t>
  </si>
  <si>
    <t xml:space="preserve">Pensa pentru capsulorexis  </t>
  </si>
  <si>
    <t xml:space="preserve">Benzi de silicon pentru chirurgia dezlipirii de retina,  circlaj 2 mm latimea, steril </t>
  </si>
  <si>
    <t xml:space="preserve"> solutie Brilliant blue G 0,025%, in ambalaj steril, (0,5 ml- 1,0 ml ),  colorant pentru uz intraocular  seringa preumpluta cu canula</t>
  </si>
  <si>
    <t>Câmpuri operatorii pentru chirurgia globului ocular (câmp operator de unica folosință, steril, dimensiune 102x122 cm (+/- 2 cm), Material SMS Laminat, cu punga de colectare a fluidelor, cu apertura (suprafata de lucru) cu dimensiunea 6x4 cm, acoperita integral cu pelicula adezivă.</t>
  </si>
  <si>
    <t>Câmpuri operatorii pentru chirurgia globului ocular (câmp operator de unica folosință, steril, dimensiune 100x120 cm (+/- 1 cm), Material SMS Laminat, cu punga de colectare a fluidelor, cu apertura (suprafata de lucru) cu dimensiunea 10x12 cm, acoperita integral cu pelicula adezivă.</t>
  </si>
  <si>
    <t xml:space="preserve">Canula oftalmic getabil pentru hidrodisecția, 27 G, 40mm, angulata, 6 mm, BOND, steril  </t>
  </si>
  <si>
    <t xml:space="preserve">Canula oftalmic getabil pentru polisarea capsulei cristalinului, 27 G, Kratz, angulata la 8 mm de la varf,40 mm, cu orificiu din partea superioara, steril, bent. </t>
  </si>
  <si>
    <t xml:space="preserve">Flexibil, din polypropilen sau nylon,  cu stopper ajustabil din silicon, steril , set din 5 dispozitive pentru stabilizarea capsulei, capete rotunjite pentru marirea ariei de suport. </t>
  </si>
  <si>
    <t xml:space="preserve">Casete combinate pentru cataracta şi facoemulsificare 1) Pentru Alcon Infinity Facoemulsificator: 25 g; 2) Sterile; </t>
  </si>
  <si>
    <t xml:space="preserve">Conformer flexibil din silicon, steril, jetabil, pentru mentinerea sacului conjunctival . </t>
  </si>
  <si>
    <t xml:space="preserve">Cristalin artificial camera posterioara, PMMA, biconvex. Optica 6,0 mm, haptica 12,5 mm. Gama dioptrica: +6,0D → +30,0D, cu 2 găuri în haptică pentru fixație sclerală. Indice de refractie 1.49. Constanta A – 118,5, steril. Pasul de 0.5 - 1.0 D pentru gama dioptrica + 6.0 -+ 10.0D,  pasul de 0.5 pentru gama dioptrica + 10.0 -+ 30.0D. Se accepta oferta unui spectru mai larg de dioptrii. *Termenul/termenele de sterilitate a pseudofacului cât și a cartușului/injectorului să fie indicat pe ambalaj (sterile minim 24 luni, pentru toate componentele ambalajului) și va fi indicat pe ambalajul steril, cât și pe cutie (în cazul livrării produselor în cutie). Cerințele tehnice expuse mai sus urmează să fie indicate astfel încât să poată să fie verificate cu ușurință la etapa evaluarii ofertelor/examinării mostrelor/recepționarii bunurilor. Toate cristalinele artificiale să fie cu UV filtru și YAG-laser compatibili. 
</t>
  </si>
  <si>
    <t xml:space="preserve">Cristalin artificial camera posterioara, PMMA. 
Optica 6,0 mm, haptica 12,5 mm. Gama dioptrica: +10,0D → +40,0D, 
Indice de refractie 1.49. 
Constanta A – 118,2, steril. 
Pasul de 0.5 D 
Se accepta oferta unui spectru mai larg de dioptrii. *Termenul/termenele de sterilitate  să fie indicat pe ambalaj (sterile minim 24 luni, pentru toate componentele ambalajului) și va fi indicat pe ambalajul steril, cât și pe cutie (în cazul livrării produselor în cutie). Cerințele tehnice expuse mai sus urmează să fie indicate astfel încât să poată să fie verificate cu ușurință la etapa evaluarii ofertelor/examinării mostrelor/recepționarii bunurilor. </t>
  </si>
  <si>
    <t xml:space="preserve">Cristalin multifocal, one-piece, biconvex, UV absorbție. Adiții moderate 1,5D. Material acrilic cu caracter hidrofob. Implantabil prin 2 mm . Optic asferic. optica 6mm, haptica  11mm A-constanta 118,0  *Termenul/termenele de sterilitate a pseudofacului cât și a cartușului/injectorului să fie indicat pe ambalaj (sterile minim 24 luni, pentru toate componentele ambalajului) și va fi indicat pe ambalajul steril, cât și pe cutie (în cazul livrării produselor în cutie). Cerințele tehnice expuse mai sus urmează să fie indicate astfel încât să poată să fie verificate cu ușurință la etapa evaluarii ofertelor/examinării mostrelor/recepționarii bunurilor. Toate cristalinele artificiale să fie cu UV filtru și YAG-laser compatibili. 
</t>
  </si>
  <si>
    <t>Cristalin artificial camera posterioară foldabil, monobloc, cu patru piciorușe, acrilic, hidrofilic, asferic. D=6.0 mm – 6,2 mm, haptica 10,5 -11.0 mm. Constanta A: metoda biometrica 118,0 , metoda prin imersie 118.5. Indice de refractie - 1.46. Gama dioptrică: +0.0D la +30,0D. Pasul de 0,5 - 1.0 D. Pentru
gama dioptrica +10.0D - +30,0 D pasul de 0.5D . Pentru gama dioptrica 0,0D - +10.0D pasul 1,0D. Se acceptă oferta unui spectru mai larg de dioptrii. Preincarcat in injector , pentru incizia de 1,8 - 2,2 mm.
*Termenul/termenele de sterilitate a pseudofacului cât și a cartușului/injectorului să fie indicat pe ambalaj (sterile minim 24 luni, pentru toate componentele ambalajului) și va fi indicat pe ambalajul steril, cât și pe cutie (în cazul livrării produselor în cutie). Cerințele tehnice expuse mai sus urmează să fie indicate astfel încât să poată să fie verificate cu ușurință la etapa evaluarii ofertelor/examinării mostrelor/recepționarii bunurilor. Toate cristalinele artificiale sa fie cu UV filtru.</t>
  </si>
  <si>
    <t xml:space="preserve">Cutit microchirurgical (pentru incizia de baza in chirurgia cataractei). Lama de 1,2 mm cu tăiş lateral, steril.  Material - otel inoxidabil (aliaj- austenit) forma conică, lungime cap 6,5mm +  0,2 , unghi 45grade, lama bilaterală, lungime lama 2,0 +  0,2mm, lațimea tăietoare - 0,2-0,3mm </t>
  </si>
  <si>
    <t xml:space="preserve">Cuțit oftalmic, pentru chirurgia globului ocular (pentru incizia de bază în chirurgia cataractei) 2,6mm. Cutit cu miner complet, cu lățimea lamei de 2.6 mm, satinat, angulat sub unghi 45 grade, cu tăiş lateral, cu marker de 2mm.  Material - otel inoxidabil (aliaj- austenit).  Steril.
</t>
  </si>
  <si>
    <t xml:space="preserve">Foarfece endooculare 25 G cu tăiere verticala, mobila partea proximala, steril
</t>
  </si>
  <si>
    <t xml:space="preserve">Implant orbital din silicon 1)Diametre de la 18 pina la 22 mm inclusiv, steril; </t>
  </si>
  <si>
    <t>Piesa p/u vitrectomie anterioara compatibil cu  aparatulALCON INFINITI, 25GA  steril,unica folosinta</t>
  </si>
  <si>
    <t xml:space="preserve">1) Tub de silicon pentru conjunctivorinostomie; 2)  Ø 3,7 mm- 4,0 mm; 3) Steril; </t>
  </si>
  <si>
    <t xml:space="preserve">1) Tub de silicon pentru fixarea benzii de silicon (sleeve); 2)  Diametru 2,0 x 0,75 mm; 3)steril; 4) Din silicon; </t>
  </si>
  <si>
    <t xml:space="preserve">Ulei de silicon 1300 (densitatea relativa 0,96-0,98 g/cm3), in seringa preincarcata sterila de 10 ml
</t>
  </si>
  <si>
    <t xml:space="preserve">Canula viscoelastic 27 G , dreapta, soft tip (virf de silicon) 
</t>
  </si>
  <si>
    <t>Cutit de unica folosinta, pentru interventii microchirurgicale, miner complet, lama din otel inoxidabil dur, lama dreapta, cu tais lateral sub unghi  45 grade, satinat, steril (echivalent cu cuțitul MST45)</t>
  </si>
  <si>
    <t>Câmpuri operatorii pentru chirurgia globului ocular (câmp operator de unica folosință, steril, dimensiune 102x122 cm (+/- 2 cm), Material SMS, cu punga de colectare a fluidelor, cu apertura (suprafata de lucru) cu dimensiunea 6x4 cm, acoperita integral cu pelicula adezivă.</t>
  </si>
  <si>
    <r>
      <t xml:space="preserve">Pansamente oftalmice adezive. Sterile. Dimensiune </t>
    </r>
    <r>
      <rPr>
        <sz val="11"/>
        <color rgb="FF000000"/>
        <rFont val="Times New Roman"/>
        <family val="1"/>
      </rPr>
      <t xml:space="preserve">6,5 cm </t>
    </r>
    <r>
      <rPr>
        <sz val="11"/>
        <color rgb="FF191919"/>
        <rFont val="Times New Roman"/>
        <family val="1"/>
      </rPr>
      <t>± 1 cm</t>
    </r>
    <r>
      <rPr>
        <sz val="11"/>
        <color rgb="FF000000"/>
        <rFont val="Times New Roman"/>
        <family val="1"/>
      </rPr>
      <t xml:space="preserve"> x 9,5 cm </t>
    </r>
    <r>
      <rPr>
        <sz val="11"/>
        <color rgb="FF191919"/>
        <rFont val="Times New Roman"/>
        <family val="1"/>
      </rPr>
      <t>± 1 cm</t>
    </r>
    <r>
      <rPr>
        <sz val="11"/>
        <color rgb="FF000000"/>
        <rFont val="Times New Roman"/>
        <family val="1"/>
      </rPr>
      <t>.</t>
    </r>
  </si>
  <si>
    <t>Câmpuri operatorii pentru chirurgia globului ocular: câmp operator de unica folosință, steril, dimensiune 100x120 cm (+/- 10 cm), material SMS, Repelent, cu punga de colectare a fluidelor, cu apertura (suprafața de lucru) cu dimensiunea 10x12 cm (+/- 2 cm pentru fiecare latură), acoperita integral cu pelicula adezivă</t>
  </si>
  <si>
    <t>Piesă pentru irigare pentru tehnica bimanuală, 21G, găuri laterale de 0,35 mm, mâner zimțat, lungime 103 mm ± 5 mm. Material: mâner din titan și vârf din oțel inoxidabil.</t>
  </si>
  <si>
    <t>Piesă pentru aspirare pentru tehnica bimanuală, 22G, vârf pentru polisarea capsulei, o gaură pe partea superioară de 0.35mm, mâner zimțat, lungime 103mm ± 5 mm. mâner din titan și vârf din oțel inoxidabil.</t>
  </si>
  <si>
    <t>Speculum pentru pleoape conform Castroviejo, branșe fenestrate de 15 mm ± 1 mm, înclinate la 35°, Lungime 85 mm ± 5 mm. Material: titan</t>
  </si>
  <si>
    <t>Pențetă pentru capsulorhexis cu mecanisme de pivotare din trei piese, branșe drepte de 8.5 mm cu marcaj la 2.5 și 5.0 mm, pentru incizie de 1.5-2,2 mm, Lungime 120 mm ± 5 mm. Material: mâner din titan și vârf din oțel inoxidabil.</t>
  </si>
  <si>
    <t>Phaco Spatulă după Rowen (Phaco delimitator conform Rowen + Rotator pentru nucleu conform Bechert); Lungime 144 mm ± 5 mm Material: mâner din titan și vârf din oțel inoxidabil.</t>
  </si>
  <si>
    <t>Phaco Spatulă (Phaco delimitator conform Rowen și Spatula dreaptă lungime de 15mm  ± 1 mm și lățimea de 0.8 mm ± 0,5 mm); Lungime 144mm ± 5 mm Material: mâner din titan și vârf din oțel inoxidabil.</t>
  </si>
  <si>
    <t>Cârlig pentru manipularea cristalinului conform Sinskey, angulat 90°, lungimea vârfului 0,8 mm, Lungimea 120 mm ± 5 mm. Material: mâner din titan și vârf din oțel inoxidabil.</t>
  </si>
  <si>
    <t>Pensă pentru înnodarea suturilor conform McPherson, cu platformă de legare de 7 mm. Branșe drepte. Lungime 100 mm ± 5 mm. Material: titan</t>
  </si>
  <si>
    <t>Tava din plastic pentru sterilizare în autoclavă și depozitare. Dimensiunea 254 mm x 152 mm ± 5 mm pentru fiecare latură, înălțimea 19 mm ± 2 mm, cu carpetă</t>
  </si>
  <si>
    <t>Cu cartuș pentru incizie 2.4-2.75 mm, steril, compatibil cu cristalinul sau cartuș cu injector, steril -compatibil cu cristalinul, getabile. Acri1ic,metacrilat,hidrofob,copolimer. Optic biconvex, asimetric anterior, 6,0 mm, haptica 13 mm, angulatia hapticelor 0 grade. Indice de refracție: 1,55, obligator să fie indicat  pe ambalajul exterior. UV filtru 400 nm. Constanta A: metoda biometrică 118,3 - 118,4, metoda prin imersie 118,7, să fie indicată obligatoriu pe ambalajul exterior . Gama dioptrica: pasul de 0.5 D pentru gama dioptrica + 6.0 -+ 30.0D, pasul de 0,5 - 1,0 D pentru gama dioptrica +31.0 - +40.0D. Se accepta oferta unui spectru mai larg de dioptrii.*Termenul/termenele de sterilitate a pseudofacului cât și a cartușului/injectorului să fie indicat pe ambalaj (sterile minim 24 luni, pentru toate componentele ambalajului) și va fi indicat pe ambalajul steril, cât și pe cutie (în cazul livrării produselor în cutie). Toate cristalinele artificiale să fie cu UV filtru și YAG-laser compatibili.</t>
  </si>
  <si>
    <t xml:space="preserve">Cu cartuș pentru incizia 2.4-2.75mm, compatibil cu cristalinul sau cartuș cu injector compatibil cu cristalinul, sterile, getabile.Acrilic,metacrilat, hidrofob,copolimer. Optic biconvex, asimetric anterior, 6,0 mm, haptica 13 mm, angulatia hapticelor 0 grade. Indice de refracție: 1,55, obligator să fie indicat obligatoriu pe ambalajul exterior. UV filtru 400nm, filtru lumina albastra. Constanta A: metoda biometrică 118,7, metoda prin imersie 119,0, să fie indicată obligatoriu pe ambalajul exterior . Gama dioptrica: pasul de 0.5 D pentru gama dioptrica + 6.0 -+ 30.0D. Se accepta oferta unui spectru mai larg de dioptrii. Gama dioptrica: pasul de 0.5 D pentru gama dioptrica +6.0 - +30.0D.  *Termenul/termenele de sterilitate a pseudofacului cât și a cartușului/injectorului să fie indicat pe ambalaj (sterile minim 24 luni, pentru toate componentele ambalajului) și va fi indicat pe ambalajul steril, cât și pe cutie (în cazul livrării produselor în cutie). Cerințele tehnice expuse mai sus urmează să fie indicate astfel încât să poată să fie verificate cu ușurință la etapa evaluarii ofertelor/examinării mostrelor/recepționarii bunurilor. Toate cristalinele artificiale să fie cu UV filtru și YAG-laser compatibili. </t>
  </si>
  <si>
    <t xml:space="preserve">Acrilic, hidrofilic, asferic, D=6,0 - 6,2 mm, haptica 10,5 - 11,0 mm. Angulatia hapticelor 0 grade. Indice de refractie 1.46. Constanta A118,5, gama dioptrică +0.0 - +30 D. Pasul de 0.5-1.0 pentru gama dioptrica +0.0...+9.0D. Pasul de 0.5 pentru gama dioptrica + 10.0...+ 30.0D. Se accepta oferta unui spectru mai larg de dioptrii. Constanta A: metoda biometrică 118,0, metoda prin imersie 118,5, să fie indicată obligatoriu pe ambalajul exterior . *Termenul/termenele de sterilitate a pseudofacului cât și a cartușului/injectorului să fie indicat pe ambalaj (sterile minim 24 luni, pentru toate componentele ambalajului) și va fi indicat pe ambalajul steril, cât și pe cutie (în cazul livrării produselor în cutie). Cerințele tehnice expuse mai sus urmează să fie indicate astfel încât să poată să fie verificate cu ușurință la etapa evaluarii ofertelor/examinării mostrelor/recepționarii bunurilor. Toate cristalinele artificiale să fie cu UV filtru și YAG-laser compatibili. </t>
  </si>
  <si>
    <t>Cu cartuș pentru incizia 2.4-2.75mm, compatibil cu cristalinul sau cartuș cu injector compatibil cu cristalinul, sterile, getabile, Cartuș steril, getabil. Material lentila: acrilat metacrilat, hidrofob, copolimer . Optic biconvex, 6,0 mm, asimetric anterior. Material haptica: PMMA, haptica 13 mm, Angulatia hapticelor: 10° Indice de refracție: 1,55, obligator indicat pe ambalajul exterior. UV filtru 400nm. Constanta A: metoda biometrică 118,8, metoda prin imersie 119,2, să fie indicată obligatoriu pe ambalajul exterior . Gama dioptrica +6,0 - +30,0D. Pasul de 0.5 D pentru gama dioptrica + 6.0 -+ 30.0D. Se accepta oferta unui spectru mai larg de dioptrii.  *Termenul/termenele de sterilitate a pseudofacului cât și a cartușului/injectorului să fie indicat pe ambalaj (sterile minim 24 luni, pentru toate componentele ambalajului) și va fi indicat pe ambalajul steril, cât și pe cutie (în cazul livrării produselor în cutie). Cerințele tehnice expuse mai sus urmează să fie indicate astfel încât să poată să fie verificate cu ușurință la etapa evaluarii ofertelor/examinării mostrelor/recepționarii bunurilor. Toate cristalinele artificiale să fie cu UV filtru și YAG-laser compatibili. *</t>
  </si>
  <si>
    <t xml:space="preserve">Cristalin multifocal, one-piece, biconvex, UV absorbție. Adiții moderate 1,5D. Material acrilic cu caracter hidrofob. Implantabil prin 2 mm . Optic asferic. optica 6mm, haptica  11mm A-constanta 118,0  *Termenul/termenele de sterilitate a pseudofacului cât și a cartușului/injectorului să fie indicat pe ambalaj (sterile minim 24 luni, pentru toate componentele ambalajului) și va fi indicat pe ambalajul steril, cât și pe cutie (în cazul livrării produselor în cutie). Cerințele tehnice expuse mai sus urmează să fie indicate astfel încât să poată să fie verificate cu ușurință la etapa evaluarii ofertelor/examinării mostrelor/recepționarii bunurilor. Toate cristalinele artificiale să fie cu UV filtru și YAG-laser compatibili. </t>
  </si>
  <si>
    <t xml:space="preserve">Cristalin artificial, camera posterioara, foldabil, monobloc, toric asferic. Acrilic, metacrilat, hidrofob, copolimer. Cu cartuș, termen de sterilitate minim 24 luni, Optica 6,0 mm, haptica 13mm, asferic. Angulatia hapticelor 0 grade. Optica biconvex, toric, cilindru 1,0 - 6,0D. Indice de refracție: 1,55. Constanta A metoda biometrica: 119,0. Gama dioptrica: +6.0D --&gt; +34,0D. Pasul 0.5 - 1.0 pentru gama +31.0...+34.0D si pasul 0.5 pentru gama dioptrica +6.0...+30.0D. Puterea cilindrului lentilei intraoculare +1,0...+ 6,0D. . </t>
  </si>
  <si>
    <t>Soluție oftalmică pe bază de metilceluloză hidroxipropilică 2%, 2 ± 0,2 ml. Sterilă. Vîscozitatea la 25°C ± 2C,  5250-8750 cps. Baza izotonică sterilă. Fiecare seringă ambalată în blister separat. Canulă de 23G sterilă de unică folosință .</t>
  </si>
  <si>
    <t>Soluție oftalmică pe bază de metilceluloză hidroxipropilică 2%, 2 ± 0,2 ml w/v. Sterilă. Vîscozitatea la 27°C ± 2C - 3000-5000cps. Masa moleculară 90000 ± 10000 daltoni. Indice de refracție 1340 ± 10. Gravitate specifică la 25°C - 1000-1025. Baza izotonică sterilă. Fiecare serincă ambalată în blister separat. Canulă de 23G ±2G sterilă de unică folosință .</t>
  </si>
  <si>
    <t>Cristalin monofocal foldabil, asferic, preincarcat, cu filtru galben si UV, copolimer acrilic hidrofil-hidrofob. Forma optica asferic., D opticii 6,0mm, diametrul total 10,75 -11,0 mm. Constanta A biometrie contact 118,6. Gama dioptrica – 10,0D - +30,0D. Pasul 0,5 D de la +10,0D la +30,0D; pasul 1,0 D pina la +10,0D.
*Termenul/termenele de sterilitate a pseudofacului cât și a cartușului/injectorului să fie indicat pe ambalaj (sterile minim 24 luni, pentru toate componentele ambalajului) și va fi indicat pe ambalajul steril, cât și pe cutie (în cazul livrării produselor în cutie). Cerințele tehnice expuse mai sus urmează să fie indicate astfel încât să poată să fie verificate cu ușurință la etapa evaluarii ofertelor/examinării mostrelor/recepționarii bunurilor. Toate cristalinele artificiale sa fie cu UV filtru.</t>
  </si>
  <si>
    <t>Blefarostate de tip Castroviejo cu bransele fenestrate 15 mm si mecanism de inchidere. Lungimea instrumentului 80mm.</t>
  </si>
  <si>
    <t>Pensa de legat oftalmologica cu bransele sub unghi de 45 grade si lungimea de 7.5 mm. Lungimea toala de 110 ± 5 mm.</t>
  </si>
  <si>
    <t xml:space="preserve">Phaco Chopper titan cu varf atraumatic universal 1.3 mm. Lungimea totala de 125 mm± 5 mm. </t>
  </si>
  <si>
    <t>Foarfece corneene universale de tip Castroviejo, branse subtiri de 11 mm si virf bont. Lungimea totala a instrumentului 110 mm± 5 mm.</t>
  </si>
  <si>
    <t>Pensa corneana tip Colibri. Dinti (varf) 1x2 de 0,12 mm. Lungime totala de 77 mm± 2 mm.</t>
  </si>
  <si>
    <t>Portac tip BARRAQUER, cu branse fine de 8 mm, curbate, fara mecanism de inchidere (fixare), lungimea totala 100 mm ± 5 mm</t>
  </si>
  <si>
    <t xml:space="preserve">Spatula dubla cu partea de lucru 12 mm, 0,3 mm si 0,5 mm latime. Lungimea totala a instrumentului 145 mm ± 5 mm. </t>
  </si>
  <si>
    <t>Tonometru Goldmann, cu fixatie pe lampa cu fanta</t>
  </si>
  <si>
    <t xml:space="preserve">Pensa pentru tehnica de irigatie si aspiratie bimanuala de 21G si porturi 0.35 mm. Lungimea totala a instrumentului 103 ± 5 mm. </t>
  </si>
  <si>
    <t>Pensa de capsulorexis din titan cu mechanism pivot, bratele de 12 mm si lungimea totala de 115 mm ± 5 mm</t>
  </si>
  <si>
    <t>Bucată</t>
  </si>
  <si>
    <t>Suma Totală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</si>
</sst>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_-* #,##0.00_-;\-* #,##0.00_-;_-* &quot;-&quot;??_-;_-@_-"/>
    <numFmt numFmtId="165" formatCode="#,##0.0000"/>
  </numFmts>
  <fonts count="24">
    <font>
      <sz val="10"/>
      <name val="Arial"/>
      <family val="2"/>
    </font>
    <font>
      <sz val="11"/>
      <color theme="1"/>
      <name val="Calibri"/>
      <family val="2"/>
      <scheme val="minor"/>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sz val="10"/>
      <color indexed="8"/>
      <name val="Times New Roman"/>
      <family val="1"/>
    </font>
    <font>
      <b/>
      <sz val="12"/>
      <color theme="4" tint="-0.24997000396251678"/>
      <name val="Times New Roman"/>
      <family val="1"/>
    </font>
    <font>
      <sz val="16"/>
      <name val="Times New Roman"/>
      <family val="1"/>
    </font>
    <font>
      <sz val="8"/>
      <name val="Arial"/>
      <family val="2"/>
    </font>
    <font>
      <sz val="8"/>
      <name val="Times New Roman"/>
      <family val="1"/>
    </font>
    <font>
      <sz val="10"/>
      <name val="Arial Cyr"/>
      <family val="2"/>
    </font>
    <font>
      <sz val="10"/>
      <color indexed="8"/>
      <name val="Arial1"/>
      <family val="2"/>
    </font>
    <font>
      <b/>
      <sz val="12"/>
      <color theme="0"/>
      <name val="Calibri"/>
      <family val="2"/>
      <scheme val="minor"/>
    </font>
    <font>
      <sz val="11"/>
      <color rgb="FF000000"/>
      <name val="Calibri"/>
      <family val="2"/>
    </font>
    <font>
      <b/>
      <sz val="12"/>
      <color rgb="FFFFFFFF"/>
      <name val="Calibri"/>
      <family val="2"/>
    </font>
    <font>
      <sz val="10"/>
      <color rgb="FF000000"/>
      <name val="Arial1"/>
      <family val="2"/>
    </font>
    <font>
      <sz val="11"/>
      <color rgb="FF9C6500"/>
      <name val="Calibri"/>
      <family val="2"/>
      <scheme val="minor"/>
    </font>
    <font>
      <sz val="10"/>
      <color rgb="FF000000"/>
      <name val="Calibri"/>
      <family val="2"/>
      <scheme val="minor"/>
    </font>
    <font>
      <sz val="11"/>
      <color theme="1"/>
      <name val="Times New Roman"/>
      <family val="1"/>
    </font>
    <font>
      <sz val="11"/>
      <name val="Times New Roman"/>
      <family val="1"/>
    </font>
    <font>
      <sz val="11"/>
      <color rgb="FF191919"/>
      <name val="Times New Roman"/>
      <family val="1"/>
    </font>
    <font>
      <sz val="11"/>
      <color rgb="FF000000"/>
      <name val="Times New Roman"/>
      <family val="1"/>
    </font>
  </fonts>
  <fills count="7">
    <fill>
      <patternFill/>
    </fill>
    <fill>
      <patternFill patternType="gray125"/>
    </fill>
    <fill>
      <patternFill patternType="solid">
        <fgColor rgb="FFA5A5A5"/>
        <bgColor indexed="64"/>
      </patternFill>
    </fill>
    <fill>
      <patternFill patternType="solid">
        <fgColor rgb="FFA5A5A5"/>
        <bgColor indexed="64"/>
      </patternFill>
    </fill>
    <fill>
      <patternFill patternType="solid">
        <fgColor rgb="FFFFEB9C"/>
        <bgColor indexed="64"/>
      </patternFill>
    </fill>
    <fill>
      <patternFill patternType="solid">
        <fgColor indexed="22"/>
        <bgColor indexed="64"/>
      </patternFill>
    </fill>
    <fill>
      <patternFill patternType="solid">
        <fgColor theme="0"/>
        <bgColor indexed="64"/>
      </patternFill>
    </fill>
  </fills>
  <borders count="10">
    <border>
      <left/>
      <right/>
      <top/>
      <bottom/>
      <diagonal/>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bottom style="thin"/>
    </border>
    <border>
      <left style="thin"/>
      <right/>
      <top style="thin"/>
      <bottom style="thin"/>
    </border>
    <border>
      <left/>
      <right style="thin"/>
      <top style="thin"/>
      <bottom style="thin"/>
    </border>
    <border>
      <left/>
      <right/>
      <top style="thin"/>
      <bottom style="thin"/>
    </border>
    <border>
      <left style="thin"/>
      <right/>
      <top/>
      <bottom style="thin"/>
    </border>
    <border>
      <left/>
      <right/>
      <top/>
      <bottom style="thin"/>
    </border>
    <border>
      <left/>
      <right style="thin"/>
      <top/>
      <bottom style="thin"/>
    </border>
  </borders>
  <cellStyleXfs count="8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12" fillId="0" borderId="0">
      <alignment/>
      <protection/>
    </xf>
    <xf numFmtId="0" fontId="0" fillId="0" borderId="0">
      <alignment/>
      <protection/>
    </xf>
    <xf numFmtId="9" fontId="0" fillId="0" borderId="0" applyFont="0" applyFill="0" applyBorder="0" applyAlignment="0" applyProtection="0"/>
    <xf numFmtId="0" fontId="1"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3" fillId="0" borderId="0" applyBorder="0" applyProtection="0">
      <alignment/>
    </xf>
    <xf numFmtId="0" fontId="0" fillId="0" borderId="0">
      <alignment/>
      <protection/>
    </xf>
    <xf numFmtId="0" fontId="14" fillId="2" borderId="1" applyNumberFormat="0" applyAlignment="0" applyProtection="0"/>
    <xf numFmtId="0" fontId="0"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5" fillId="0" borderId="0">
      <alignment/>
      <protection/>
    </xf>
    <xf numFmtId="0" fontId="0" fillId="0" borderId="0">
      <alignment/>
      <protection/>
    </xf>
    <xf numFmtId="0" fontId="15" fillId="0" borderId="0">
      <alignment/>
      <protection/>
    </xf>
    <xf numFmtId="0" fontId="15" fillId="0" borderId="0">
      <alignment/>
      <protection/>
    </xf>
    <xf numFmtId="0" fontId="15" fillId="0" borderId="0">
      <alignment/>
      <protection/>
    </xf>
    <xf numFmtId="9" fontId="15" fillId="0" borderId="0" applyBorder="0" applyProtection="0">
      <alignment/>
    </xf>
    <xf numFmtId="0" fontId="15" fillId="0" borderId="0">
      <alignment/>
      <protection/>
    </xf>
    <xf numFmtId="0" fontId="15" fillId="0" borderId="0">
      <alignment/>
      <protection/>
    </xf>
    <xf numFmtId="0" fontId="15" fillId="0" borderId="0">
      <alignment/>
      <protection/>
    </xf>
    <xf numFmtId="0" fontId="0" fillId="0" borderId="0">
      <alignment/>
      <protection/>
    </xf>
    <xf numFmtId="0" fontId="15" fillId="0" borderId="0">
      <alignment/>
      <protection/>
    </xf>
    <xf numFmtId="0" fontId="17" fillId="0" borderId="0" applyBorder="0" applyProtection="0">
      <alignment/>
    </xf>
    <xf numFmtId="0" fontId="0" fillId="0" borderId="0">
      <alignment/>
      <protection/>
    </xf>
    <xf numFmtId="0" fontId="16" fillId="3" borderId="1" applyProtection="0">
      <alignment/>
    </xf>
    <xf numFmtId="0" fontId="18" fillId="4" borderId="0" applyNumberFormat="0" applyBorder="0" applyAlignment="0" applyProtection="0"/>
    <xf numFmtId="0" fontId="1" fillId="0" borderId="0">
      <alignment/>
      <protection/>
    </xf>
    <xf numFmtId="0" fontId="1" fillId="0" borderId="0">
      <alignment/>
      <protection/>
    </xf>
    <xf numFmtId="0" fontId="0" fillId="0" borderId="0">
      <alignment/>
      <protection/>
    </xf>
    <xf numFmtId="164" fontId="1" fillId="0" borderId="0" applyFont="0" applyFill="0" applyBorder="0" applyAlignment="0" applyProtection="0"/>
    <xf numFmtId="0" fontId="1" fillId="0" borderId="0">
      <alignment/>
      <protection/>
    </xf>
    <xf numFmtId="0" fontId="19"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64" fontId="1" fillId="0" borderId="0" applyFont="0" applyFill="0" applyBorder="0" applyAlignment="0" applyProtection="0"/>
    <xf numFmtId="0" fontId="1" fillId="0" borderId="0">
      <alignment/>
      <protection/>
    </xf>
  </cellStyleXfs>
  <cellXfs count="98">
    <xf numFmtId="0" fontId="0" fillId="0" borderId="0" xfId="0"/>
    <xf numFmtId="0" fontId="3" fillId="0" borderId="0" xfId="20" applyFont="1" applyProtection="1">
      <alignment/>
      <protection locked="0"/>
    </xf>
    <xf numFmtId="0" fontId="5" fillId="0" borderId="0" xfId="20" applyFont="1" applyFill="1" applyBorder="1" applyAlignment="1" applyProtection="1">
      <alignment horizontal="left" vertical="top" wrapText="1"/>
      <protection locked="0"/>
    </xf>
    <xf numFmtId="0" fontId="3" fillId="0" borderId="0" xfId="20" applyFont="1" applyFill="1" applyBorder="1" applyAlignment="1" applyProtection="1">
      <alignment wrapText="1"/>
      <protection locked="0"/>
    </xf>
    <xf numFmtId="0" fontId="3" fillId="0" borderId="0" xfId="20" applyFont="1" applyFill="1" applyBorder="1" applyProtection="1">
      <alignment/>
      <protection locked="0"/>
    </xf>
    <xf numFmtId="0" fontId="5" fillId="0" borderId="0" xfId="20" applyFont="1" applyBorder="1" applyAlignment="1" applyProtection="1">
      <alignment horizontal="left" vertical="top" wrapText="1"/>
      <protection locked="0"/>
    </xf>
    <xf numFmtId="0" fontId="3" fillId="0" borderId="0" xfId="20" applyFont="1" applyAlignment="1" applyProtection="1">
      <alignment horizontal="center"/>
      <protection locked="0"/>
    </xf>
    <xf numFmtId="165" fontId="3" fillId="0" borderId="0" xfId="20" applyNumberFormat="1" applyFont="1" applyProtection="1">
      <alignment/>
      <protection/>
    </xf>
    <xf numFmtId="0" fontId="9" fillId="0" borderId="0" xfId="20" applyFont="1" applyProtection="1">
      <alignment/>
      <protection locked="0"/>
    </xf>
    <xf numFmtId="0" fontId="3" fillId="0" borderId="0" xfId="20" applyFont="1" applyProtection="1">
      <alignment/>
      <protection/>
    </xf>
    <xf numFmtId="0" fontId="3" fillId="0" borderId="0" xfId="20" applyFont="1" applyAlignment="1" applyProtection="1">
      <alignment horizontal="center"/>
      <protection/>
    </xf>
    <xf numFmtId="0" fontId="3" fillId="0" borderId="0" xfId="20" applyFont="1" applyBorder="1" applyProtection="1">
      <alignment/>
      <protection/>
    </xf>
    <xf numFmtId="0" fontId="5" fillId="0" borderId="2" xfId="0" applyFont="1" applyBorder="1" applyAlignment="1" applyProtection="1">
      <alignment horizontal="left" vertical="top" wrapText="1"/>
      <protection locked="0"/>
    </xf>
    <xf numFmtId="0" fontId="3" fillId="0" borderId="2" xfId="0" applyFont="1" applyBorder="1" applyProtection="1">
      <protection locked="0"/>
    </xf>
    <xf numFmtId="0" fontId="6" fillId="0" borderId="0" xfId="20" applyFont="1" applyAlignment="1" applyProtection="1">
      <alignment horizontal="center"/>
      <protection locked="0"/>
    </xf>
    <xf numFmtId="2" fontId="4" fillId="5" borderId="2" xfId="20" applyNumberFormat="1" applyFont="1" applyFill="1" applyBorder="1" applyAlignment="1" applyProtection="1">
      <alignment horizontal="center" vertical="center" wrapText="1"/>
      <protection/>
    </xf>
    <xf numFmtId="2" fontId="3" fillId="0" borderId="0" xfId="20" applyNumberFormat="1" applyFont="1" applyAlignment="1" applyProtection="1">
      <alignment horizontal="center" vertical="center"/>
      <protection locked="0"/>
    </xf>
    <xf numFmtId="0" fontId="5" fillId="0" borderId="2" xfId="0" applyFont="1" applyFill="1" applyBorder="1" applyAlignment="1" applyProtection="1">
      <alignment vertical="top" wrapText="1"/>
      <protection locked="0"/>
    </xf>
    <xf numFmtId="0" fontId="5" fillId="0" borderId="2" xfId="0" applyFont="1" applyFill="1" applyBorder="1" applyAlignment="1" applyProtection="1">
      <alignment horizontal="left" vertical="top" wrapText="1"/>
      <protection locked="0"/>
    </xf>
    <xf numFmtId="0" fontId="3" fillId="0" borderId="2" xfId="0" applyFont="1" applyFill="1" applyBorder="1" applyAlignment="1" applyProtection="1">
      <alignment wrapText="1"/>
      <protection locked="0"/>
    </xf>
    <xf numFmtId="0" fontId="3" fillId="0" borderId="2" xfId="0" applyFont="1" applyFill="1" applyBorder="1" applyProtection="1">
      <protection locked="0"/>
    </xf>
    <xf numFmtId="0" fontId="3" fillId="0" borderId="2" xfId="0" applyFont="1" applyBorder="1" applyAlignment="1" applyProtection="1">
      <alignment wrapText="1"/>
      <protection locked="0"/>
    </xf>
    <xf numFmtId="0" fontId="3" fillId="0" borderId="0" xfId="20" applyFont="1" applyAlignment="1" applyProtection="1">
      <alignment wrapText="1"/>
      <protection locked="0"/>
    </xf>
    <xf numFmtId="0" fontId="5" fillId="5" borderId="2" xfId="20" applyFont="1" applyFill="1" applyBorder="1" applyAlignment="1" applyProtection="1">
      <alignment horizontal="center" vertical="center" wrapText="1"/>
      <protection/>
    </xf>
    <xf numFmtId="0" fontId="7" fillId="6" borderId="2" xfId="0" applyFont="1" applyFill="1" applyBorder="1" applyAlignment="1" applyProtection="1">
      <alignment horizontal="center" vertical="center" wrapText="1"/>
      <protection/>
    </xf>
    <xf numFmtId="0" fontId="4" fillId="6" borderId="3" xfId="20" applyFont="1" applyFill="1" applyBorder="1" applyAlignment="1" applyProtection="1">
      <alignment horizontal="center" vertical="center" wrapText="1"/>
      <protection/>
    </xf>
    <xf numFmtId="0" fontId="5" fillId="0" borderId="2" xfId="20" applyFont="1" applyFill="1" applyBorder="1" applyAlignment="1" applyProtection="1">
      <alignment vertical="top" wrapText="1"/>
      <protection locked="0"/>
    </xf>
    <xf numFmtId="0" fontId="4" fillId="5" borderId="2" xfId="0" applyFont="1" applyFill="1" applyBorder="1" applyAlignment="1" applyProtection="1">
      <alignment horizontal="left" vertical="top" wrapText="1"/>
      <protection/>
    </xf>
    <xf numFmtId="0" fontId="3" fillId="0" borderId="2" xfId="0" applyFont="1" applyBorder="1" applyAlignment="1" applyProtection="1">
      <alignment horizontal="left" vertical="top"/>
      <protection locked="0"/>
    </xf>
    <xf numFmtId="4" fontId="3" fillId="0" borderId="2" xfId="20" applyNumberFormat="1" applyFont="1" applyBorder="1" applyAlignment="1" applyProtection="1">
      <alignment horizontal="left" vertical="top"/>
      <protection locked="0"/>
    </xf>
    <xf numFmtId="0" fontId="3" fillId="0" borderId="2" xfId="0" applyFont="1" applyBorder="1" applyAlignment="1" applyProtection="1">
      <alignment horizontal="left" vertical="top" wrapText="1"/>
      <protection locked="0"/>
    </xf>
    <xf numFmtId="0" fontId="4" fillId="5" borderId="2" xfId="0" applyFont="1" applyFill="1" applyBorder="1" applyAlignment="1" applyProtection="1">
      <alignment horizontal="center" vertical="center" wrapText="1"/>
      <protection/>
    </xf>
    <xf numFmtId="0" fontId="7" fillId="0" borderId="2" xfId="0" applyFont="1" applyBorder="1" applyAlignment="1">
      <alignment horizontal="center" vertical="center" wrapText="1"/>
    </xf>
    <xf numFmtId="0" fontId="3" fillId="0" borderId="4" xfId="20" applyFont="1" applyBorder="1" applyProtection="1">
      <alignment/>
      <protection locked="0"/>
    </xf>
    <xf numFmtId="0" fontId="3" fillId="0" borderId="5" xfId="0" applyFont="1" applyBorder="1" applyProtection="1">
      <protection locked="0"/>
    </xf>
    <xf numFmtId="0" fontId="8" fillId="0" borderId="0" xfId="20" applyFont="1" applyAlignment="1" applyProtection="1">
      <alignment horizontal="center"/>
      <protection locked="0"/>
    </xf>
    <xf numFmtId="0" fontId="3" fillId="0" borderId="0" xfId="0" applyFont="1" applyBorder="1" applyProtection="1">
      <protection locked="0"/>
    </xf>
    <xf numFmtId="0" fontId="5" fillId="0" borderId="0" xfId="20" applyFont="1" applyFill="1" applyBorder="1" applyAlignment="1" applyProtection="1">
      <alignment vertical="top" wrapText="1"/>
      <protection locked="0"/>
    </xf>
    <xf numFmtId="0" fontId="4" fillId="6" borderId="0" xfId="20" applyFont="1" applyFill="1" applyBorder="1" applyAlignment="1" applyProtection="1">
      <alignment horizontal="center" vertical="center" wrapText="1"/>
      <protection/>
    </xf>
    <xf numFmtId="0" fontId="4" fillId="5" borderId="0" xfId="20" applyFont="1" applyFill="1" applyBorder="1" applyAlignment="1" applyProtection="1">
      <alignment horizontal="center" vertical="center" wrapText="1"/>
      <protection/>
    </xf>
    <xf numFmtId="0" fontId="5" fillId="5" borderId="0" xfId="20" applyFont="1" applyFill="1" applyBorder="1" applyAlignment="1" applyProtection="1">
      <alignment horizontal="center" vertical="center" wrapText="1"/>
      <protection/>
    </xf>
    <xf numFmtId="4" fontId="3" fillId="6" borderId="2" xfId="20" applyNumberFormat="1" applyFont="1" applyFill="1" applyBorder="1" applyAlignment="1" applyProtection="1">
      <alignment horizontal="left" vertical="top"/>
      <protection locked="0"/>
    </xf>
    <xf numFmtId="4" fontId="11" fillId="0" borderId="2" xfId="20" applyNumberFormat="1" applyFont="1" applyBorder="1" applyAlignment="1" applyProtection="1">
      <alignment horizontal="left" vertical="top"/>
      <protection locked="0"/>
    </xf>
    <xf numFmtId="0" fontId="0" fillId="0" borderId="0" xfId="0"/>
    <xf numFmtId="0" fontId="3" fillId="0" borderId="0" xfId="20" applyFont="1" applyProtection="1">
      <alignment/>
      <protection locked="0"/>
    </xf>
    <xf numFmtId="0" fontId="9" fillId="0" borderId="0" xfId="20" applyFont="1" applyProtection="1">
      <alignment/>
      <protection locked="0"/>
    </xf>
    <xf numFmtId="0" fontId="4" fillId="5" borderId="2" xfId="20" applyFont="1" applyFill="1" applyBorder="1" applyAlignment="1" applyProtection="1">
      <alignment horizontal="center" vertical="center" wrapText="1"/>
      <protection/>
    </xf>
    <xf numFmtId="0" fontId="0" fillId="0" borderId="2" xfId="0" applyBorder="1" applyAlignment="1">
      <alignment horizontal="center" vertical="center"/>
    </xf>
    <xf numFmtId="0" fontId="3" fillId="0" borderId="2" xfId="20" applyFont="1" applyBorder="1" applyAlignment="1" applyProtection="1">
      <alignment horizontal="center" vertical="center"/>
      <protection locked="0"/>
    </xf>
    <xf numFmtId="0" fontId="3" fillId="0" borderId="2" xfId="20" applyFont="1" applyBorder="1" applyProtection="1">
      <alignment/>
      <protection locked="0"/>
    </xf>
    <xf numFmtId="0" fontId="4" fillId="5" borderId="2" xfId="0" applyFont="1" applyFill="1" applyBorder="1" applyAlignment="1" applyProtection="1">
      <alignment horizontal="center" vertical="top" wrapText="1"/>
      <protection/>
    </xf>
    <xf numFmtId="0" fontId="4" fillId="5" borderId="4" xfId="0" applyFont="1" applyFill="1" applyBorder="1" applyAlignment="1" applyProtection="1">
      <alignment vertical="top" wrapText="1"/>
      <protection/>
    </xf>
    <xf numFmtId="0" fontId="4" fillId="5" borderId="6" xfId="0" applyFont="1" applyFill="1" applyBorder="1" applyAlignment="1" applyProtection="1">
      <alignment vertical="top" wrapText="1"/>
      <protection/>
    </xf>
    <xf numFmtId="0" fontId="4" fillId="5" borderId="5" xfId="0" applyFont="1" applyFill="1" applyBorder="1" applyAlignment="1" applyProtection="1">
      <alignment vertical="top" wrapText="1"/>
      <protection/>
    </xf>
    <xf numFmtId="0" fontId="3" fillId="0" borderId="2" xfId="0" applyFont="1" applyBorder="1" applyAlignment="1">
      <alignment vertical="top" wrapText="1"/>
    </xf>
    <xf numFmtId="43" fontId="2" fillId="0" borderId="2" xfId="18" applyFont="1" applyFill="1" applyBorder="1" applyAlignment="1">
      <alignment horizontal="right" vertical="top" shrinkToFit="1"/>
    </xf>
    <xf numFmtId="0" fontId="5" fillId="6" borderId="2" xfId="20" applyFont="1" applyFill="1" applyBorder="1" applyAlignment="1">
      <alignment horizontal="center" vertical="center" wrapText="1"/>
      <protection/>
    </xf>
    <xf numFmtId="0" fontId="20" fillId="0" borderId="2" xfId="0" applyFont="1" applyBorder="1"/>
    <xf numFmtId="0" fontId="20" fillId="0" borderId="2" xfId="0" applyFont="1" applyBorder="1" applyAlignment="1">
      <alignment horizontal="left" wrapText="1"/>
    </xf>
    <xf numFmtId="0" fontId="21" fillId="0" borderId="2" xfId="29" applyFont="1" applyBorder="1" applyAlignment="1">
      <alignment horizontal="left" vertical="top" wrapText="1"/>
      <protection/>
    </xf>
    <xf numFmtId="2" fontId="21" fillId="0" borderId="2" xfId="20" applyNumberFormat="1" applyFont="1" applyBorder="1" applyAlignment="1" applyProtection="1">
      <alignment horizontal="left" vertical="center" wrapText="1"/>
      <protection locked="0"/>
    </xf>
    <xf numFmtId="0" fontId="22" fillId="0" borderId="2" xfId="0" applyFont="1" applyBorder="1" applyAlignment="1">
      <alignment horizontal="left" vertical="center" wrapText="1"/>
    </xf>
    <xf numFmtId="0" fontId="20" fillId="0" borderId="2" xfId="0" applyFont="1" applyBorder="1" applyAlignment="1">
      <alignment horizontal="center" vertical="center"/>
    </xf>
    <xf numFmtId="0" fontId="2" fillId="0" borderId="0" xfId="20" applyFont="1" applyProtection="1">
      <alignment/>
      <protection locked="0"/>
    </xf>
    <xf numFmtId="0" fontId="2" fillId="0" borderId="0" xfId="20" applyFont="1" applyAlignment="1" applyProtection="1">
      <alignment wrapText="1"/>
      <protection locked="0"/>
    </xf>
    <xf numFmtId="0" fontId="2" fillId="0" borderId="0" xfId="20" applyFont="1" applyAlignment="1" applyProtection="1">
      <alignment horizontal="center"/>
      <protection locked="0"/>
    </xf>
    <xf numFmtId="2" fontId="2" fillId="0" borderId="0" xfId="20" applyNumberFormat="1" applyFont="1" applyAlignment="1" applyProtection="1">
      <alignment horizontal="center" vertical="center"/>
      <protection locked="0"/>
    </xf>
    <xf numFmtId="43" fontId="2" fillId="0" borderId="0" xfId="20" applyNumberFormat="1" applyFont="1" applyProtection="1">
      <alignment/>
      <protection locked="0"/>
    </xf>
    <xf numFmtId="0" fontId="3" fillId="0" borderId="0" xfId="20" applyFont="1" applyBorder="1" applyAlignment="1" applyProtection="1">
      <alignment horizontal="center"/>
      <protection/>
    </xf>
    <xf numFmtId="0" fontId="8" fillId="0" borderId="7" xfId="20" applyFont="1" applyBorder="1" applyAlignment="1" applyProtection="1">
      <alignment horizontal="center"/>
      <protection locked="0"/>
    </xf>
    <xf numFmtId="0" fontId="8" fillId="0" borderId="8" xfId="20" applyFont="1" applyBorder="1" applyAlignment="1" applyProtection="1">
      <alignment horizontal="center"/>
      <protection locked="0"/>
    </xf>
    <xf numFmtId="0" fontId="8" fillId="0" borderId="9" xfId="20" applyFont="1" applyBorder="1" applyAlignment="1" applyProtection="1">
      <alignment horizontal="center"/>
      <protection locked="0"/>
    </xf>
    <xf numFmtId="0" fontId="4" fillId="0" borderId="4" xfId="0" applyFont="1" applyFill="1" applyBorder="1" applyAlignment="1" applyProtection="1">
      <alignment horizontal="center" vertical="top" wrapText="1"/>
      <protection locked="0"/>
    </xf>
    <xf numFmtId="0" fontId="4" fillId="0" borderId="6" xfId="0" applyFont="1" applyFill="1" applyBorder="1" applyAlignment="1" applyProtection="1">
      <alignment horizontal="center" vertical="top" wrapText="1"/>
      <protection locked="0"/>
    </xf>
    <xf numFmtId="0" fontId="4" fillId="0" borderId="5" xfId="0" applyFont="1" applyFill="1" applyBorder="1" applyAlignment="1" applyProtection="1">
      <alignment horizontal="center" vertical="top" wrapText="1"/>
      <protection locked="0"/>
    </xf>
    <xf numFmtId="0" fontId="6" fillId="0" borderId="4" xfId="0" applyFont="1" applyBorder="1" applyAlignment="1" applyProtection="1">
      <alignment horizontal="center" wrapText="1"/>
      <protection locked="0"/>
    </xf>
    <xf numFmtId="0" fontId="6" fillId="0" borderId="6" xfId="0" applyFont="1" applyBorder="1" applyAlignment="1" applyProtection="1">
      <alignment horizontal="center" wrapText="1"/>
      <protection locked="0"/>
    </xf>
    <xf numFmtId="0" fontId="6" fillId="0" borderId="5" xfId="0" applyFont="1" applyBorder="1" applyAlignment="1" applyProtection="1">
      <alignment horizontal="center" wrapText="1"/>
      <protection locked="0"/>
    </xf>
    <xf numFmtId="0" fontId="2" fillId="0" borderId="4" xfId="0" applyFont="1" applyBorder="1" applyAlignment="1" applyProtection="1">
      <alignment horizontal="right" vertical="center"/>
      <protection locked="0"/>
    </xf>
    <xf numFmtId="0" fontId="2" fillId="0" borderId="6" xfId="0" applyFont="1" applyBorder="1" applyAlignment="1" applyProtection="1">
      <alignment horizontal="right" vertical="center"/>
      <protection locked="0"/>
    </xf>
    <xf numFmtId="0" fontId="2" fillId="0" borderId="5" xfId="0" applyFont="1" applyBorder="1" applyAlignment="1" applyProtection="1">
      <alignment horizontal="right" vertical="center"/>
      <protection locked="0"/>
    </xf>
    <xf numFmtId="0" fontId="3" fillId="0" borderId="4" xfId="0" applyFont="1" applyBorder="1" applyAlignment="1" applyProtection="1">
      <alignment horizontal="left" vertical="center"/>
      <protection locked="0"/>
    </xf>
    <xf numFmtId="0" fontId="3" fillId="0" borderId="6" xfId="0" applyFont="1" applyBorder="1" applyAlignment="1" applyProtection="1">
      <alignment horizontal="left" vertical="center"/>
      <protection locked="0"/>
    </xf>
    <xf numFmtId="0" fontId="3" fillId="0" borderId="5" xfId="0" applyFont="1" applyBorder="1" applyAlignment="1" applyProtection="1">
      <alignment horizontal="left" vertical="center"/>
      <protection locked="0"/>
    </xf>
    <xf numFmtId="0" fontId="4" fillId="0" borderId="4" xfId="0" applyFont="1" applyFill="1" applyBorder="1" applyAlignment="1" applyProtection="1">
      <alignment horizontal="right" vertical="center" wrapText="1"/>
      <protection locked="0"/>
    </xf>
    <xf numFmtId="0" fontId="4" fillId="0" borderId="6" xfId="0" applyFont="1" applyFill="1" applyBorder="1" applyAlignment="1" applyProtection="1">
      <alignment horizontal="right" vertical="center" wrapText="1"/>
      <protection locked="0"/>
    </xf>
    <xf numFmtId="0" fontId="4" fillId="0" borderId="5" xfId="0" applyFont="1" applyFill="1" applyBorder="1" applyAlignment="1" applyProtection="1">
      <alignment horizontal="right" vertical="center" wrapText="1"/>
      <protection locked="0"/>
    </xf>
    <xf numFmtId="0" fontId="5" fillId="0" borderId="4" xfId="20" applyFont="1" applyFill="1" applyBorder="1" applyAlignment="1" applyProtection="1">
      <alignment horizontal="left" vertical="top" wrapText="1"/>
      <protection locked="0"/>
    </xf>
    <xf numFmtId="0" fontId="5" fillId="0" borderId="6" xfId="20" applyFont="1" applyFill="1" applyBorder="1" applyAlignment="1" applyProtection="1">
      <alignment horizontal="left" vertical="top" wrapText="1"/>
      <protection locked="0"/>
    </xf>
    <xf numFmtId="0" fontId="5" fillId="0" borderId="5" xfId="20" applyFont="1" applyFill="1" applyBorder="1" applyAlignment="1" applyProtection="1">
      <alignment horizontal="left" vertical="top" wrapText="1"/>
      <protection locked="0"/>
    </xf>
    <xf numFmtId="0" fontId="4" fillId="6" borderId="0" xfId="20" applyFont="1" applyFill="1" applyBorder="1" applyAlignment="1" applyProtection="1">
      <alignment horizontal="center" vertical="top" wrapText="1"/>
      <protection locked="0"/>
    </xf>
    <xf numFmtId="0" fontId="4" fillId="5" borderId="2" xfId="20" applyFont="1" applyFill="1" applyBorder="1" applyAlignment="1" applyProtection="1">
      <alignment horizontal="center" vertical="center" wrapText="1"/>
      <protection/>
    </xf>
    <xf numFmtId="0" fontId="8" fillId="0" borderId="0" xfId="20" applyFont="1" applyAlignment="1" applyProtection="1">
      <alignment horizontal="center"/>
      <protection locked="0"/>
    </xf>
    <xf numFmtId="0" fontId="6" fillId="0" borderId="0" xfId="20" applyFont="1" applyAlignment="1" applyProtection="1">
      <alignment horizontal="center"/>
      <protection locked="0"/>
    </xf>
    <xf numFmtId="0" fontId="2" fillId="0" borderId="0" xfId="20" applyFont="1" applyAlignment="1" applyProtection="1">
      <alignment horizontal="right" vertical="center"/>
      <protection locked="0"/>
    </xf>
    <xf numFmtId="0" fontId="3" fillId="0" borderId="0" xfId="20" applyFont="1" applyAlignment="1" applyProtection="1">
      <alignment horizontal="left" vertical="center"/>
      <protection locked="0"/>
    </xf>
    <xf numFmtId="0" fontId="4" fillId="0" borderId="2" xfId="20" applyFont="1" applyFill="1" applyBorder="1" applyAlignment="1" applyProtection="1">
      <alignment horizontal="right" vertical="center" wrapText="1"/>
      <protection locked="0"/>
    </xf>
    <xf numFmtId="0" fontId="5" fillId="0" borderId="2" xfId="20" applyFont="1" applyFill="1" applyBorder="1" applyAlignment="1" applyProtection="1">
      <alignment horizontal="center" vertical="top" wrapText="1"/>
      <protection locked="0"/>
    </xf>
  </cellXfs>
  <cellStyles count="75">
    <cellStyle name="Normal" xfId="0"/>
    <cellStyle name="Percent" xfId="15"/>
    <cellStyle name="Currency" xfId="16"/>
    <cellStyle name="Currency [0]" xfId="17"/>
    <cellStyle name="Comma" xfId="18"/>
    <cellStyle name="Comma [0]" xfId="19"/>
    <cellStyle name="Normal 2" xfId="20"/>
    <cellStyle name="Normal 3" xfId="21"/>
    <cellStyle name="Normal 4" xfId="22"/>
    <cellStyle name="Normal 2 2" xfId="23"/>
    <cellStyle name="Normal 5" xfId="24"/>
    <cellStyle name="Normal 6" xfId="25"/>
    <cellStyle name="Normal 7 5" xfId="26"/>
    <cellStyle name="Normal 3 2" xfId="27"/>
    <cellStyle name="Normal 3 4" xfId="28"/>
    <cellStyle name="Normal 2 2 3" xfId="29"/>
    <cellStyle name="Обычный 2" xfId="30"/>
    <cellStyle name="Обычный 2 2" xfId="31"/>
    <cellStyle name="Percent 2" xfId="32"/>
    <cellStyle name="Обычный 3" xfId="33"/>
    <cellStyle name="Normal 2 3" xfId="34"/>
    <cellStyle name="Normal 2 2 2" xfId="35"/>
    <cellStyle name="Normal 4 2" xfId="36"/>
    <cellStyle name="Normal 5 5" xfId="37"/>
    <cellStyle name="Excel Built-in Normal" xfId="38"/>
    <cellStyle name="Normal 5 2" xfId="39"/>
    <cellStyle name="Check Cell 2" xfId="40"/>
    <cellStyle name="Normal 2 3 2" xfId="41"/>
    <cellStyle name="Обычный 2 2 2" xfId="42"/>
    <cellStyle name="Обычный 2 4" xfId="43"/>
    <cellStyle name="Normal 6 3" xfId="44"/>
    <cellStyle name="Normal 7" xfId="45"/>
    <cellStyle name="Обычный 3 2" xfId="46"/>
    <cellStyle name="Обычный 3 3" xfId="47"/>
    <cellStyle name="Normal 8" xfId="48"/>
    <cellStyle name="Обычный 3 4" xfId="49"/>
    <cellStyle name="Normal 5 3" xfId="50"/>
    <cellStyle name="Normal 6 2" xfId="51"/>
    <cellStyle name="Normal 7 2" xfId="52"/>
    <cellStyle name="Обычный 3 2 2" xfId="53"/>
    <cellStyle name="Обычный 3 3 2" xfId="54"/>
    <cellStyle name="Обычный 3 5" xfId="55"/>
    <cellStyle name="Normal 9" xfId="56"/>
    <cellStyle name="Normal 7 3" xfId="57"/>
    <cellStyle name="Normal 3 3" xfId="58"/>
    <cellStyle name="Обычный 2 4 2" xfId="59"/>
    <cellStyle name="Percent 2 2" xfId="60"/>
    <cellStyle name="Normal 10" xfId="61"/>
    <cellStyle name="Обычный 3 2 3" xfId="62"/>
    <cellStyle name="Обычный 3 3 3" xfId="63"/>
    <cellStyle name="Normal 2 4" xfId="64"/>
    <cellStyle name="Normal 5 4" xfId="65"/>
    <cellStyle name="Excel Built-in Normal 2" xfId="66"/>
    <cellStyle name="Normal 2 2 2 2" xfId="67"/>
    <cellStyle name="Check Cell 2 2" xfId="68"/>
    <cellStyle name="Нейтральный 2" xfId="69"/>
    <cellStyle name="Обычный 3 6" xfId="70"/>
    <cellStyle name="Обычный 4" xfId="71"/>
    <cellStyle name="Обычный 2 3" xfId="72"/>
    <cellStyle name="Финансовый 3" xfId="73"/>
    <cellStyle name="Normal 5 6" xfId="74"/>
    <cellStyle name="Normal 11" xfId="75"/>
    <cellStyle name="Normal 7 4" xfId="76"/>
    <cellStyle name="Обычный 3 7" xfId="77"/>
    <cellStyle name="Normal 5 7" xfId="78"/>
    <cellStyle name="Normal 7 6" xfId="79"/>
    <cellStyle name="Обычный 3 2 4" xfId="80"/>
    <cellStyle name="Обычный 3 3 4" xfId="81"/>
    <cellStyle name="Обычный 3 4 2" xfId="82"/>
    <cellStyle name="Normal 5 3 2" xfId="83"/>
    <cellStyle name="Normal 7 2 2" xfId="84"/>
    <cellStyle name="Обычный 3 2 2 2" xfId="85"/>
    <cellStyle name="Обычный 3 3 2 2" xfId="86"/>
    <cellStyle name="Comma 2" xfId="87"/>
    <cellStyle name="Normal 2 2 4" xfId="8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Q71"/>
  <sheetViews>
    <sheetView workbookViewId="0" topLeftCell="A1">
      <selection activeCell="A8" sqref="A8:C62"/>
    </sheetView>
  </sheetViews>
  <sheetFormatPr defaultColWidth="9.140625" defaultRowHeight="12.75"/>
  <cols>
    <col min="1" max="1" width="5.7109375" style="13" customWidth="1"/>
    <col min="2" max="2" width="4.421875" style="13" customWidth="1"/>
    <col min="3" max="3" width="25.8515625" style="13" customWidth="1"/>
    <col min="4" max="4" width="30.8515625" style="21" customWidth="1"/>
    <col min="5" max="5" width="10.57421875" style="13" customWidth="1"/>
    <col min="6" max="6" width="11.28125" style="13" customWidth="1"/>
    <col min="7" max="7" width="10.7109375" style="13" customWidth="1"/>
    <col min="8" max="8" width="51.8515625" style="13" customWidth="1"/>
    <col min="9" max="9" width="30.421875" style="13" customWidth="1"/>
    <col min="10" max="10" width="30.00390625" style="21" customWidth="1"/>
    <col min="11" max="11" width="1.7109375" style="13" customWidth="1"/>
    <col min="12" max="16384" width="9.140625" style="13" customWidth="1"/>
  </cols>
  <sheetData>
    <row r="1" spans="3:11" ht="12.75">
      <c r="C1" s="69" t="s">
        <v>27</v>
      </c>
      <c r="D1" s="70"/>
      <c r="E1" s="70"/>
      <c r="F1" s="70"/>
      <c r="G1" s="70"/>
      <c r="H1" s="70"/>
      <c r="I1" s="70"/>
      <c r="J1" s="70"/>
      <c r="K1" s="71"/>
    </row>
    <row r="2" spans="4:8" ht="12.75">
      <c r="D2" s="75" t="s">
        <v>14</v>
      </c>
      <c r="E2" s="76"/>
      <c r="F2" s="76"/>
      <c r="G2" s="76"/>
      <c r="H2" s="77"/>
    </row>
    <row r="3" spans="1:10" ht="12.75">
      <c r="A3" s="78" t="s">
        <v>9</v>
      </c>
      <c r="B3" s="79"/>
      <c r="C3" s="80"/>
      <c r="D3" s="81" t="s">
        <v>29</v>
      </c>
      <c r="E3" s="82"/>
      <c r="F3" s="82"/>
      <c r="G3" s="82"/>
      <c r="H3" s="83"/>
      <c r="I3" s="13" t="s">
        <v>10</v>
      </c>
      <c r="J3" s="21" t="s">
        <v>12</v>
      </c>
    </row>
    <row r="4" spans="1:11" s="19" customFormat="1" ht="41.25" customHeight="1">
      <c r="A4" s="84" t="s">
        <v>8</v>
      </c>
      <c r="B4" s="85"/>
      <c r="C4" s="86"/>
      <c r="D4" s="87" t="s">
        <v>34</v>
      </c>
      <c r="E4" s="88"/>
      <c r="F4" s="88"/>
      <c r="G4" s="88"/>
      <c r="H4" s="88"/>
      <c r="I4" s="89"/>
      <c r="J4" s="17" t="s">
        <v>13</v>
      </c>
      <c r="K4" s="18"/>
    </row>
    <row r="5" spans="4:11" s="20" customFormat="1" ht="12.75">
      <c r="D5" s="72"/>
      <c r="E5" s="73"/>
      <c r="F5" s="73"/>
      <c r="G5" s="73"/>
      <c r="H5" s="74"/>
      <c r="I5" s="72"/>
      <c r="J5" s="74"/>
      <c r="K5" s="18"/>
    </row>
    <row r="6" spans="1:11" ht="47.25">
      <c r="A6" s="27" t="s">
        <v>2</v>
      </c>
      <c r="B6" s="27" t="s">
        <v>0</v>
      </c>
      <c r="C6" s="27" t="s">
        <v>1</v>
      </c>
      <c r="D6" s="27" t="s">
        <v>3</v>
      </c>
      <c r="E6" s="50" t="s">
        <v>4</v>
      </c>
      <c r="F6" s="50" t="s">
        <v>5</v>
      </c>
      <c r="G6" s="50" t="s">
        <v>6</v>
      </c>
      <c r="H6" s="31" t="s">
        <v>7</v>
      </c>
      <c r="I6" s="31" t="s">
        <v>28</v>
      </c>
      <c r="J6" s="31" t="s">
        <v>32</v>
      </c>
      <c r="K6" s="12"/>
    </row>
    <row r="7" spans="1:11" ht="12.75">
      <c r="A7" s="31">
        <v>1</v>
      </c>
      <c r="B7" s="51">
        <v>2</v>
      </c>
      <c r="C7" s="52"/>
      <c r="D7" s="53"/>
      <c r="E7" s="31">
        <v>3</v>
      </c>
      <c r="F7" s="31">
        <v>4</v>
      </c>
      <c r="G7" s="31">
        <v>5</v>
      </c>
      <c r="H7" s="31">
        <v>6</v>
      </c>
      <c r="I7" s="23">
        <v>7</v>
      </c>
      <c r="J7" s="27">
        <v>8</v>
      </c>
      <c r="K7" s="12"/>
    </row>
    <row r="8" spans="1:11" ht="30">
      <c r="A8" s="32" t="s">
        <v>30</v>
      </c>
      <c r="B8" s="57">
        <v>1</v>
      </c>
      <c r="C8" s="58" t="s">
        <v>35</v>
      </c>
      <c r="D8" s="54" t="str">
        <f>C8</f>
        <v>Benzi de silicon</v>
      </c>
      <c r="E8" s="24"/>
      <c r="F8" s="24"/>
      <c r="G8" s="28"/>
      <c r="H8" s="58" t="s">
        <v>89</v>
      </c>
      <c r="I8" s="29"/>
      <c r="J8" s="30"/>
      <c r="K8" s="34"/>
    </row>
    <row r="9" spans="1:11" ht="45">
      <c r="A9" s="32" t="s">
        <v>30</v>
      </c>
      <c r="B9" s="57">
        <v>2</v>
      </c>
      <c r="C9" s="58" t="s">
        <v>36</v>
      </c>
      <c r="D9" s="54" t="str">
        <f aca="true" t="shared" si="0" ref="D9:D62">C9</f>
        <v xml:space="preserve">Brilliant blue </v>
      </c>
      <c r="E9" s="24"/>
      <c r="F9" s="24"/>
      <c r="G9" s="28"/>
      <c r="H9" s="58" t="s">
        <v>90</v>
      </c>
      <c r="I9" s="29"/>
      <c r="J9" s="30"/>
      <c r="K9" s="36"/>
    </row>
    <row r="10" spans="1:11" ht="75">
      <c r="A10" s="32" t="s">
        <v>30</v>
      </c>
      <c r="B10" s="57">
        <v>3</v>
      </c>
      <c r="C10" s="58" t="s">
        <v>37</v>
      </c>
      <c r="D10" s="54" t="str">
        <f t="shared" si="0"/>
        <v>Câmpuri operatorii pentru chirurgia globului ocular 6x4 cm, SMS Laminat</v>
      </c>
      <c r="E10" s="24"/>
      <c r="F10" s="24"/>
      <c r="G10" s="28"/>
      <c r="H10" s="58" t="s">
        <v>91</v>
      </c>
      <c r="I10" s="29"/>
      <c r="J10" s="30"/>
      <c r="K10" s="36"/>
    </row>
    <row r="11" spans="1:11" ht="75">
      <c r="A11" s="32" t="s">
        <v>30</v>
      </c>
      <c r="B11" s="57">
        <v>4</v>
      </c>
      <c r="C11" s="58" t="s">
        <v>38</v>
      </c>
      <c r="D11" s="54" t="str">
        <f t="shared" si="0"/>
        <v>Câmpuri operatorii pentruchirurgia globului ocular, 10x12 cm, SMS Laminat</v>
      </c>
      <c r="E11" s="24"/>
      <c r="F11" s="24"/>
      <c r="G11" s="28"/>
      <c r="H11" s="58" t="s">
        <v>92</v>
      </c>
      <c r="I11" s="29"/>
      <c r="J11" s="30"/>
      <c r="K11" s="36"/>
    </row>
    <row r="12" spans="1:11" ht="31.5">
      <c r="A12" s="32" t="s">
        <v>30</v>
      </c>
      <c r="B12" s="57">
        <v>5</v>
      </c>
      <c r="C12" s="58" t="s">
        <v>39</v>
      </c>
      <c r="D12" s="54" t="str">
        <f t="shared" si="0"/>
        <v>Canula oftalmic getabil pentru hidrodisecția</v>
      </c>
      <c r="E12" s="24"/>
      <c r="F12" s="24"/>
      <c r="G12" s="28"/>
      <c r="H12" s="58" t="s">
        <v>93</v>
      </c>
      <c r="I12" s="29"/>
      <c r="J12" s="30"/>
      <c r="K12" s="36"/>
    </row>
    <row r="13" spans="1:11" ht="45">
      <c r="A13" s="32" t="s">
        <v>30</v>
      </c>
      <c r="B13" s="57">
        <v>6</v>
      </c>
      <c r="C13" s="58" t="s">
        <v>40</v>
      </c>
      <c r="D13" s="54" t="str">
        <f t="shared" si="0"/>
        <v>Canula oftalmic getabil pentru polisarea capsulei cristalinului</v>
      </c>
      <c r="E13" s="24"/>
      <c r="F13" s="24"/>
      <c r="G13" s="28"/>
      <c r="H13" s="58" t="s">
        <v>94</v>
      </c>
      <c r="I13" s="41"/>
      <c r="J13" s="30"/>
      <c r="K13" s="36"/>
    </row>
    <row r="14" spans="1:11" ht="45">
      <c r="A14" s="32" t="s">
        <v>30</v>
      </c>
      <c r="B14" s="57">
        <v>7</v>
      </c>
      <c r="C14" s="58" t="s">
        <v>41</v>
      </c>
      <c r="D14" s="54" t="str">
        <f t="shared" si="0"/>
        <v xml:space="preserve">Capsuloretractor </v>
      </c>
      <c r="E14" s="24"/>
      <c r="F14" s="24"/>
      <c r="G14" s="28"/>
      <c r="H14" s="58" t="s">
        <v>95</v>
      </c>
      <c r="I14" s="41"/>
      <c r="J14" s="30"/>
      <c r="K14" s="36"/>
    </row>
    <row r="15" spans="1:11" ht="31.5">
      <c r="A15" s="32" t="s">
        <v>30</v>
      </c>
      <c r="B15" s="57">
        <v>8</v>
      </c>
      <c r="C15" s="58" t="s">
        <v>42</v>
      </c>
      <c r="D15" s="54" t="str">
        <f t="shared" si="0"/>
        <v>Casete combinate pentru cataracta şi facoemulsificare</v>
      </c>
      <c r="E15" s="24"/>
      <c r="F15" s="24"/>
      <c r="G15" s="28"/>
      <c r="H15" s="58" t="s">
        <v>96</v>
      </c>
      <c r="I15" s="42"/>
      <c r="J15" s="30"/>
      <c r="K15" s="36"/>
    </row>
    <row r="16" spans="1:11" ht="30">
      <c r="A16" s="32" t="s">
        <v>30</v>
      </c>
      <c r="B16" s="57">
        <v>9</v>
      </c>
      <c r="C16" s="58" t="s">
        <v>43</v>
      </c>
      <c r="D16" s="54" t="str">
        <f t="shared" si="0"/>
        <v xml:space="preserve">Conformer flexibil </v>
      </c>
      <c r="E16" s="24"/>
      <c r="F16" s="24"/>
      <c r="G16" s="28"/>
      <c r="H16" s="58" t="s">
        <v>97</v>
      </c>
      <c r="I16" s="29"/>
      <c r="J16" s="30"/>
      <c r="K16" s="36"/>
    </row>
    <row r="17" spans="1:11" ht="255">
      <c r="A17" s="32" t="s">
        <v>30</v>
      </c>
      <c r="B17" s="57">
        <v>10</v>
      </c>
      <c r="C17" s="58" t="s">
        <v>44</v>
      </c>
      <c r="D17" s="54" t="str">
        <f t="shared" si="0"/>
        <v>Cristalin artificial dur</v>
      </c>
      <c r="E17" s="24"/>
      <c r="F17" s="24"/>
      <c r="G17" s="28"/>
      <c r="H17" s="58" t="s">
        <v>98</v>
      </c>
      <c r="I17" s="41"/>
      <c r="J17" s="30"/>
      <c r="K17" s="36"/>
    </row>
    <row r="18" spans="1:11" ht="210">
      <c r="A18" s="32" t="s">
        <v>30</v>
      </c>
      <c r="B18" s="57">
        <v>11</v>
      </c>
      <c r="C18" s="58" t="s">
        <v>45</v>
      </c>
      <c r="D18" s="54" t="str">
        <f t="shared" si="0"/>
        <v>Cristalin artificial dur camera posterioară.</v>
      </c>
      <c r="E18" s="24"/>
      <c r="F18" s="24"/>
      <c r="G18" s="28"/>
      <c r="H18" s="58" t="s">
        <v>99</v>
      </c>
      <c r="I18" s="29"/>
      <c r="J18" s="30"/>
      <c r="K18" s="36"/>
    </row>
    <row r="19" spans="1:11" ht="210">
      <c r="A19" s="32" t="s">
        <v>30</v>
      </c>
      <c r="B19" s="57">
        <v>12</v>
      </c>
      <c r="C19" s="58" t="s">
        <v>46</v>
      </c>
      <c r="D19" s="54" t="str">
        <f t="shared" si="0"/>
        <v>Cristalin artificial multifocal</v>
      </c>
      <c r="E19" s="24"/>
      <c r="F19" s="24"/>
      <c r="G19" s="28"/>
      <c r="H19" s="58" t="s">
        <v>100</v>
      </c>
      <c r="I19" s="29"/>
      <c r="J19" s="30"/>
      <c r="K19" s="36"/>
    </row>
    <row r="20" spans="1:8" ht="285">
      <c r="A20" s="32" t="s">
        <v>30</v>
      </c>
      <c r="B20" s="57">
        <v>13</v>
      </c>
      <c r="C20" s="58" t="s">
        <v>47</v>
      </c>
      <c r="D20" s="54" t="str">
        <f t="shared" si="0"/>
        <v>Cristalin artificial, forma patrat (square form), foldabil, preincarcat</v>
      </c>
      <c r="H20" s="58" t="s">
        <v>101</v>
      </c>
    </row>
    <row r="21" spans="1:8" ht="75">
      <c r="A21" s="32" t="s">
        <v>30</v>
      </c>
      <c r="B21" s="57">
        <v>14</v>
      </c>
      <c r="C21" s="58" t="s">
        <v>48</v>
      </c>
      <c r="D21" s="54" t="str">
        <f t="shared" si="0"/>
        <v>Cutit oftalmic pentru incizia de bază chirurugia cataractei lama de 1.2 mm</v>
      </c>
      <c r="H21" s="58" t="s">
        <v>102</v>
      </c>
    </row>
    <row r="22" spans="1:8" ht="90">
      <c r="A22" s="32" t="s">
        <v>30</v>
      </c>
      <c r="B22" s="57">
        <v>15</v>
      </c>
      <c r="C22" s="58" t="s">
        <v>49</v>
      </c>
      <c r="D22" s="54" t="str">
        <f t="shared" si="0"/>
        <v>Cutit oftalmic pentru incizia de bază chirurugia cataractei lama de 2.6 mm</v>
      </c>
      <c r="H22" s="58" t="s">
        <v>103</v>
      </c>
    </row>
    <row r="23" spans="1:8" ht="45">
      <c r="A23" s="32" t="s">
        <v>30</v>
      </c>
      <c r="B23" s="57">
        <v>16</v>
      </c>
      <c r="C23" s="58" t="s">
        <v>50</v>
      </c>
      <c r="D23" s="54" t="str">
        <f t="shared" si="0"/>
        <v>Foarfece endooculare cu tăiere vertical</v>
      </c>
      <c r="H23" s="58" t="s">
        <v>104</v>
      </c>
    </row>
    <row r="24" spans="1:8" ht="30">
      <c r="A24" s="32" t="s">
        <v>30</v>
      </c>
      <c r="B24" s="57">
        <v>17</v>
      </c>
      <c r="C24" s="58" t="s">
        <v>51</v>
      </c>
      <c r="D24" s="54" t="str">
        <f t="shared" si="0"/>
        <v>Implant orbital din silicon</v>
      </c>
      <c r="H24" s="58" t="s">
        <v>105</v>
      </c>
    </row>
    <row r="25" spans="1:8" ht="47.25">
      <c r="A25" s="32" t="s">
        <v>30</v>
      </c>
      <c r="B25" s="57">
        <v>18</v>
      </c>
      <c r="C25" s="58" t="s">
        <v>52</v>
      </c>
      <c r="D25" s="54" t="str">
        <f t="shared" si="0"/>
        <v>Piesa p/u vitrectomie anterioara compatibil cu  aparatulALCON INFINITI</v>
      </c>
      <c r="H25" s="58" t="s">
        <v>106</v>
      </c>
    </row>
    <row r="26" spans="1:8" ht="30">
      <c r="A26" s="32" t="s">
        <v>30</v>
      </c>
      <c r="B26" s="57">
        <v>19</v>
      </c>
      <c r="C26" s="58" t="s">
        <v>53</v>
      </c>
      <c r="D26" s="54" t="str">
        <f t="shared" si="0"/>
        <v>Tub de silicon</v>
      </c>
      <c r="H26" s="58" t="s">
        <v>107</v>
      </c>
    </row>
    <row r="27" spans="1:8" ht="31.5">
      <c r="A27" s="32" t="s">
        <v>30</v>
      </c>
      <c r="B27" s="57">
        <v>20</v>
      </c>
      <c r="C27" s="58" t="s">
        <v>54</v>
      </c>
      <c r="D27" s="54" t="str">
        <f t="shared" si="0"/>
        <v>Tub de silicon pentru fixarea benzii de silicon</v>
      </c>
      <c r="H27" s="58" t="s">
        <v>108</v>
      </c>
    </row>
    <row r="28" spans="1:8" ht="45">
      <c r="A28" s="32" t="s">
        <v>30</v>
      </c>
      <c r="B28" s="57">
        <v>21</v>
      </c>
      <c r="C28" s="58" t="s">
        <v>55</v>
      </c>
      <c r="D28" s="54" t="str">
        <f t="shared" si="0"/>
        <v>Ulei de Silicon 1300</v>
      </c>
      <c r="H28" s="58" t="s">
        <v>109</v>
      </c>
    </row>
    <row r="29" spans="1:8" ht="30">
      <c r="A29" s="32" t="s">
        <v>30</v>
      </c>
      <c r="B29" s="57">
        <v>22</v>
      </c>
      <c r="C29" s="59" t="s">
        <v>56</v>
      </c>
      <c r="D29" s="54" t="str">
        <f t="shared" si="0"/>
        <v>Canula getabila 27G, dreapta</v>
      </c>
      <c r="H29" s="59" t="s">
        <v>110</v>
      </c>
    </row>
    <row r="30" spans="1:8" ht="60">
      <c r="A30" s="32" t="s">
        <v>30</v>
      </c>
      <c r="B30" s="57">
        <v>23</v>
      </c>
      <c r="C30" s="60" t="s">
        <v>57</v>
      </c>
      <c r="D30" s="54" t="str">
        <f t="shared" si="0"/>
        <v>Cutit oftalmic chirurgical 45 grade</v>
      </c>
      <c r="H30" s="60" t="s">
        <v>111</v>
      </c>
    </row>
    <row r="31" spans="1:8" ht="75">
      <c r="A31" s="32" t="s">
        <v>30</v>
      </c>
      <c r="B31" s="57">
        <v>24</v>
      </c>
      <c r="C31" s="58" t="s">
        <v>58</v>
      </c>
      <c r="D31" s="54" t="str">
        <f t="shared" si="0"/>
        <v xml:space="preserve">Câmpuri operatorii pentruchirurgia globului ocular </v>
      </c>
      <c r="H31" s="58" t="s">
        <v>112</v>
      </c>
    </row>
    <row r="32" spans="1:8" ht="30">
      <c r="A32" s="32" t="s">
        <v>30</v>
      </c>
      <c r="B32" s="57">
        <v>25</v>
      </c>
      <c r="C32" s="61" t="s">
        <v>59</v>
      </c>
      <c r="D32" s="54" t="str">
        <f t="shared" si="0"/>
        <v>Pansamente oftalmice adezive</v>
      </c>
      <c r="H32" s="61" t="s">
        <v>113</v>
      </c>
    </row>
    <row r="33" spans="1:8" ht="90">
      <c r="A33" s="32" t="s">
        <v>30</v>
      </c>
      <c r="B33" s="57">
        <v>26</v>
      </c>
      <c r="C33" s="61" t="s">
        <v>60</v>
      </c>
      <c r="D33" s="54" t="str">
        <f t="shared" si="0"/>
        <v>Câmpuri operatorii pentru chirurgia globului ocular, 10x12, SMS</v>
      </c>
      <c r="H33" s="61" t="s">
        <v>114</v>
      </c>
    </row>
    <row r="34" spans="1:8" ht="45">
      <c r="A34" s="32" t="s">
        <v>30</v>
      </c>
      <c r="B34" s="57">
        <v>27</v>
      </c>
      <c r="C34" s="61" t="s">
        <v>61</v>
      </c>
      <c r="D34" s="54" t="str">
        <f t="shared" si="0"/>
        <v>Sondă Irigare</v>
      </c>
      <c r="H34" s="61" t="s">
        <v>115</v>
      </c>
    </row>
    <row r="35" spans="1:8" ht="60">
      <c r="A35" s="32" t="s">
        <v>30</v>
      </c>
      <c r="B35" s="57">
        <v>28</v>
      </c>
      <c r="C35" s="61" t="s">
        <v>62</v>
      </c>
      <c r="D35" s="54" t="str">
        <f t="shared" si="0"/>
        <v>Sondă Aspirare</v>
      </c>
      <c r="H35" s="61" t="s">
        <v>116</v>
      </c>
    </row>
    <row r="36" spans="1:8" ht="45">
      <c r="A36" s="32" t="s">
        <v>30</v>
      </c>
      <c r="B36" s="57">
        <v>29</v>
      </c>
      <c r="C36" s="61" t="s">
        <v>63</v>
      </c>
      <c r="D36" s="54" t="str">
        <f t="shared" si="0"/>
        <v>Blefarostat</v>
      </c>
      <c r="H36" s="61" t="s">
        <v>117</v>
      </c>
    </row>
    <row r="37" spans="1:8" ht="60">
      <c r="A37" s="32" t="s">
        <v>30</v>
      </c>
      <c r="B37" s="57">
        <v>30</v>
      </c>
      <c r="C37" s="61" t="s">
        <v>64</v>
      </c>
      <c r="D37" s="54" t="str">
        <f t="shared" si="0"/>
        <v>Pensetă capsulorexis, l=120 mm</v>
      </c>
      <c r="H37" s="61" t="s">
        <v>118</v>
      </c>
    </row>
    <row r="38" spans="1:8" ht="60">
      <c r="A38" s="32" t="s">
        <v>30</v>
      </c>
      <c r="B38" s="57">
        <v>31</v>
      </c>
      <c r="C38" s="61" t="s">
        <v>65</v>
      </c>
      <c r="D38" s="54" t="str">
        <f t="shared" si="0"/>
        <v>Chopper + Rotator</v>
      </c>
      <c r="H38" s="61" t="s">
        <v>119</v>
      </c>
    </row>
    <row r="39" spans="1:8" ht="60">
      <c r="A39" s="32" t="s">
        <v>30</v>
      </c>
      <c r="B39" s="57">
        <v>32</v>
      </c>
      <c r="C39" s="61" t="s">
        <v>66</v>
      </c>
      <c r="D39" s="54" t="str">
        <f t="shared" si="0"/>
        <v>Chopper + Spatulă</v>
      </c>
      <c r="H39" s="61" t="s">
        <v>120</v>
      </c>
    </row>
    <row r="40" spans="1:8" ht="45">
      <c r="A40" s="32" t="s">
        <v>30</v>
      </c>
      <c r="B40" s="57">
        <v>33</v>
      </c>
      <c r="C40" s="61" t="s">
        <v>67</v>
      </c>
      <c r="D40" s="54" t="str">
        <f t="shared" si="0"/>
        <v>Manipulator pentru Cristalin</v>
      </c>
      <c r="H40" s="61" t="s">
        <v>121</v>
      </c>
    </row>
    <row r="41" spans="1:8" ht="45">
      <c r="A41" s="32" t="s">
        <v>30</v>
      </c>
      <c r="B41" s="57">
        <v>34</v>
      </c>
      <c r="C41" s="61" t="s">
        <v>68</v>
      </c>
      <c r="D41" s="54" t="str">
        <f t="shared" si="0"/>
        <v>Pensă LIO</v>
      </c>
      <c r="H41" s="61" t="s">
        <v>122</v>
      </c>
    </row>
    <row r="42" spans="1:8" ht="45">
      <c r="A42" s="32" t="s">
        <v>30</v>
      </c>
      <c r="B42" s="57">
        <v>35</v>
      </c>
      <c r="C42" s="61" t="s">
        <v>69</v>
      </c>
      <c r="D42" s="54" t="str">
        <f t="shared" si="0"/>
        <v>Container sterilizare mare</v>
      </c>
      <c r="H42" s="61" t="s">
        <v>123</v>
      </c>
    </row>
    <row r="43" spans="1:8" ht="270">
      <c r="A43" s="32" t="s">
        <v>30</v>
      </c>
      <c r="B43" s="57">
        <v>36</v>
      </c>
      <c r="C43" s="61" t="s">
        <v>70</v>
      </c>
      <c r="D43" s="54" t="str">
        <f t="shared" si="0"/>
        <v>Cristalin artificial camera posterioara foldabil, monobloc</v>
      </c>
      <c r="H43" s="61" t="s">
        <v>124</v>
      </c>
    </row>
    <row r="44" spans="1:8" ht="330">
      <c r="A44" s="32" t="s">
        <v>30</v>
      </c>
      <c r="B44" s="57">
        <v>37</v>
      </c>
      <c r="C44" s="61" t="s">
        <v>71</v>
      </c>
      <c r="D44" s="54" t="str">
        <f t="shared" si="0"/>
        <v>Cristalin artificial camera posterioara foldabil, monobloc, cu filtru galben (LV with blue light filter). Cartuș inclus</v>
      </c>
      <c r="H44" s="61" t="s">
        <v>125</v>
      </c>
    </row>
    <row r="45" spans="1:8" ht="255">
      <c r="A45" s="32" t="s">
        <v>30</v>
      </c>
      <c r="B45" s="57">
        <v>38</v>
      </c>
      <c r="C45" s="61" t="s">
        <v>72</v>
      </c>
      <c r="D45" s="54" t="str">
        <f t="shared" si="0"/>
        <v>Cristalin
artificial camera
posterioară
foldabil,
monobloc, cu
patru piciorușe
cu injector și
cartuș inclus</v>
      </c>
      <c r="H45" s="61" t="s">
        <v>126</v>
      </c>
    </row>
    <row r="46" spans="1:8" ht="315">
      <c r="A46" s="32" t="s">
        <v>30</v>
      </c>
      <c r="B46" s="57">
        <v>39</v>
      </c>
      <c r="C46" s="61" t="s">
        <v>73</v>
      </c>
      <c r="D46" s="54" t="str">
        <f t="shared" si="0"/>
        <v>Cristalin artificial camera posterioara, foldabil, cu trei piese. Cartuș inclus</v>
      </c>
      <c r="H46" s="61" t="s">
        <v>127</v>
      </c>
    </row>
    <row r="47" spans="1:8" ht="195">
      <c r="A47" s="32" t="s">
        <v>30</v>
      </c>
      <c r="B47" s="57">
        <v>40</v>
      </c>
      <c r="C47" s="61" t="s">
        <v>46</v>
      </c>
      <c r="D47" s="54" t="str">
        <f t="shared" si="0"/>
        <v>Cristalin artificial multifocal</v>
      </c>
      <c r="H47" s="61" t="s">
        <v>128</v>
      </c>
    </row>
    <row r="48" spans="1:8" ht="150">
      <c r="A48" s="32" t="s">
        <v>30</v>
      </c>
      <c r="B48" s="57">
        <v>41</v>
      </c>
      <c r="C48" s="61" t="s">
        <v>74</v>
      </c>
      <c r="D48" s="54" t="str">
        <f t="shared" si="0"/>
        <v>Cristalin artificial, camera posterioara, foldabil, monobloc, toric asferic</v>
      </c>
      <c r="H48" s="61" t="s">
        <v>129</v>
      </c>
    </row>
    <row r="49" spans="1:8" ht="60">
      <c r="A49" s="32" t="s">
        <v>30</v>
      </c>
      <c r="B49" s="57">
        <v>42</v>
      </c>
      <c r="C49" s="61" t="s">
        <v>75</v>
      </c>
      <c r="D49" s="54" t="str">
        <f t="shared" si="0"/>
        <v>Soluție Viscoelastic, Vîscozitatea  5250-8750cps</v>
      </c>
      <c r="H49" s="61" t="s">
        <v>130</v>
      </c>
    </row>
    <row r="50" spans="1:8" ht="105">
      <c r="A50" s="32" t="s">
        <v>30</v>
      </c>
      <c r="B50" s="57">
        <v>43</v>
      </c>
      <c r="C50" s="61" t="s">
        <v>76</v>
      </c>
      <c r="D50" s="54" t="str">
        <f t="shared" si="0"/>
        <v>Soluție Viscoelastic, Vîscozitatea  3000-5000cps</v>
      </c>
      <c r="H50" s="61" t="s">
        <v>131</v>
      </c>
    </row>
    <row r="51" spans="1:8" ht="225">
      <c r="A51" s="32" t="s">
        <v>30</v>
      </c>
      <c r="B51" s="57">
        <v>44</v>
      </c>
      <c r="C51" s="58" t="s">
        <v>77</v>
      </c>
      <c r="D51" s="54" t="str">
        <f t="shared" si="0"/>
        <v>Cristalin artificial, forma patrat (square form), foldabil, preincarcat cu filtru galben si UV</v>
      </c>
      <c r="H51" s="58" t="s">
        <v>132</v>
      </c>
    </row>
    <row r="52" spans="1:8" ht="47.25">
      <c r="A52" s="32" t="s">
        <v>30</v>
      </c>
      <c r="B52" s="57">
        <v>45</v>
      </c>
      <c r="C52" s="58" t="s">
        <v>78</v>
      </c>
      <c r="D52" s="54" t="str">
        <f t="shared" si="0"/>
        <v xml:space="preserve">Blefarostat Castrtaviejo universal cu mecanism de deschidere prin rotire, </v>
      </c>
      <c r="H52" s="61" t="s">
        <v>133</v>
      </c>
    </row>
    <row r="53" spans="1:8" ht="45">
      <c r="A53" s="32" t="s">
        <v>30</v>
      </c>
      <c r="B53" s="57">
        <v>46</v>
      </c>
      <c r="C53" s="58" t="s">
        <v>79</v>
      </c>
      <c r="D53" s="54" t="str">
        <f t="shared" si="0"/>
        <v>Pensa pentru legat,</v>
      </c>
      <c r="H53" s="58" t="s">
        <v>134</v>
      </c>
    </row>
    <row r="54" spans="1:8" ht="30">
      <c r="A54" s="32" t="s">
        <v>30</v>
      </c>
      <c r="B54" s="57">
        <v>47</v>
      </c>
      <c r="C54" s="58" t="s">
        <v>80</v>
      </c>
      <c r="D54" s="54" t="str">
        <f t="shared" si="0"/>
        <v xml:space="preserve">Phaco chopper, universal, </v>
      </c>
      <c r="H54" s="58" t="s">
        <v>135</v>
      </c>
    </row>
    <row r="55" spans="1:8" ht="45">
      <c r="A55" s="32" t="s">
        <v>30</v>
      </c>
      <c r="B55" s="57">
        <v>48</v>
      </c>
      <c r="C55" s="58" t="s">
        <v>81</v>
      </c>
      <c r="D55" s="54" t="str">
        <f t="shared" si="0"/>
        <v>Foarfece corneene universale de tip Castroviejo</v>
      </c>
      <c r="H55" s="58" t="s">
        <v>136</v>
      </c>
    </row>
    <row r="56" spans="1:8" ht="30">
      <c r="A56" s="32" t="s">
        <v>30</v>
      </c>
      <c r="B56" s="57">
        <v>49</v>
      </c>
      <c r="C56" s="58" t="s">
        <v>82</v>
      </c>
      <c r="D56" s="54" t="str">
        <f t="shared" si="0"/>
        <v>Pensa corneana tip Colibri</v>
      </c>
      <c r="H56" s="58" t="s">
        <v>137</v>
      </c>
    </row>
    <row r="57" spans="1:8" ht="45">
      <c r="A57" s="32" t="s">
        <v>30</v>
      </c>
      <c r="B57" s="57">
        <v>50</v>
      </c>
      <c r="C57" s="58" t="s">
        <v>83</v>
      </c>
      <c r="D57" s="54" t="str">
        <f t="shared" si="0"/>
        <v>Portac tip BARRAQUER</v>
      </c>
      <c r="H57" s="58" t="s">
        <v>138</v>
      </c>
    </row>
    <row r="58" spans="1:8" ht="31.5">
      <c r="A58" s="32" t="s">
        <v>30</v>
      </c>
      <c r="B58" s="57">
        <v>51</v>
      </c>
      <c r="C58" s="58" t="s">
        <v>84</v>
      </c>
      <c r="D58" s="54" t="str">
        <f t="shared" si="0"/>
        <v xml:space="preserve">Spatula dreaptă  pentru chirurgia cataractei </v>
      </c>
      <c r="H58" s="58" t="s">
        <v>139</v>
      </c>
    </row>
    <row r="59" spans="1:8" ht="31.5">
      <c r="A59" s="32" t="s">
        <v>30</v>
      </c>
      <c r="B59" s="57">
        <v>52</v>
      </c>
      <c r="C59" s="58" t="s">
        <v>85</v>
      </c>
      <c r="D59" s="54" t="str">
        <f t="shared" si="0"/>
        <v>Tonometru Maklakov greutatea 10gr</v>
      </c>
      <c r="H59" s="58" t="s">
        <v>85</v>
      </c>
    </row>
    <row r="60" spans="1:8" ht="25.5">
      <c r="A60" s="32" t="s">
        <v>30</v>
      </c>
      <c r="B60" s="57">
        <v>53</v>
      </c>
      <c r="C60" s="58" t="s">
        <v>86</v>
      </c>
      <c r="D60" s="54" t="str">
        <f t="shared" si="0"/>
        <v>Tonometru Goldmann</v>
      </c>
      <c r="H60" s="58" t="s">
        <v>140</v>
      </c>
    </row>
    <row r="61" spans="1:8" ht="45">
      <c r="A61" s="32" t="s">
        <v>30</v>
      </c>
      <c r="B61" s="57">
        <v>54</v>
      </c>
      <c r="C61" s="58" t="s">
        <v>87</v>
      </c>
      <c r="D61" s="54" t="str">
        <f t="shared" si="0"/>
        <v xml:space="preserve">Pensa pentru tehnica de irigatie si aspiratie bimanuala </v>
      </c>
      <c r="H61" s="58" t="s">
        <v>141</v>
      </c>
    </row>
    <row r="62" spans="1:8" ht="30">
      <c r="A62" s="32" t="s">
        <v>30</v>
      </c>
      <c r="B62" s="57">
        <v>55</v>
      </c>
      <c r="C62" s="58" t="s">
        <v>88</v>
      </c>
      <c r="D62" s="54" t="str">
        <f t="shared" si="0"/>
        <v xml:space="preserve">Pensa pentru capsulorexis  </v>
      </c>
      <c r="H62" s="58" t="s">
        <v>142</v>
      </c>
    </row>
    <row r="64" spans="3:17" ht="12.75">
      <c r="C64" s="9"/>
      <c r="D64" s="9"/>
      <c r="E64" s="10"/>
      <c r="F64" s="9"/>
      <c r="G64" s="68"/>
      <c r="H64" s="68"/>
      <c r="I64" s="7"/>
      <c r="J64" s="7"/>
      <c r="K64" s="9"/>
      <c r="L64" s="44"/>
      <c r="M64" s="44"/>
      <c r="N64" s="44"/>
      <c r="O64" s="44"/>
      <c r="P64" s="44"/>
      <c r="Q64" s="44"/>
    </row>
    <row r="65" spans="3:17" ht="12.75">
      <c r="C65" s="44"/>
      <c r="D65" s="44"/>
      <c r="E65" s="6"/>
      <c r="F65" s="44"/>
      <c r="G65" s="44"/>
      <c r="H65" s="44"/>
      <c r="I65" s="44"/>
      <c r="J65" s="44"/>
      <c r="K65" s="44"/>
      <c r="L65" s="44"/>
      <c r="M65" s="44"/>
      <c r="N65" s="44"/>
      <c r="O65" s="44"/>
      <c r="P65" s="44"/>
      <c r="Q65" s="44"/>
    </row>
    <row r="66" spans="3:17" ht="12.75">
      <c r="C66" s="44"/>
      <c r="D66" s="44"/>
      <c r="E66" s="6"/>
      <c r="F66" s="44"/>
      <c r="G66" s="44"/>
      <c r="H66" s="44"/>
      <c r="I66" s="44"/>
      <c r="J66" s="44"/>
      <c r="K66" s="44"/>
      <c r="L66" s="44"/>
      <c r="M66" s="44"/>
      <c r="N66" s="44"/>
      <c r="O66" s="44"/>
      <c r="P66" s="44"/>
      <c r="Q66" s="44"/>
    </row>
    <row r="67" spans="3:17" ht="20.25">
      <c r="C67" s="45" t="s">
        <v>15</v>
      </c>
      <c r="D67" s="45"/>
      <c r="E67" s="45"/>
      <c r="F67" s="45"/>
      <c r="G67" s="45"/>
      <c r="H67" s="45"/>
      <c r="I67" s="45"/>
      <c r="J67" s="45"/>
      <c r="K67" s="45"/>
      <c r="L67" s="45"/>
      <c r="M67" s="45"/>
      <c r="N67" s="45"/>
      <c r="O67" s="45"/>
      <c r="P67" s="45"/>
      <c r="Q67" s="45"/>
    </row>
    <row r="68" spans="3:17" ht="20.25">
      <c r="C68" s="45"/>
      <c r="D68" s="45"/>
      <c r="E68" s="45"/>
      <c r="F68" s="45"/>
      <c r="G68" s="45"/>
      <c r="H68" s="45"/>
      <c r="I68" s="45"/>
      <c r="J68" s="45"/>
      <c r="K68" s="45"/>
      <c r="L68" s="45"/>
      <c r="M68" s="45"/>
      <c r="N68" s="45"/>
      <c r="O68" s="45"/>
      <c r="P68" s="45"/>
      <c r="Q68" s="45"/>
    </row>
    <row r="69" spans="3:17" ht="20.25">
      <c r="C69" s="45" t="s">
        <v>16</v>
      </c>
      <c r="D69" s="45"/>
      <c r="E69" s="45"/>
      <c r="F69" s="45"/>
      <c r="G69" s="45"/>
      <c r="H69" s="45"/>
      <c r="I69" s="45"/>
      <c r="J69" s="45"/>
      <c r="K69" s="45"/>
      <c r="L69" s="45"/>
      <c r="M69" s="45"/>
      <c r="N69" s="45"/>
      <c r="O69" s="45"/>
      <c r="P69" s="45"/>
      <c r="Q69" s="45"/>
    </row>
    <row r="70" spans="3:17" ht="12.75">
      <c r="C70" s="43"/>
      <c r="D70" s="43"/>
      <c r="E70" s="43"/>
      <c r="F70" s="43"/>
      <c r="G70" s="43"/>
      <c r="H70" s="43"/>
      <c r="I70" s="43"/>
      <c r="J70" s="43"/>
      <c r="K70" s="43"/>
      <c r="L70" s="43"/>
      <c r="M70" s="43"/>
      <c r="N70" s="43"/>
      <c r="O70" s="43"/>
      <c r="P70" s="43"/>
      <c r="Q70" s="43"/>
    </row>
    <row r="71" spans="3:17" ht="12.75">
      <c r="C71" s="43"/>
      <c r="D71" s="43"/>
      <c r="E71" s="43"/>
      <c r="F71" s="43"/>
      <c r="G71" s="43"/>
      <c r="H71" s="43"/>
      <c r="I71" s="43"/>
      <c r="J71" s="43"/>
      <c r="K71" s="43"/>
      <c r="L71" s="43"/>
      <c r="M71" s="43"/>
      <c r="N71" s="43"/>
      <c r="O71" s="43"/>
      <c r="P71" s="43"/>
      <c r="Q71" s="43"/>
    </row>
  </sheetData>
  <autoFilter ref="A6:P34"/>
  <mergeCells count="9">
    <mergeCell ref="G64:H64"/>
    <mergeCell ref="C1:K1"/>
    <mergeCell ref="D5:H5"/>
    <mergeCell ref="I5:J5"/>
    <mergeCell ref="D2:H2"/>
    <mergeCell ref="A3:C3"/>
    <mergeCell ref="D3:H3"/>
    <mergeCell ref="A4:C4"/>
    <mergeCell ref="D4:I4"/>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67"/>
  <sheetViews>
    <sheetView tabSelected="1" workbookViewId="0" topLeftCell="A58">
      <selection activeCell="M19" sqref="M19"/>
    </sheetView>
  </sheetViews>
  <sheetFormatPr defaultColWidth="9.140625" defaultRowHeight="12.75"/>
  <cols>
    <col min="1" max="1" width="3.421875" style="1" customWidth="1"/>
    <col min="2" max="2" width="5.7109375" style="1" customWidth="1"/>
    <col min="3" max="3" width="4.421875" style="1" customWidth="1"/>
    <col min="4" max="4" width="20.7109375" style="1" customWidth="1"/>
    <col min="5" max="5" width="23.00390625" style="22" customWidth="1"/>
    <col min="6" max="6" width="15.28125" style="6" customWidth="1"/>
    <col min="7" max="7" width="14.7109375" style="16" customWidth="1"/>
    <col min="8" max="8" width="15.8515625" style="1" customWidth="1"/>
    <col min="9" max="9" width="12.140625" style="1" customWidth="1"/>
    <col min="10" max="10" width="13.140625" style="1" customWidth="1"/>
    <col min="11" max="11" width="17.00390625" style="1" customWidth="1"/>
    <col min="12" max="12" width="30.00390625" style="1" customWidth="1"/>
    <col min="13" max="13" width="14.57421875" style="1" bestFit="1" customWidth="1"/>
    <col min="14" max="16384" width="9.140625" style="1" customWidth="1"/>
  </cols>
  <sheetData>
    <row r="1" spans="4:13" ht="12.75">
      <c r="D1" s="92" t="s">
        <v>26</v>
      </c>
      <c r="E1" s="92"/>
      <c r="F1" s="92"/>
      <c r="G1" s="92"/>
      <c r="H1" s="92"/>
      <c r="I1" s="92"/>
      <c r="J1" s="92"/>
      <c r="K1" s="92"/>
      <c r="L1" s="92"/>
      <c r="M1" s="35"/>
    </row>
    <row r="2" spans="4:11" ht="12.75">
      <c r="D2" s="93" t="s">
        <v>17</v>
      </c>
      <c r="E2" s="93"/>
      <c r="F2" s="93"/>
      <c r="G2" s="93"/>
      <c r="H2" s="93"/>
      <c r="I2" s="93"/>
      <c r="J2" s="93"/>
      <c r="K2" s="14"/>
    </row>
    <row r="3" spans="2:12" ht="12.75">
      <c r="B3" s="94" t="s">
        <v>9</v>
      </c>
      <c r="C3" s="94"/>
      <c r="D3" s="94"/>
      <c r="E3" s="95" t="s">
        <v>29</v>
      </c>
      <c r="F3" s="95"/>
      <c r="G3" s="95"/>
      <c r="H3" s="95"/>
      <c r="I3" s="95"/>
      <c r="K3" s="1" t="s">
        <v>10</v>
      </c>
      <c r="L3" s="1" t="s">
        <v>12</v>
      </c>
    </row>
    <row r="4" spans="1:13" s="3" customFormat="1" ht="49.5" customHeight="1">
      <c r="A4" s="2"/>
      <c r="B4" s="96" t="s">
        <v>8</v>
      </c>
      <c r="C4" s="96"/>
      <c r="D4" s="96"/>
      <c r="E4" s="97" t="s">
        <v>34</v>
      </c>
      <c r="F4" s="97"/>
      <c r="G4" s="97"/>
      <c r="H4" s="97"/>
      <c r="I4" s="97"/>
      <c r="J4" s="97"/>
      <c r="K4" s="26" t="s">
        <v>11</v>
      </c>
      <c r="L4" s="26" t="s">
        <v>13</v>
      </c>
      <c r="M4" s="37"/>
    </row>
    <row r="5" spans="1:13" s="4" customFormat="1" ht="12.75">
      <c r="A5" s="2"/>
      <c r="E5" s="90"/>
      <c r="F5" s="90"/>
      <c r="G5" s="90"/>
      <c r="H5" s="90"/>
      <c r="I5" s="90"/>
      <c r="J5" s="25"/>
      <c r="K5" s="25"/>
      <c r="L5" s="25"/>
      <c r="M5" s="38"/>
    </row>
    <row r="6" spans="1:13" ht="47.25">
      <c r="A6" s="5"/>
      <c r="B6" s="46" t="s">
        <v>2</v>
      </c>
      <c r="C6" s="46" t="s">
        <v>0</v>
      </c>
      <c r="D6" s="46" t="s">
        <v>1</v>
      </c>
      <c r="E6" s="46" t="s">
        <v>3</v>
      </c>
      <c r="F6" s="46" t="s">
        <v>18</v>
      </c>
      <c r="G6" s="15" t="s">
        <v>19</v>
      </c>
      <c r="H6" s="46" t="s">
        <v>20</v>
      </c>
      <c r="I6" s="46" t="s">
        <v>21</v>
      </c>
      <c r="J6" s="46" t="s">
        <v>22</v>
      </c>
      <c r="K6" s="46" t="s">
        <v>23</v>
      </c>
      <c r="L6" s="46" t="s">
        <v>24</v>
      </c>
      <c r="M6" s="39" t="s">
        <v>31</v>
      </c>
    </row>
    <row r="7" spans="1:13" ht="12.75">
      <c r="A7" s="5"/>
      <c r="B7" s="46">
        <v>1</v>
      </c>
      <c r="C7" s="91">
        <v>2</v>
      </c>
      <c r="D7" s="91"/>
      <c r="E7" s="91"/>
      <c r="F7" s="46">
        <v>3</v>
      </c>
      <c r="G7" s="15">
        <v>4</v>
      </c>
      <c r="H7" s="46">
        <v>5</v>
      </c>
      <c r="I7" s="46">
        <v>6</v>
      </c>
      <c r="J7" s="46">
        <v>7</v>
      </c>
      <c r="K7" s="46">
        <v>8</v>
      </c>
      <c r="L7" s="23">
        <v>9</v>
      </c>
      <c r="M7" s="40"/>
    </row>
    <row r="8" spans="1:21" ht="63">
      <c r="A8" s="33"/>
      <c r="B8" s="32" t="s">
        <v>30</v>
      </c>
      <c r="C8" s="57">
        <v>1</v>
      </c>
      <c r="D8" s="58" t="s">
        <v>35</v>
      </c>
      <c r="E8" s="58" t="s">
        <v>35</v>
      </c>
      <c r="F8" s="62" t="s">
        <v>143</v>
      </c>
      <c r="G8" s="62">
        <v>160</v>
      </c>
      <c r="H8" s="49"/>
      <c r="I8" s="48"/>
      <c r="J8" s="48">
        <f>H8*G8</f>
        <v>0</v>
      </c>
      <c r="K8" s="48">
        <f>I8*G8</f>
        <v>0</v>
      </c>
      <c r="L8" s="56" t="s">
        <v>33</v>
      </c>
      <c r="M8" s="55">
        <v>47700</v>
      </c>
      <c r="N8" s="44"/>
      <c r="O8" s="44"/>
      <c r="P8" s="44"/>
      <c r="Q8" s="44"/>
      <c r="R8" s="44"/>
      <c r="S8" s="44"/>
      <c r="T8" s="44"/>
      <c r="U8" s="44"/>
    </row>
    <row r="9" spans="2:21" ht="63">
      <c r="B9" s="32" t="s">
        <v>30</v>
      </c>
      <c r="C9" s="57">
        <v>2</v>
      </c>
      <c r="D9" s="58" t="s">
        <v>36</v>
      </c>
      <c r="E9" s="58" t="s">
        <v>36</v>
      </c>
      <c r="F9" s="62" t="s">
        <v>143</v>
      </c>
      <c r="G9" s="62">
        <v>270</v>
      </c>
      <c r="H9" s="49"/>
      <c r="I9" s="48"/>
      <c r="J9" s="48">
        <f aca="true" t="shared" si="0" ref="J9:J34">H9*G9</f>
        <v>0</v>
      </c>
      <c r="K9" s="48">
        <f aca="true" t="shared" si="1" ref="K9:K34">I9*G9</f>
        <v>0</v>
      </c>
      <c r="L9" s="56" t="s">
        <v>33</v>
      </c>
      <c r="M9" s="55">
        <v>202500</v>
      </c>
      <c r="N9" s="44"/>
      <c r="O9" s="44"/>
      <c r="P9" s="44"/>
      <c r="Q9" s="44"/>
      <c r="R9" s="44"/>
      <c r="S9" s="44"/>
      <c r="T9" s="44"/>
      <c r="U9" s="44"/>
    </row>
    <row r="10" spans="2:21" ht="63">
      <c r="B10" s="32" t="s">
        <v>30</v>
      </c>
      <c r="C10" s="57">
        <v>3</v>
      </c>
      <c r="D10" s="58" t="s">
        <v>37</v>
      </c>
      <c r="E10" s="58" t="s">
        <v>37</v>
      </c>
      <c r="F10" s="62" t="s">
        <v>143</v>
      </c>
      <c r="G10" s="62">
        <v>360</v>
      </c>
      <c r="H10" s="49"/>
      <c r="I10" s="48"/>
      <c r="J10" s="48">
        <f t="shared" si="0"/>
        <v>0</v>
      </c>
      <c r="K10" s="48">
        <f t="shared" si="1"/>
        <v>0</v>
      </c>
      <c r="L10" s="56" t="s">
        <v>33</v>
      </c>
      <c r="M10" s="55">
        <v>7740</v>
      </c>
      <c r="N10" s="44"/>
      <c r="O10" s="44"/>
      <c r="P10" s="44"/>
      <c r="Q10" s="44"/>
      <c r="R10" s="44"/>
      <c r="S10" s="44"/>
      <c r="T10" s="44"/>
      <c r="U10" s="44"/>
    </row>
    <row r="11" spans="2:21" ht="63">
      <c r="B11" s="32" t="s">
        <v>30</v>
      </c>
      <c r="C11" s="57">
        <v>4</v>
      </c>
      <c r="D11" s="58" t="s">
        <v>38</v>
      </c>
      <c r="E11" s="58" t="s">
        <v>38</v>
      </c>
      <c r="F11" s="62" t="s">
        <v>143</v>
      </c>
      <c r="G11" s="62">
        <v>3360</v>
      </c>
      <c r="H11" s="49"/>
      <c r="I11" s="48"/>
      <c r="J11" s="48">
        <f t="shared" si="0"/>
        <v>0</v>
      </c>
      <c r="K11" s="48">
        <f t="shared" si="1"/>
        <v>0</v>
      </c>
      <c r="L11" s="56" t="s">
        <v>33</v>
      </c>
      <c r="M11" s="55">
        <v>85176</v>
      </c>
      <c r="N11" s="44"/>
      <c r="O11" s="44"/>
      <c r="P11" s="44"/>
      <c r="Q11" s="44"/>
      <c r="R11" s="44"/>
      <c r="S11" s="44"/>
      <c r="T11" s="44"/>
      <c r="U11" s="44"/>
    </row>
    <row r="12" spans="2:21" ht="63">
      <c r="B12" s="32" t="s">
        <v>30</v>
      </c>
      <c r="C12" s="57">
        <v>5</v>
      </c>
      <c r="D12" s="58" t="s">
        <v>39</v>
      </c>
      <c r="E12" s="58" t="s">
        <v>39</v>
      </c>
      <c r="F12" s="62" t="s">
        <v>143</v>
      </c>
      <c r="G12" s="62">
        <v>1940</v>
      </c>
      <c r="H12" s="49"/>
      <c r="I12" s="48"/>
      <c r="J12" s="48">
        <f t="shared" si="0"/>
        <v>0</v>
      </c>
      <c r="K12" s="48">
        <f t="shared" si="1"/>
        <v>0</v>
      </c>
      <c r="L12" s="56" t="s">
        <v>33</v>
      </c>
      <c r="M12" s="55">
        <v>30943</v>
      </c>
      <c r="N12" s="45"/>
      <c r="O12" s="45"/>
      <c r="P12" s="45"/>
      <c r="Q12" s="45"/>
      <c r="R12" s="45"/>
      <c r="S12" s="45"/>
      <c r="T12" s="45"/>
      <c r="U12" s="45"/>
    </row>
    <row r="13" spans="2:21" ht="63">
      <c r="B13" s="32" t="s">
        <v>30</v>
      </c>
      <c r="C13" s="57">
        <v>6</v>
      </c>
      <c r="D13" s="58" t="s">
        <v>40</v>
      </c>
      <c r="E13" s="58" t="s">
        <v>40</v>
      </c>
      <c r="F13" s="62" t="s">
        <v>143</v>
      </c>
      <c r="G13" s="62">
        <v>637</v>
      </c>
      <c r="H13" s="49"/>
      <c r="I13" s="48"/>
      <c r="J13" s="48">
        <f t="shared" si="0"/>
        <v>0</v>
      </c>
      <c r="K13" s="48">
        <f t="shared" si="1"/>
        <v>0</v>
      </c>
      <c r="L13" s="56" t="s">
        <v>33</v>
      </c>
      <c r="M13" s="55">
        <v>16625.7</v>
      </c>
      <c r="N13" s="45"/>
      <c r="O13" s="45"/>
      <c r="P13" s="45"/>
      <c r="Q13" s="45"/>
      <c r="R13" s="45"/>
      <c r="S13" s="45"/>
      <c r="T13" s="45"/>
      <c r="U13" s="45"/>
    </row>
    <row r="14" spans="2:21" ht="63">
      <c r="B14" s="32" t="s">
        <v>30</v>
      </c>
      <c r="C14" s="57">
        <v>7</v>
      </c>
      <c r="D14" s="58" t="s">
        <v>41</v>
      </c>
      <c r="E14" s="58" t="s">
        <v>41</v>
      </c>
      <c r="F14" s="62" t="s">
        <v>143</v>
      </c>
      <c r="G14" s="62">
        <v>50</v>
      </c>
      <c r="H14" s="49"/>
      <c r="I14" s="48"/>
      <c r="J14" s="48">
        <f t="shared" si="0"/>
        <v>0</v>
      </c>
      <c r="K14" s="48">
        <f t="shared" si="1"/>
        <v>0</v>
      </c>
      <c r="L14" s="56" t="s">
        <v>33</v>
      </c>
      <c r="M14" s="55">
        <v>26000</v>
      </c>
      <c r="N14" s="45"/>
      <c r="O14" s="45"/>
      <c r="P14" s="45"/>
      <c r="Q14" s="45"/>
      <c r="R14" s="45"/>
      <c r="S14" s="45"/>
      <c r="T14" s="45"/>
      <c r="U14" s="45"/>
    </row>
    <row r="15" spans="2:21" ht="63">
      <c r="B15" s="32" t="s">
        <v>30</v>
      </c>
      <c r="C15" s="57">
        <v>8</v>
      </c>
      <c r="D15" s="58" t="s">
        <v>42</v>
      </c>
      <c r="E15" s="58" t="s">
        <v>42</v>
      </c>
      <c r="F15" s="62" t="s">
        <v>143</v>
      </c>
      <c r="G15" s="62">
        <v>200</v>
      </c>
      <c r="H15" s="49"/>
      <c r="I15" s="47"/>
      <c r="J15" s="48">
        <f t="shared" si="0"/>
        <v>0</v>
      </c>
      <c r="K15" s="48">
        <f t="shared" si="1"/>
        <v>0</v>
      </c>
      <c r="L15" s="56" t="s">
        <v>33</v>
      </c>
      <c r="M15" s="55">
        <v>325705</v>
      </c>
      <c r="N15" s="43"/>
      <c r="O15" s="43"/>
      <c r="P15" s="43"/>
      <c r="Q15" s="43"/>
      <c r="R15" s="43"/>
      <c r="S15" s="43"/>
      <c r="T15" s="43"/>
      <c r="U15" s="43"/>
    </row>
    <row r="16" spans="2:21" ht="63">
      <c r="B16" s="32" t="s">
        <v>30</v>
      </c>
      <c r="C16" s="57">
        <v>9</v>
      </c>
      <c r="D16" s="58" t="s">
        <v>43</v>
      </c>
      <c r="E16" s="58" t="s">
        <v>43</v>
      </c>
      <c r="F16" s="62" t="s">
        <v>143</v>
      </c>
      <c r="G16" s="62">
        <v>15</v>
      </c>
      <c r="H16" s="49"/>
      <c r="I16" s="48"/>
      <c r="J16" s="48">
        <f t="shared" si="0"/>
        <v>0</v>
      </c>
      <c r="K16" s="48">
        <f t="shared" si="1"/>
        <v>0</v>
      </c>
      <c r="L16" s="56" t="s">
        <v>33</v>
      </c>
      <c r="M16" s="55">
        <v>4658.25</v>
      </c>
      <c r="N16" s="44"/>
      <c r="O16" s="44"/>
      <c r="P16" s="43"/>
      <c r="Q16" s="43"/>
      <c r="R16" s="43"/>
      <c r="S16" s="43"/>
      <c r="T16" s="43"/>
      <c r="U16" s="43"/>
    </row>
    <row r="17" spans="2:21" ht="63">
      <c r="B17" s="32" t="s">
        <v>30</v>
      </c>
      <c r="C17" s="57">
        <v>10</v>
      </c>
      <c r="D17" s="58" t="s">
        <v>44</v>
      </c>
      <c r="E17" s="58" t="s">
        <v>44</v>
      </c>
      <c r="F17" s="62" t="s">
        <v>143</v>
      </c>
      <c r="G17" s="62">
        <v>40</v>
      </c>
      <c r="H17" s="49"/>
      <c r="I17" s="48"/>
      <c r="J17" s="48">
        <f t="shared" si="0"/>
        <v>0</v>
      </c>
      <c r="K17" s="48">
        <f t="shared" si="1"/>
        <v>0</v>
      </c>
      <c r="L17" s="56" t="s">
        <v>33</v>
      </c>
      <c r="M17" s="55">
        <v>8333.34</v>
      </c>
      <c r="N17" s="44"/>
      <c r="O17" s="44"/>
      <c r="P17" s="43"/>
      <c r="Q17" s="43"/>
      <c r="R17" s="43"/>
      <c r="S17" s="43"/>
      <c r="T17" s="43"/>
      <c r="U17" s="43"/>
    </row>
    <row r="18" spans="2:21" ht="63">
      <c r="B18" s="32" t="s">
        <v>30</v>
      </c>
      <c r="C18" s="57">
        <v>11</v>
      </c>
      <c r="D18" s="58" t="s">
        <v>45</v>
      </c>
      <c r="E18" s="58" t="s">
        <v>45</v>
      </c>
      <c r="F18" s="62" t="s">
        <v>143</v>
      </c>
      <c r="G18" s="62">
        <v>200</v>
      </c>
      <c r="H18" s="49"/>
      <c r="I18" s="48"/>
      <c r="J18" s="48">
        <f t="shared" si="0"/>
        <v>0</v>
      </c>
      <c r="K18" s="48">
        <f t="shared" si="1"/>
        <v>0</v>
      </c>
      <c r="L18" s="56" t="s">
        <v>33</v>
      </c>
      <c r="M18" s="55">
        <v>70000</v>
      </c>
      <c r="N18" s="44"/>
      <c r="O18" s="44"/>
      <c r="P18" s="44"/>
      <c r="Q18" s="44"/>
      <c r="R18" s="44"/>
      <c r="S18" s="44"/>
      <c r="T18" s="44"/>
      <c r="U18" s="44"/>
    </row>
    <row r="19" spans="2:21" ht="63">
      <c r="B19" s="32" t="s">
        <v>30</v>
      </c>
      <c r="C19" s="57">
        <v>12</v>
      </c>
      <c r="D19" s="58" t="s">
        <v>46</v>
      </c>
      <c r="E19" s="58" t="s">
        <v>46</v>
      </c>
      <c r="F19" s="62" t="s">
        <v>143</v>
      </c>
      <c r="G19" s="62">
        <v>5</v>
      </c>
      <c r="H19" s="49"/>
      <c r="I19" s="48"/>
      <c r="J19" s="48">
        <f t="shared" si="0"/>
        <v>0</v>
      </c>
      <c r="K19" s="48">
        <f t="shared" si="1"/>
        <v>0</v>
      </c>
      <c r="L19" s="56" t="s">
        <v>33</v>
      </c>
      <c r="M19" s="55">
        <v>57479.340000000004</v>
      </c>
      <c r="N19" s="44"/>
      <c r="O19" s="44"/>
      <c r="P19" s="44"/>
      <c r="Q19" s="44"/>
      <c r="R19" s="44"/>
      <c r="S19" s="44"/>
      <c r="T19" s="44"/>
      <c r="U19" s="44"/>
    </row>
    <row r="20" spans="2:13" ht="63">
      <c r="B20" s="32" t="s">
        <v>30</v>
      </c>
      <c r="C20" s="57">
        <v>13</v>
      </c>
      <c r="D20" s="58" t="s">
        <v>47</v>
      </c>
      <c r="E20" s="58" t="s">
        <v>47</v>
      </c>
      <c r="F20" s="62" t="s">
        <v>143</v>
      </c>
      <c r="G20" s="62">
        <v>270</v>
      </c>
      <c r="H20" s="49"/>
      <c r="I20" s="49"/>
      <c r="J20" s="48">
        <f t="shared" si="0"/>
        <v>0</v>
      </c>
      <c r="K20" s="48">
        <f t="shared" si="1"/>
        <v>0</v>
      </c>
      <c r="L20" s="56" t="s">
        <v>33</v>
      </c>
      <c r="M20" s="55">
        <v>360000</v>
      </c>
    </row>
    <row r="21" spans="2:13" ht="63">
      <c r="B21" s="32" t="s">
        <v>30</v>
      </c>
      <c r="C21" s="57">
        <v>14</v>
      </c>
      <c r="D21" s="58" t="s">
        <v>48</v>
      </c>
      <c r="E21" s="58" t="s">
        <v>48</v>
      </c>
      <c r="F21" s="62" t="s">
        <v>143</v>
      </c>
      <c r="G21" s="62">
        <v>1136</v>
      </c>
      <c r="H21" s="49"/>
      <c r="I21" s="49"/>
      <c r="J21" s="48">
        <f t="shared" si="0"/>
        <v>0</v>
      </c>
      <c r="K21" s="48">
        <f t="shared" si="1"/>
        <v>0</v>
      </c>
      <c r="L21" s="56" t="s">
        <v>33</v>
      </c>
      <c r="M21" s="55">
        <v>96578.93999999999</v>
      </c>
    </row>
    <row r="22" spans="2:13" ht="63">
      <c r="B22" s="32" t="s">
        <v>30</v>
      </c>
      <c r="C22" s="57">
        <v>15</v>
      </c>
      <c r="D22" s="58" t="s">
        <v>49</v>
      </c>
      <c r="E22" s="58" t="s">
        <v>49</v>
      </c>
      <c r="F22" s="62" t="s">
        <v>143</v>
      </c>
      <c r="G22" s="62">
        <v>1310</v>
      </c>
      <c r="H22" s="49"/>
      <c r="I22" s="49"/>
      <c r="J22" s="48">
        <f t="shared" si="0"/>
        <v>0</v>
      </c>
      <c r="K22" s="48">
        <f t="shared" si="1"/>
        <v>0</v>
      </c>
      <c r="L22" s="56" t="s">
        <v>33</v>
      </c>
      <c r="M22" s="55">
        <v>111371.84</v>
      </c>
    </row>
    <row r="23" spans="2:13" ht="63">
      <c r="B23" s="32" t="s">
        <v>30</v>
      </c>
      <c r="C23" s="57">
        <v>16</v>
      </c>
      <c r="D23" s="58" t="s">
        <v>50</v>
      </c>
      <c r="E23" s="58" t="s">
        <v>50</v>
      </c>
      <c r="F23" s="62" t="s">
        <v>143</v>
      </c>
      <c r="G23" s="62">
        <v>69</v>
      </c>
      <c r="H23" s="49"/>
      <c r="I23" s="49"/>
      <c r="J23" s="48">
        <f t="shared" si="0"/>
        <v>0</v>
      </c>
      <c r="K23" s="48">
        <f t="shared" si="1"/>
        <v>0</v>
      </c>
      <c r="L23" s="56" t="s">
        <v>33</v>
      </c>
      <c r="M23" s="55">
        <v>224509.33000000002</v>
      </c>
    </row>
    <row r="24" spans="2:13" ht="63">
      <c r="B24" s="32" t="s">
        <v>30</v>
      </c>
      <c r="C24" s="57">
        <v>17</v>
      </c>
      <c r="D24" s="58" t="s">
        <v>51</v>
      </c>
      <c r="E24" s="58" t="s">
        <v>51</v>
      </c>
      <c r="F24" s="62" t="s">
        <v>143</v>
      </c>
      <c r="G24" s="62">
        <v>10</v>
      </c>
      <c r="H24" s="49"/>
      <c r="I24" s="49"/>
      <c r="J24" s="48">
        <f t="shared" si="0"/>
        <v>0</v>
      </c>
      <c r="K24" s="48">
        <f t="shared" si="1"/>
        <v>0</v>
      </c>
      <c r="L24" s="56" t="s">
        <v>33</v>
      </c>
      <c r="M24" s="55">
        <v>24326.42</v>
      </c>
    </row>
    <row r="25" spans="2:13" ht="63">
      <c r="B25" s="32" t="s">
        <v>30</v>
      </c>
      <c r="C25" s="57">
        <v>18</v>
      </c>
      <c r="D25" s="58" t="s">
        <v>52</v>
      </c>
      <c r="E25" s="58" t="s">
        <v>52</v>
      </c>
      <c r="F25" s="62" t="s">
        <v>143</v>
      </c>
      <c r="G25" s="62">
        <v>60</v>
      </c>
      <c r="H25" s="49"/>
      <c r="I25" s="49"/>
      <c r="J25" s="48">
        <f t="shared" si="0"/>
        <v>0</v>
      </c>
      <c r="K25" s="48">
        <f t="shared" si="1"/>
        <v>0</v>
      </c>
      <c r="L25" s="56" t="s">
        <v>33</v>
      </c>
      <c r="M25" s="55">
        <v>169220</v>
      </c>
    </row>
    <row r="26" spans="2:13" ht="63">
      <c r="B26" s="32" t="s">
        <v>30</v>
      </c>
      <c r="C26" s="57">
        <v>19</v>
      </c>
      <c r="D26" s="58" t="s">
        <v>53</v>
      </c>
      <c r="E26" s="58" t="s">
        <v>53</v>
      </c>
      <c r="F26" s="62" t="s">
        <v>143</v>
      </c>
      <c r="G26" s="62">
        <v>20</v>
      </c>
      <c r="H26" s="49"/>
      <c r="I26" s="49"/>
      <c r="J26" s="48">
        <f t="shared" si="0"/>
        <v>0</v>
      </c>
      <c r="K26" s="48">
        <f t="shared" si="1"/>
        <v>0</v>
      </c>
      <c r="L26" s="56" t="s">
        <v>33</v>
      </c>
      <c r="M26" s="55">
        <v>4782.5</v>
      </c>
    </row>
    <row r="27" spans="2:13" ht="63">
      <c r="B27" s="32" t="s">
        <v>30</v>
      </c>
      <c r="C27" s="57">
        <v>20</v>
      </c>
      <c r="D27" s="58" t="s">
        <v>54</v>
      </c>
      <c r="E27" s="58" t="s">
        <v>54</v>
      </c>
      <c r="F27" s="62" t="s">
        <v>143</v>
      </c>
      <c r="G27" s="62">
        <v>20</v>
      </c>
      <c r="H27" s="49"/>
      <c r="I27" s="49"/>
      <c r="J27" s="48">
        <f t="shared" si="0"/>
        <v>0</v>
      </c>
      <c r="K27" s="48">
        <f t="shared" si="1"/>
        <v>0</v>
      </c>
      <c r="L27" s="56" t="s">
        <v>33</v>
      </c>
      <c r="M27" s="55">
        <v>3892.17</v>
      </c>
    </row>
    <row r="28" spans="2:13" ht="63">
      <c r="B28" s="32" t="s">
        <v>30</v>
      </c>
      <c r="C28" s="57">
        <v>21</v>
      </c>
      <c r="D28" s="58" t="s">
        <v>55</v>
      </c>
      <c r="E28" s="58" t="s">
        <v>55</v>
      </c>
      <c r="F28" s="62" t="s">
        <v>143</v>
      </c>
      <c r="G28" s="62">
        <v>60</v>
      </c>
      <c r="H28" s="49"/>
      <c r="I28" s="49"/>
      <c r="J28" s="48">
        <f t="shared" si="0"/>
        <v>0</v>
      </c>
      <c r="K28" s="48">
        <f t="shared" si="1"/>
        <v>0</v>
      </c>
      <c r="L28" s="56" t="s">
        <v>33</v>
      </c>
      <c r="M28" s="55">
        <v>34620</v>
      </c>
    </row>
    <row r="29" spans="2:13" ht="63">
      <c r="B29" s="32" t="s">
        <v>30</v>
      </c>
      <c r="C29" s="57">
        <v>22</v>
      </c>
      <c r="D29" s="59" t="s">
        <v>56</v>
      </c>
      <c r="E29" s="59" t="s">
        <v>56</v>
      </c>
      <c r="F29" s="62" t="s">
        <v>143</v>
      </c>
      <c r="G29" s="62">
        <v>200</v>
      </c>
      <c r="H29" s="49"/>
      <c r="I29" s="49"/>
      <c r="J29" s="48">
        <f t="shared" si="0"/>
        <v>0</v>
      </c>
      <c r="K29" s="48">
        <f t="shared" si="1"/>
        <v>0</v>
      </c>
      <c r="L29" s="56" t="s">
        <v>33</v>
      </c>
      <c r="M29" s="55">
        <v>6666.67</v>
      </c>
    </row>
    <row r="30" spans="2:13" ht="63">
      <c r="B30" s="32" t="s">
        <v>30</v>
      </c>
      <c r="C30" s="57">
        <v>23</v>
      </c>
      <c r="D30" s="60" t="s">
        <v>57</v>
      </c>
      <c r="E30" s="60" t="s">
        <v>57</v>
      </c>
      <c r="F30" s="62" t="s">
        <v>143</v>
      </c>
      <c r="G30" s="62">
        <v>170</v>
      </c>
      <c r="H30" s="49"/>
      <c r="I30" s="49"/>
      <c r="J30" s="48">
        <f t="shared" si="0"/>
        <v>0</v>
      </c>
      <c r="K30" s="48">
        <f t="shared" si="1"/>
        <v>0</v>
      </c>
      <c r="L30" s="56" t="s">
        <v>33</v>
      </c>
      <c r="M30" s="55">
        <v>19833.34</v>
      </c>
    </row>
    <row r="31" spans="2:13" ht="63">
      <c r="B31" s="32" t="s">
        <v>30</v>
      </c>
      <c r="C31" s="57">
        <v>24</v>
      </c>
      <c r="D31" s="58" t="s">
        <v>58</v>
      </c>
      <c r="E31" s="58" t="s">
        <v>58</v>
      </c>
      <c r="F31" s="62" t="s">
        <v>143</v>
      </c>
      <c r="G31" s="62">
        <v>100</v>
      </c>
      <c r="H31" s="49"/>
      <c r="I31" s="49"/>
      <c r="J31" s="48">
        <f t="shared" si="0"/>
        <v>0</v>
      </c>
      <c r="K31" s="48">
        <f t="shared" si="1"/>
        <v>0</v>
      </c>
      <c r="L31" s="56" t="s">
        <v>33</v>
      </c>
      <c r="M31" s="55">
        <v>2150</v>
      </c>
    </row>
    <row r="32" spans="2:13" ht="63">
      <c r="B32" s="32" t="s">
        <v>30</v>
      </c>
      <c r="C32" s="57">
        <v>25</v>
      </c>
      <c r="D32" s="61" t="s">
        <v>59</v>
      </c>
      <c r="E32" s="61" t="s">
        <v>59</v>
      </c>
      <c r="F32" s="62" t="s">
        <v>143</v>
      </c>
      <c r="G32" s="62">
        <v>2500</v>
      </c>
      <c r="H32" s="49"/>
      <c r="I32" s="49"/>
      <c r="J32" s="48">
        <f t="shared" si="0"/>
        <v>0</v>
      </c>
      <c r="K32" s="48">
        <f t="shared" si="1"/>
        <v>0</v>
      </c>
      <c r="L32" s="56" t="s">
        <v>33</v>
      </c>
      <c r="M32" s="55">
        <v>8333.34</v>
      </c>
    </row>
    <row r="33" spans="2:13" ht="63">
      <c r="B33" s="32" t="s">
        <v>30</v>
      </c>
      <c r="C33" s="57">
        <v>26</v>
      </c>
      <c r="D33" s="61" t="s">
        <v>60</v>
      </c>
      <c r="E33" s="61" t="s">
        <v>60</v>
      </c>
      <c r="F33" s="62" t="s">
        <v>143</v>
      </c>
      <c r="G33" s="62">
        <v>350</v>
      </c>
      <c r="H33" s="49"/>
      <c r="I33" s="49"/>
      <c r="J33" s="48">
        <f t="shared" si="0"/>
        <v>0</v>
      </c>
      <c r="K33" s="48">
        <f t="shared" si="1"/>
        <v>0</v>
      </c>
      <c r="L33" s="56" t="s">
        <v>33</v>
      </c>
      <c r="M33" s="55">
        <v>17500</v>
      </c>
    </row>
    <row r="34" spans="2:13" ht="63">
      <c r="B34" s="32" t="s">
        <v>30</v>
      </c>
      <c r="C34" s="57">
        <v>27</v>
      </c>
      <c r="D34" s="61" t="s">
        <v>61</v>
      </c>
      <c r="E34" s="61" t="s">
        <v>61</v>
      </c>
      <c r="F34" s="62" t="s">
        <v>143</v>
      </c>
      <c r="G34" s="62">
        <v>2</v>
      </c>
      <c r="H34" s="49"/>
      <c r="I34" s="49"/>
      <c r="J34" s="48">
        <f t="shared" si="0"/>
        <v>0</v>
      </c>
      <c r="K34" s="48">
        <f t="shared" si="1"/>
        <v>0</v>
      </c>
      <c r="L34" s="56" t="s">
        <v>33</v>
      </c>
      <c r="M34" s="55">
        <v>2666.67</v>
      </c>
    </row>
    <row r="35" spans="2:13" ht="63">
      <c r="B35" s="32" t="s">
        <v>30</v>
      </c>
      <c r="C35" s="57">
        <v>28</v>
      </c>
      <c r="D35" s="61" t="s">
        <v>62</v>
      </c>
      <c r="E35" s="61" t="s">
        <v>62</v>
      </c>
      <c r="F35" s="62" t="s">
        <v>143</v>
      </c>
      <c r="G35" s="62">
        <v>2</v>
      </c>
      <c r="H35" s="49"/>
      <c r="I35" s="49"/>
      <c r="J35" s="48">
        <f aca="true" t="shared" si="2" ref="J35:J62">H35*G35</f>
        <v>0</v>
      </c>
      <c r="K35" s="48">
        <f aca="true" t="shared" si="3" ref="K35:K62">I35*G35</f>
        <v>0</v>
      </c>
      <c r="L35" s="56" t="s">
        <v>33</v>
      </c>
      <c r="M35" s="55">
        <v>2666.67</v>
      </c>
    </row>
    <row r="36" spans="2:13" ht="63">
      <c r="B36" s="32" t="s">
        <v>30</v>
      </c>
      <c r="C36" s="57">
        <v>29</v>
      </c>
      <c r="D36" s="61" t="s">
        <v>63</v>
      </c>
      <c r="E36" s="61" t="s">
        <v>63</v>
      </c>
      <c r="F36" s="62" t="s">
        <v>143</v>
      </c>
      <c r="G36" s="62">
        <v>3</v>
      </c>
      <c r="H36" s="49"/>
      <c r="I36" s="49"/>
      <c r="J36" s="48">
        <f t="shared" si="2"/>
        <v>0</v>
      </c>
      <c r="K36" s="48">
        <f t="shared" si="3"/>
        <v>0</v>
      </c>
      <c r="L36" s="56" t="s">
        <v>33</v>
      </c>
      <c r="M36" s="55">
        <v>4750</v>
      </c>
    </row>
    <row r="37" spans="2:13" ht="63">
      <c r="B37" s="32" t="s">
        <v>30</v>
      </c>
      <c r="C37" s="57">
        <v>30</v>
      </c>
      <c r="D37" s="61" t="s">
        <v>64</v>
      </c>
      <c r="E37" s="61" t="s">
        <v>64</v>
      </c>
      <c r="F37" s="62" t="s">
        <v>143</v>
      </c>
      <c r="G37" s="62">
        <v>2</v>
      </c>
      <c r="H37" s="49"/>
      <c r="I37" s="49"/>
      <c r="J37" s="48">
        <f t="shared" si="2"/>
        <v>0</v>
      </c>
      <c r="K37" s="48">
        <f t="shared" si="3"/>
        <v>0</v>
      </c>
      <c r="L37" s="56" t="s">
        <v>33</v>
      </c>
      <c r="M37" s="55">
        <v>5000</v>
      </c>
    </row>
    <row r="38" spans="2:13" ht="63">
      <c r="B38" s="32" t="s">
        <v>30</v>
      </c>
      <c r="C38" s="57">
        <v>31</v>
      </c>
      <c r="D38" s="61" t="s">
        <v>65</v>
      </c>
      <c r="E38" s="61" t="s">
        <v>65</v>
      </c>
      <c r="F38" s="62" t="s">
        <v>143</v>
      </c>
      <c r="G38" s="62">
        <v>2</v>
      </c>
      <c r="H38" s="49"/>
      <c r="I38" s="49"/>
      <c r="J38" s="48">
        <f t="shared" si="2"/>
        <v>0</v>
      </c>
      <c r="K38" s="48">
        <f t="shared" si="3"/>
        <v>0</v>
      </c>
      <c r="L38" s="56" t="s">
        <v>33</v>
      </c>
      <c r="M38" s="55">
        <v>1916.67</v>
      </c>
    </row>
    <row r="39" spans="2:13" ht="63">
      <c r="B39" s="32" t="s">
        <v>30</v>
      </c>
      <c r="C39" s="57">
        <v>32</v>
      </c>
      <c r="D39" s="61" t="s">
        <v>66</v>
      </c>
      <c r="E39" s="61" t="s">
        <v>66</v>
      </c>
      <c r="F39" s="62" t="s">
        <v>143</v>
      </c>
      <c r="G39" s="62">
        <v>2</v>
      </c>
      <c r="H39" s="49"/>
      <c r="I39" s="49"/>
      <c r="J39" s="48">
        <f t="shared" si="2"/>
        <v>0</v>
      </c>
      <c r="K39" s="48">
        <f t="shared" si="3"/>
        <v>0</v>
      </c>
      <c r="L39" s="56" t="s">
        <v>33</v>
      </c>
      <c r="M39" s="55">
        <v>1916.67</v>
      </c>
    </row>
    <row r="40" spans="2:13" ht="63">
      <c r="B40" s="32" t="s">
        <v>30</v>
      </c>
      <c r="C40" s="57">
        <v>33</v>
      </c>
      <c r="D40" s="61" t="s">
        <v>67</v>
      </c>
      <c r="E40" s="61" t="s">
        <v>67</v>
      </c>
      <c r="F40" s="62" t="s">
        <v>143</v>
      </c>
      <c r="G40" s="62">
        <v>1</v>
      </c>
      <c r="H40" s="49"/>
      <c r="I40" s="49"/>
      <c r="J40" s="48">
        <f t="shared" si="2"/>
        <v>0</v>
      </c>
      <c r="K40" s="48">
        <f t="shared" si="3"/>
        <v>0</v>
      </c>
      <c r="L40" s="56" t="s">
        <v>33</v>
      </c>
      <c r="M40" s="55">
        <v>1333.34</v>
      </c>
    </row>
    <row r="41" spans="2:13" ht="63">
      <c r="B41" s="32" t="s">
        <v>30</v>
      </c>
      <c r="C41" s="57">
        <v>34</v>
      </c>
      <c r="D41" s="61" t="s">
        <v>68</v>
      </c>
      <c r="E41" s="61" t="s">
        <v>68</v>
      </c>
      <c r="F41" s="62" t="s">
        <v>143</v>
      </c>
      <c r="G41" s="62">
        <v>3</v>
      </c>
      <c r="H41" s="49"/>
      <c r="I41" s="49"/>
      <c r="J41" s="48">
        <f t="shared" si="2"/>
        <v>0</v>
      </c>
      <c r="K41" s="48">
        <f t="shared" si="3"/>
        <v>0</v>
      </c>
      <c r="L41" s="56" t="s">
        <v>33</v>
      </c>
      <c r="M41" s="55">
        <v>3375</v>
      </c>
    </row>
    <row r="42" spans="2:13" ht="63">
      <c r="B42" s="32" t="s">
        <v>30</v>
      </c>
      <c r="C42" s="57">
        <v>35</v>
      </c>
      <c r="D42" s="61" t="s">
        <v>69</v>
      </c>
      <c r="E42" s="61" t="s">
        <v>69</v>
      </c>
      <c r="F42" s="62" t="s">
        <v>143</v>
      </c>
      <c r="G42" s="62">
        <v>1</v>
      </c>
      <c r="H42" s="49"/>
      <c r="I42" s="49"/>
      <c r="J42" s="48">
        <f t="shared" si="2"/>
        <v>0</v>
      </c>
      <c r="K42" s="48">
        <f t="shared" si="3"/>
        <v>0</v>
      </c>
      <c r="L42" s="56" t="s">
        <v>33</v>
      </c>
      <c r="M42" s="55">
        <v>1583.34</v>
      </c>
    </row>
    <row r="43" spans="2:13" ht="63">
      <c r="B43" s="32" t="s">
        <v>30</v>
      </c>
      <c r="C43" s="57">
        <v>36</v>
      </c>
      <c r="D43" s="61" t="s">
        <v>70</v>
      </c>
      <c r="E43" s="61" t="s">
        <v>70</v>
      </c>
      <c r="F43" s="62" t="s">
        <v>143</v>
      </c>
      <c r="G43" s="62">
        <v>5</v>
      </c>
      <c r="H43" s="49"/>
      <c r="I43" s="49"/>
      <c r="J43" s="48">
        <f t="shared" si="2"/>
        <v>0</v>
      </c>
      <c r="K43" s="48">
        <f t="shared" si="3"/>
        <v>0</v>
      </c>
      <c r="L43" s="56" t="s">
        <v>33</v>
      </c>
      <c r="M43" s="55">
        <v>8750</v>
      </c>
    </row>
    <row r="44" spans="2:13" ht="90">
      <c r="B44" s="32" t="s">
        <v>30</v>
      </c>
      <c r="C44" s="57">
        <v>37</v>
      </c>
      <c r="D44" s="61" t="s">
        <v>71</v>
      </c>
      <c r="E44" s="61" t="s">
        <v>71</v>
      </c>
      <c r="F44" s="62" t="s">
        <v>143</v>
      </c>
      <c r="G44" s="62">
        <v>5</v>
      </c>
      <c r="H44" s="49"/>
      <c r="I44" s="49"/>
      <c r="J44" s="48">
        <f t="shared" si="2"/>
        <v>0</v>
      </c>
      <c r="K44" s="48">
        <f t="shared" si="3"/>
        <v>0</v>
      </c>
      <c r="L44" s="56" t="s">
        <v>33</v>
      </c>
      <c r="M44" s="55">
        <v>15833.34</v>
      </c>
    </row>
    <row r="45" spans="2:13" ht="120">
      <c r="B45" s="32" t="s">
        <v>30</v>
      </c>
      <c r="C45" s="57">
        <v>38</v>
      </c>
      <c r="D45" s="61" t="s">
        <v>72</v>
      </c>
      <c r="E45" s="61" t="s">
        <v>72</v>
      </c>
      <c r="F45" s="62" t="s">
        <v>143</v>
      </c>
      <c r="G45" s="62">
        <v>75</v>
      </c>
      <c r="H45" s="49"/>
      <c r="I45" s="49"/>
      <c r="J45" s="48">
        <f t="shared" si="2"/>
        <v>0</v>
      </c>
      <c r="K45" s="48">
        <f t="shared" si="3"/>
        <v>0</v>
      </c>
      <c r="L45" s="56" t="s">
        <v>33</v>
      </c>
      <c r="M45" s="55">
        <v>81250</v>
      </c>
    </row>
    <row r="46" spans="2:13" ht="63">
      <c r="B46" s="32" t="s">
        <v>30</v>
      </c>
      <c r="C46" s="57">
        <v>39</v>
      </c>
      <c r="D46" s="61" t="s">
        <v>73</v>
      </c>
      <c r="E46" s="61" t="s">
        <v>73</v>
      </c>
      <c r="F46" s="62" t="s">
        <v>143</v>
      </c>
      <c r="G46" s="62">
        <v>25</v>
      </c>
      <c r="H46" s="49"/>
      <c r="I46" s="49"/>
      <c r="J46" s="48">
        <f t="shared" si="2"/>
        <v>0</v>
      </c>
      <c r="K46" s="48">
        <f t="shared" si="3"/>
        <v>0</v>
      </c>
      <c r="L46" s="56" t="s">
        <v>33</v>
      </c>
      <c r="M46" s="55">
        <v>35416.670000000006</v>
      </c>
    </row>
    <row r="47" spans="2:13" ht="63">
      <c r="B47" s="32" t="s">
        <v>30</v>
      </c>
      <c r="C47" s="57">
        <v>40</v>
      </c>
      <c r="D47" s="61" t="s">
        <v>46</v>
      </c>
      <c r="E47" s="61" t="s">
        <v>46</v>
      </c>
      <c r="F47" s="62" t="s">
        <v>143</v>
      </c>
      <c r="G47" s="62">
        <v>2</v>
      </c>
      <c r="H47" s="49"/>
      <c r="I47" s="49"/>
      <c r="J47" s="48">
        <f t="shared" si="2"/>
        <v>0</v>
      </c>
      <c r="K47" s="48">
        <f t="shared" si="3"/>
        <v>0</v>
      </c>
      <c r="L47" s="56" t="s">
        <v>33</v>
      </c>
      <c r="M47" s="55">
        <v>16666.67</v>
      </c>
    </row>
    <row r="48" spans="2:13" ht="63">
      <c r="B48" s="32" t="s">
        <v>30</v>
      </c>
      <c r="C48" s="57">
        <v>41</v>
      </c>
      <c r="D48" s="61" t="s">
        <v>74</v>
      </c>
      <c r="E48" s="61" t="s">
        <v>74</v>
      </c>
      <c r="F48" s="62" t="s">
        <v>143</v>
      </c>
      <c r="G48" s="62">
        <v>7</v>
      </c>
      <c r="H48" s="49"/>
      <c r="I48" s="49"/>
      <c r="J48" s="48">
        <f t="shared" si="2"/>
        <v>0</v>
      </c>
      <c r="K48" s="48">
        <f t="shared" si="3"/>
        <v>0</v>
      </c>
      <c r="L48" s="56" t="s">
        <v>33</v>
      </c>
      <c r="M48" s="55">
        <v>52500</v>
      </c>
    </row>
    <row r="49" spans="2:13" ht="63">
      <c r="B49" s="32" t="s">
        <v>30</v>
      </c>
      <c r="C49" s="57">
        <v>42</v>
      </c>
      <c r="D49" s="61" t="s">
        <v>75</v>
      </c>
      <c r="E49" s="61" t="s">
        <v>75</v>
      </c>
      <c r="F49" s="62" t="s">
        <v>143</v>
      </c>
      <c r="G49" s="62">
        <v>225</v>
      </c>
      <c r="H49" s="49"/>
      <c r="I49" s="49"/>
      <c r="J49" s="48">
        <f t="shared" si="2"/>
        <v>0</v>
      </c>
      <c r="K49" s="48">
        <f t="shared" si="3"/>
        <v>0</v>
      </c>
      <c r="L49" s="56" t="s">
        <v>33</v>
      </c>
      <c r="M49" s="55">
        <v>25312.5</v>
      </c>
    </row>
    <row r="50" spans="2:13" ht="63">
      <c r="B50" s="32" t="s">
        <v>30</v>
      </c>
      <c r="C50" s="57">
        <v>43</v>
      </c>
      <c r="D50" s="61" t="s">
        <v>76</v>
      </c>
      <c r="E50" s="61" t="s">
        <v>76</v>
      </c>
      <c r="F50" s="62" t="s">
        <v>143</v>
      </c>
      <c r="G50" s="62">
        <v>110</v>
      </c>
      <c r="H50" s="49"/>
      <c r="I50" s="49"/>
      <c r="J50" s="48">
        <f t="shared" si="2"/>
        <v>0</v>
      </c>
      <c r="K50" s="48">
        <f t="shared" si="3"/>
        <v>0</v>
      </c>
      <c r="L50" s="56" t="s">
        <v>33</v>
      </c>
      <c r="M50" s="55">
        <v>6416.67</v>
      </c>
    </row>
    <row r="51" spans="2:13" ht="75">
      <c r="B51" s="32" t="s">
        <v>30</v>
      </c>
      <c r="C51" s="57">
        <v>44</v>
      </c>
      <c r="D51" s="58" t="s">
        <v>77</v>
      </c>
      <c r="E51" s="58" t="s">
        <v>77</v>
      </c>
      <c r="F51" s="62" t="s">
        <v>143</v>
      </c>
      <c r="G51" s="62">
        <v>250</v>
      </c>
      <c r="H51" s="49"/>
      <c r="I51" s="49"/>
      <c r="J51" s="48">
        <f t="shared" si="2"/>
        <v>0</v>
      </c>
      <c r="K51" s="48">
        <f t="shared" si="3"/>
        <v>0</v>
      </c>
      <c r="L51" s="56" t="s">
        <v>33</v>
      </c>
      <c r="M51" s="55">
        <v>500000</v>
      </c>
    </row>
    <row r="52" spans="2:13" ht="63">
      <c r="B52" s="32" t="s">
        <v>30</v>
      </c>
      <c r="C52" s="57">
        <v>45</v>
      </c>
      <c r="D52" s="58" t="s">
        <v>78</v>
      </c>
      <c r="E52" s="58" t="s">
        <v>78</v>
      </c>
      <c r="F52" s="62" t="s">
        <v>143</v>
      </c>
      <c r="G52" s="62">
        <v>10</v>
      </c>
      <c r="H52" s="49"/>
      <c r="I52" s="49"/>
      <c r="J52" s="48">
        <f t="shared" si="2"/>
        <v>0</v>
      </c>
      <c r="K52" s="48">
        <f t="shared" si="3"/>
        <v>0</v>
      </c>
      <c r="L52" s="56" t="s">
        <v>33</v>
      </c>
      <c r="M52" s="55">
        <v>17500</v>
      </c>
    </row>
    <row r="53" spans="2:13" ht="63">
      <c r="B53" s="32" t="s">
        <v>30</v>
      </c>
      <c r="C53" s="57">
        <v>46</v>
      </c>
      <c r="D53" s="58" t="s">
        <v>79</v>
      </c>
      <c r="E53" s="58" t="s">
        <v>79</v>
      </c>
      <c r="F53" s="62" t="s">
        <v>143</v>
      </c>
      <c r="G53" s="62">
        <v>10</v>
      </c>
      <c r="H53" s="49"/>
      <c r="I53" s="49"/>
      <c r="J53" s="48">
        <f t="shared" si="2"/>
        <v>0</v>
      </c>
      <c r="K53" s="48">
        <f t="shared" si="3"/>
        <v>0</v>
      </c>
      <c r="L53" s="56" t="s">
        <v>33</v>
      </c>
      <c r="M53" s="55">
        <v>13750</v>
      </c>
    </row>
    <row r="54" spans="2:13" ht="63">
      <c r="B54" s="32" t="s">
        <v>30</v>
      </c>
      <c r="C54" s="57">
        <v>47</v>
      </c>
      <c r="D54" s="58" t="s">
        <v>80</v>
      </c>
      <c r="E54" s="58" t="s">
        <v>80</v>
      </c>
      <c r="F54" s="62" t="s">
        <v>143</v>
      </c>
      <c r="G54" s="62">
        <v>5</v>
      </c>
      <c r="H54" s="49"/>
      <c r="I54" s="49"/>
      <c r="J54" s="48">
        <f t="shared" si="2"/>
        <v>0</v>
      </c>
      <c r="K54" s="48">
        <f t="shared" si="3"/>
        <v>0</v>
      </c>
      <c r="L54" s="56" t="s">
        <v>33</v>
      </c>
      <c r="M54" s="55">
        <v>6250</v>
      </c>
    </row>
    <row r="55" spans="2:13" ht="63">
      <c r="B55" s="32" t="s">
        <v>30</v>
      </c>
      <c r="C55" s="57">
        <v>48</v>
      </c>
      <c r="D55" s="58" t="s">
        <v>81</v>
      </c>
      <c r="E55" s="58" t="s">
        <v>81</v>
      </c>
      <c r="F55" s="62" t="s">
        <v>143</v>
      </c>
      <c r="G55" s="62">
        <v>4</v>
      </c>
      <c r="H55" s="49"/>
      <c r="I55" s="49"/>
      <c r="J55" s="48">
        <f t="shared" si="2"/>
        <v>0</v>
      </c>
      <c r="K55" s="48">
        <f t="shared" si="3"/>
        <v>0</v>
      </c>
      <c r="L55" s="56" t="s">
        <v>33</v>
      </c>
      <c r="M55" s="55">
        <v>16666.67</v>
      </c>
    </row>
    <row r="56" spans="2:13" ht="63">
      <c r="B56" s="32" t="s">
        <v>30</v>
      </c>
      <c r="C56" s="57">
        <v>49</v>
      </c>
      <c r="D56" s="58" t="s">
        <v>82</v>
      </c>
      <c r="E56" s="58" t="s">
        <v>82</v>
      </c>
      <c r="F56" s="62" t="s">
        <v>143</v>
      </c>
      <c r="G56" s="62">
        <v>5</v>
      </c>
      <c r="H56" s="49"/>
      <c r="I56" s="49"/>
      <c r="J56" s="48">
        <f t="shared" si="2"/>
        <v>0</v>
      </c>
      <c r="K56" s="48">
        <f t="shared" si="3"/>
        <v>0</v>
      </c>
      <c r="L56" s="56" t="s">
        <v>33</v>
      </c>
      <c r="M56" s="55">
        <v>16666.67</v>
      </c>
    </row>
    <row r="57" spans="2:13" ht="63">
      <c r="B57" s="32" t="s">
        <v>30</v>
      </c>
      <c r="C57" s="57">
        <v>50</v>
      </c>
      <c r="D57" s="58" t="s">
        <v>83</v>
      </c>
      <c r="E57" s="58" t="s">
        <v>83</v>
      </c>
      <c r="F57" s="62" t="s">
        <v>143</v>
      </c>
      <c r="G57" s="62">
        <v>5</v>
      </c>
      <c r="H57" s="49"/>
      <c r="I57" s="49"/>
      <c r="J57" s="48">
        <f t="shared" si="2"/>
        <v>0</v>
      </c>
      <c r="K57" s="48">
        <f t="shared" si="3"/>
        <v>0</v>
      </c>
      <c r="L57" s="56" t="s">
        <v>33</v>
      </c>
      <c r="M57" s="55">
        <v>7083.34</v>
      </c>
    </row>
    <row r="58" spans="2:13" ht="63">
      <c r="B58" s="32" t="s">
        <v>30</v>
      </c>
      <c r="C58" s="57">
        <v>51</v>
      </c>
      <c r="D58" s="58" t="s">
        <v>84</v>
      </c>
      <c r="E58" s="58" t="s">
        <v>84</v>
      </c>
      <c r="F58" s="62" t="s">
        <v>143</v>
      </c>
      <c r="G58" s="62">
        <v>5</v>
      </c>
      <c r="H58" s="49"/>
      <c r="I58" s="49"/>
      <c r="J58" s="48">
        <f t="shared" si="2"/>
        <v>0</v>
      </c>
      <c r="K58" s="48">
        <f t="shared" si="3"/>
        <v>0</v>
      </c>
      <c r="L58" s="56" t="s">
        <v>33</v>
      </c>
      <c r="M58" s="55">
        <v>5416.67</v>
      </c>
    </row>
    <row r="59" spans="2:13" ht="63">
      <c r="B59" s="32" t="s">
        <v>30</v>
      </c>
      <c r="C59" s="57">
        <v>52</v>
      </c>
      <c r="D59" s="58" t="s">
        <v>85</v>
      </c>
      <c r="E59" s="58" t="s">
        <v>85</v>
      </c>
      <c r="F59" s="62" t="s">
        <v>143</v>
      </c>
      <c r="G59" s="62">
        <v>2</v>
      </c>
      <c r="H59" s="49"/>
      <c r="I59" s="49"/>
      <c r="J59" s="48">
        <f t="shared" si="2"/>
        <v>0</v>
      </c>
      <c r="K59" s="48">
        <f>I59*G59</f>
        <v>0</v>
      </c>
      <c r="L59" s="56" t="s">
        <v>33</v>
      </c>
      <c r="M59" s="55">
        <v>12500</v>
      </c>
    </row>
    <row r="60" spans="2:13" ht="63">
      <c r="B60" s="32" t="s">
        <v>30</v>
      </c>
      <c r="C60" s="57">
        <v>53</v>
      </c>
      <c r="D60" s="58" t="s">
        <v>86</v>
      </c>
      <c r="E60" s="58" t="s">
        <v>86</v>
      </c>
      <c r="F60" s="62" t="s">
        <v>143</v>
      </c>
      <c r="G60" s="62">
        <v>2</v>
      </c>
      <c r="H60" s="49"/>
      <c r="I60" s="49"/>
      <c r="J60" s="48">
        <f t="shared" si="2"/>
        <v>0</v>
      </c>
      <c r="K60" s="48">
        <f t="shared" si="3"/>
        <v>0</v>
      </c>
      <c r="L60" s="56" t="s">
        <v>33</v>
      </c>
      <c r="M60" s="55">
        <v>8750</v>
      </c>
    </row>
    <row r="61" spans="2:13" ht="63">
      <c r="B61" s="32" t="s">
        <v>30</v>
      </c>
      <c r="C61" s="57">
        <v>54</v>
      </c>
      <c r="D61" s="58" t="s">
        <v>87</v>
      </c>
      <c r="E61" s="58" t="s">
        <v>87</v>
      </c>
      <c r="F61" s="62" t="s">
        <v>143</v>
      </c>
      <c r="G61" s="62">
        <v>4</v>
      </c>
      <c r="H61" s="49"/>
      <c r="I61" s="49"/>
      <c r="J61" s="48">
        <f>H61*G61</f>
        <v>0</v>
      </c>
      <c r="K61" s="48">
        <f t="shared" si="3"/>
        <v>0</v>
      </c>
      <c r="L61" s="56" t="s">
        <v>33</v>
      </c>
      <c r="M61" s="55">
        <v>12500</v>
      </c>
    </row>
    <row r="62" spans="2:13" ht="63">
      <c r="B62" s="32" t="s">
        <v>30</v>
      </c>
      <c r="C62" s="57">
        <v>55</v>
      </c>
      <c r="D62" s="58" t="s">
        <v>88</v>
      </c>
      <c r="E62" s="58" t="s">
        <v>88</v>
      </c>
      <c r="F62" s="62" t="s">
        <v>143</v>
      </c>
      <c r="G62" s="62">
        <v>5</v>
      </c>
      <c r="H62" s="49"/>
      <c r="I62" s="49"/>
      <c r="J62" s="48">
        <f t="shared" si="2"/>
        <v>0</v>
      </c>
      <c r="K62" s="48">
        <f t="shared" si="3"/>
        <v>0</v>
      </c>
      <c r="L62" s="56" t="s">
        <v>33</v>
      </c>
      <c r="M62" s="55">
        <v>13000</v>
      </c>
    </row>
    <row r="63" spans="5:13" s="63" customFormat="1" ht="12.75">
      <c r="E63" s="64"/>
      <c r="F63" s="65"/>
      <c r="G63" s="66"/>
      <c r="H63" s="63" t="s">
        <v>144</v>
      </c>
      <c r="J63" s="63">
        <f>SUM(J8:J62)</f>
        <v>0</v>
      </c>
      <c r="K63" s="63">
        <f>SUM(K8:K62)</f>
        <v>0</v>
      </c>
      <c r="M63" s="67">
        <f>SUM(M8:M62)</f>
        <v>2864082.7399999993</v>
      </c>
    </row>
    <row r="65" spans="2:18" ht="20.25">
      <c r="B65" s="45" t="s">
        <v>15</v>
      </c>
      <c r="C65" s="45"/>
      <c r="D65" s="45"/>
      <c r="E65" s="45"/>
      <c r="F65" s="45"/>
      <c r="G65" s="45"/>
      <c r="H65" s="45"/>
      <c r="I65" s="45"/>
      <c r="J65" s="45"/>
      <c r="K65" s="45"/>
      <c r="L65" s="45"/>
      <c r="M65" s="45"/>
      <c r="N65" s="45"/>
      <c r="O65" s="45"/>
      <c r="P65" s="45"/>
      <c r="Q65" s="45"/>
      <c r="R65" s="45"/>
    </row>
    <row r="66" spans="2:18" ht="20.25">
      <c r="B66" s="45"/>
      <c r="C66" s="45"/>
      <c r="D66" s="45"/>
      <c r="E66" s="45"/>
      <c r="F66" s="45"/>
      <c r="G66" s="45"/>
      <c r="H66" s="45"/>
      <c r="I66" s="45"/>
      <c r="J66" s="45"/>
      <c r="K66" s="45"/>
      <c r="L66" s="45"/>
      <c r="M66" s="45"/>
      <c r="N66" s="45"/>
      <c r="O66" s="45"/>
      <c r="P66" s="45"/>
      <c r="Q66" s="45"/>
      <c r="R66" s="45"/>
    </row>
    <row r="67" spans="2:18" ht="20.25">
      <c r="B67" s="45" t="s">
        <v>16</v>
      </c>
      <c r="C67" s="45"/>
      <c r="D67" s="45"/>
      <c r="E67" s="45"/>
      <c r="F67" s="45"/>
      <c r="G67" s="45"/>
      <c r="H67" s="45"/>
      <c r="I67" s="45"/>
      <c r="J67" s="45"/>
      <c r="K67" s="45"/>
      <c r="L67" s="45"/>
      <c r="M67" s="45"/>
      <c r="N67" s="45"/>
      <c r="O67" s="45"/>
      <c r="P67" s="45"/>
      <c r="Q67" s="45"/>
      <c r="R67" s="45"/>
    </row>
  </sheetData>
  <mergeCells count="8">
    <mergeCell ref="E5:I5"/>
    <mergeCell ref="C7:E7"/>
    <mergeCell ref="D1:L1"/>
    <mergeCell ref="D2:J2"/>
    <mergeCell ref="B3:D3"/>
    <mergeCell ref="E3:I3"/>
    <mergeCell ref="B4:D4"/>
    <mergeCell ref="E4:J4"/>
  </mergeCells>
  <printOptions/>
  <pageMargins left="0.7" right="0.7" top="0.75" bottom="0.75" header="0.3" footer="0.3"/>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1:L17"/>
  <sheetViews>
    <sheetView workbookViewId="0" topLeftCell="A1">
      <selection activeCell="D15" sqref="D15:T17"/>
    </sheetView>
  </sheetViews>
  <sheetFormatPr defaultColWidth="9.140625" defaultRowHeight="12.75"/>
  <sheetData>
    <row r="11" spans="2:12" s="1" customFormat="1" ht="15.75">
      <c r="B11" s="9"/>
      <c r="C11" s="9"/>
      <c r="D11" s="9"/>
      <c r="E11" s="9"/>
      <c r="F11" s="10"/>
      <c r="G11" s="9"/>
      <c r="H11" s="11"/>
      <c r="I11" s="11"/>
      <c r="J11" s="9"/>
      <c r="K11" s="9"/>
      <c r="L11" s="9"/>
    </row>
    <row r="12" spans="2:12" s="1" customFormat="1" ht="15.75">
      <c r="B12" s="9"/>
      <c r="C12" s="9"/>
      <c r="D12" s="9"/>
      <c r="E12" s="9"/>
      <c r="F12" s="10"/>
      <c r="G12" s="9"/>
      <c r="H12" s="68" t="s">
        <v>25</v>
      </c>
      <c r="I12" s="68"/>
      <c r="J12" s="7" t="e">
        <f>SUM(#REF!)</f>
        <v>#REF!</v>
      </c>
      <c r="K12" s="7" t="e">
        <f>SUM(#REF!)</f>
        <v>#REF!</v>
      </c>
      <c r="L12" s="9"/>
    </row>
    <row r="13" s="1" customFormat="1" ht="15.75">
      <c r="F13" s="6"/>
    </row>
    <row r="14" s="1" customFormat="1" ht="15.75">
      <c r="F14" s="6"/>
    </row>
    <row r="15" s="8" customFormat="1" ht="20.25">
      <c r="D15" s="8" t="s">
        <v>15</v>
      </c>
    </row>
    <row r="16" s="8" customFormat="1" ht="20.25"/>
    <row r="17" s="8" customFormat="1" ht="20.25">
      <c r="D17" s="8" t="s">
        <v>16</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Пользователь Windows</cp:lastModifiedBy>
  <cp:lastPrinted>2017-06-21T13:37:38Z</cp:lastPrinted>
  <dcterms:created xsi:type="dcterms:W3CDTF">2017-08-17T12:48:14Z</dcterms:created>
  <dcterms:modified xsi:type="dcterms:W3CDTF">2024-06-17T10:34:21Z</dcterms:modified>
  <cp:category/>
  <cp:version/>
  <cp:contentType/>
  <cp:contentStatus/>
</cp:coreProperties>
</file>