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720" activeTab="1"/>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91029"/>
  <extLst/>
</workbook>
</file>

<file path=xl/sharedStrings.xml><?xml version="1.0" encoding="utf-8"?>
<sst xmlns="http://schemas.openxmlformats.org/spreadsheetml/2006/main" count="296" uniqueCount="110">
  <si>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</si>
  <si>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</si>
  <si>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</si>
  <si>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</si>
  <si>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</si>
  <si>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</si>
  <si>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</si>
  <si>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</si>
  <si>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</si>
  <si>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</si>
  <si>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</si>
  <si>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</si>
  <si>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</si>
  <si>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</si>
  <si>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</si>
  <si>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</si>
  <si>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</si>
  <si>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</si>
  <si>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</si>
  <si>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</si>
  <si>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</si>
  <si>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</si>
  <si>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</si>
  <si>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</si>
  <si>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</si>
  <si>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</si>
  <si>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</si>
  <si>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</si>
  <si>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</si>
  <si>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 xml:space="preserve">LP nr.     </t>
  </si>
  <si>
    <t>33100000-1</t>
  </si>
  <si>
    <t xml:space="preserve">valoarea estimativă </t>
  </si>
  <si>
    <t>Bucată</t>
  </si>
  <si>
    <t>Standarde de referință/ Număr de înregistrare AMDM</t>
  </si>
  <si>
    <t>Bastonase igienice auriculare N100</t>
  </si>
  <si>
    <t>Bastonase igienice auriculare pe lemn N100</t>
  </si>
  <si>
    <t>Benzi de silicon</t>
  </si>
  <si>
    <t xml:space="preserve">Brilliant blue </t>
  </si>
  <si>
    <t>Câmpuri operatorii pentru chirurgia globului ocular 6x4 cm, SMS Laminat</t>
  </si>
  <si>
    <t>Câmpuri operatorii pentruchirurgia globului ocular, 10x12 cm, SMS Laminat</t>
  </si>
  <si>
    <t>Canula oftalmic getabil pentru hidrodisecția</t>
  </si>
  <si>
    <t>Canula oftalmic getabil pentru polisarea capsulei cristalinului</t>
  </si>
  <si>
    <t xml:space="preserve">Capsuloretractor </t>
  </si>
  <si>
    <t>Casete combinate pentru cataracta şi facoemulsificare</t>
  </si>
  <si>
    <t xml:space="preserve">Conformer flexibil </t>
  </si>
  <si>
    <t>Cristalin artificial dur</t>
  </si>
  <si>
    <t>Cristalin artificial dur camera posterioară.</t>
  </si>
  <si>
    <t>Cristalin artificial multifocal</t>
  </si>
  <si>
    <t>Cristalin artificial, forma patrat (square form), foldabil, preincarcat</t>
  </si>
  <si>
    <t>Cutit microchirurgical (pentru incizie corneana, sclerala)</t>
  </si>
  <si>
    <t>Cutit oftalmic pentru incizia de bază chirurugia cataractei lama de 1.2 mm</t>
  </si>
  <si>
    <t>Cutit oftalmic pentru incizia de bază chirurugia cataractei lama de 2.6 mm</t>
  </si>
  <si>
    <t xml:space="preserve">Fir sutura 8/0 Polyglactin (PGA) </t>
  </si>
  <si>
    <t>Fir sutură nailon 10/0</t>
  </si>
  <si>
    <t>Fir sutura Poliglacti 9/0 pentru chirurgia globului ocular</t>
  </si>
  <si>
    <t xml:space="preserve">Fir sutura Polipropilen  5/0 </t>
  </si>
  <si>
    <t>Foarfece endooculare cu tăiere vertical</t>
  </si>
  <si>
    <t>Hialuronat de sodiu 1%</t>
  </si>
  <si>
    <t>Implant orbital din silicon</t>
  </si>
  <si>
    <t>Implant pentru chirurgia filtranta a glaucomului</t>
  </si>
  <si>
    <t>Marcher chirurgical</t>
  </si>
  <si>
    <t>Piesa p/u vitrectomie anterioara compatibil cu  aparatulALCON INFINITI</t>
  </si>
  <si>
    <t xml:space="preserve">Sutura chir. oftalm. Poliester 6/0 </t>
  </si>
  <si>
    <t>Tub de silicon</t>
  </si>
  <si>
    <t>Tub de silicon pentru fixarea benzii de silicon</t>
  </si>
  <si>
    <t>Viscoelastic methylcelluloza 2%, 5 ml</t>
  </si>
  <si>
    <t>Cutit oftalmic chirurgical 45 grade</t>
  </si>
  <si>
    <t>Ulei de Silicon 1300</t>
  </si>
  <si>
    <t>Canula getabila 27G, dreapta</t>
  </si>
  <si>
    <t>Bastonase igienice auriculare N100. Set de 100 bucăți= Bucată. Certificat de calitate de la producător</t>
  </si>
  <si>
    <t>Bastonase igienice auriculare pe lemn N100. Set de 100 bucăți= Bucată. Certificat de calitate de la producător</t>
  </si>
  <si>
    <t xml:space="preserve">Benzi de silicon pentru chirurgia dezlipirii de retina,  circlaj 2 mm latimea, steril </t>
  </si>
  <si>
    <t xml:space="preserve"> solutie Brilliant blue G 0,025%, in ambalaj steril, (0,5 ml- 1,0 ml ),  colorant pentru uz intraocular  seringa preumpluta cu canula</t>
  </si>
  <si>
    <t>Câmpuri operatorii pentru chirurgia globului ocular (câmp operator de unica folosință, steril, dimensiune 102x122 cm (+/- 2 cm), Material SMS Laminat, cu punga de colectare a fluidelor, cu apertura (suprafata de lucru) cu dimensiunea 6x4 cm, acoperita integral cu pelicula adezivă.</t>
  </si>
  <si>
    <t>Câmpuri operatorii pentru chirurgia globului ocular (câmp operator de unica folosință, steril, dimensiune 100x120 cm (+/- 1 cm), Material SMS Laminat, cu punga de colectare a fluidelor, cu apertura (suprafata de lucru) cu dimensiunea 10x12 cm, acoperita integral cu pelicula adezivă.</t>
  </si>
  <si>
    <t xml:space="preserve">27 G,40mm, angulata,6 mm, BOND, steril  </t>
  </si>
  <si>
    <t xml:space="preserve">27 G, Kratz, angulata la 8 mm de la varf,40 mm, cu orificiu din partea superioara, steril, bent. </t>
  </si>
  <si>
    <t xml:space="preserve">Flexibil, din polypropilen sau nylon,  cu stopper ajustabil din silicon, steril , set din 5 dispozitive pentru stabilizarea capsulei, capete rotunjite pentru marirea ariei de suport. </t>
  </si>
  <si>
    <t xml:space="preserve">1) Pentru Alcon Infinity Facoemulsificator: 25 g; 2) Sterile; </t>
  </si>
  <si>
    <t xml:space="preserve">Conformer flexibil din silicon, steril, jetabil, pentru mentinerea sacului conjunctival . </t>
  </si>
  <si>
    <t xml:space="preserve">Cristalin artificial camera posterioara, PMMA, biconvex. Optica 6,0 mm, haptica 12,5 mm. Gama dioptrica: +6,0D → +30,0D, cu 2 găuri în haptică pentru fixație sclerală. Indice de refractie 1.49. Constanta A – 118,5, steril. Pasul de 0.5 - 1.0 D pentru gama dioptrica + 6.0 -+ 10.0D,  pasul de 0.5 pentru gama dioptrica + 10.0 -+ 30.0D. Se accepta oferta unui spectru mai larg de dioptrii.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</si>
  <si>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PMMA, Optic Constanta 118,4, Gaura - 2 (0,35 mm), Gama dioprtică  +6,0D…+32,0D, cu pasul 0,5D, Equicinvex 6,0 mm, haptica 12,5 mm. Pasul de 0.5 - 1.0 D pentru gama dioptrica + 6.0 -+ 10.0D,  pasul de 0.5 pentru gama dioptrica + 10.0 -+ 30.0D. Se accepta oferta unui spectru mai larg de dioptrii. </t>
  </si>
  <si>
    <t xml:space="preserve">Cristalin multifocal activ-difractiv. Adiții moderate 1,5D. Pentru un grad ridicat de independența de ochelari. Material acrilic cu caracter hidrofob. Implantabil prin 2 mm (&lt;24D). Optic asferic.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</si>
  <si>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Cristalin multifocal, one-piece, biconvex, UV absorbție. Adiții moderate 1,5D. Material acrilic cu caracter hidrofob. Implantabil prin 2 mm . Optic asferic. optica 6mm, haptica  11mm A-constanta 118,0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</si>
  <si>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Cristalin artificial camera posterioară foldabil, monobloc, cu patru piciorușe, acrilic, hidrofilic,  asferic. D=6.0 mm, haptica 11.0-11,5, angulatia hapticelor 5°. Constanta A: metoda biometrica 118,9 , metoda prin imersie 118.4. Indice de refractie - 1.48. Gama dioptrică: +5.0D  +35,0D. Pasul de 1.0 D pentru gama dioptrica +5.0D - +10.0D, +31.0D - +35.0D,  pasul de 0.5D pentru gama dioptrica +10.5D -+30.0.0D. Se accepta oferta unui spectru mai larg de dioptrii. Preincarcat in injector , pentru incizia de 1,8 - 2,2 mm.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sa fie cu UV filtru.</t>
  </si>
  <si>
    <t>Cutit microchirurgical (pentru incizie corneana, sclerala). Lama de 1,2 mm (20 G) cu tăiş bilateral, drept, steril. Material - otel inoxidabil.</t>
  </si>
  <si>
    <t xml:space="preserve">Cutit microchirurgical (pentru incizia de baza in chirurgia cataractei). Lama de 1,2 mm cu tăiş lateral, steril.  Material - otel inoxidabil (aliaj- austenit) forma conică, lungime cap 6,5mm +  0,2 , unghi 45grade, lama bilaterală, lungime lama 2,0 +  0,2mm, lațimea tăietoare - 0,2-0,3mm </t>
  </si>
  <si>
    <t xml:space="preserve">Cuțit oftalmic, pentru chirurgia globului ocular (pentru incizia de bază în chirurgia cataractei) 2,6mm. Cutit cu miner complet, cu lățimea lamei de 2.6 mm, satinat, angulat sub unghi 45 grade, cu tăiş lateral, cu marker de 2mm.  Material - otel inoxidabil (aliaj- austenit).  Steril.
</t>
  </si>
  <si>
    <t xml:space="preserve">PGA Absorbabil violet împletit 2 ace,  spatulă 6,5 mm , diametru 0,20 mm, curbura  3/8, 135°, lungimea suturii 30 cm, sterilă. Parametrii diametrul si lungimea  acului si suturii ±2%  </t>
  </si>
  <si>
    <t xml:space="preserve">Fir sutură nailon 10/0 nailon oftalmologic monofil.10/0, 0.2mmx30cm (2ace 3/8, tip Spatula, d=0.2±2%mm, L=6.2±2%mm), steril </t>
  </si>
  <si>
    <t>Sutura resorbabila,  polyglactin, sterila, oftalmica,9/0, 0,2mm x30 cm (2 ace 3/8 , tip spatula, d=0,20±2% mm, L=6,55±2% mm),steril *</t>
  </si>
  <si>
    <t xml:space="preserve">Fir sutura polipropilen 5/0 dublu armat, lungimea suturii de la 60 cm ,  2 ace cat taper, L= 16mm, 1/2 , steril. Parametrii diametrul si lungimea  acului si suturii ±2% , </t>
  </si>
  <si>
    <t xml:space="preserve">Foarfece endooculare 25 G cu tăiere verticala, mobila partea proximala, steril
</t>
  </si>
  <si>
    <t xml:space="preserve">Hialuronat de sodiu 1% - 1.0 ml (menținerea spațiului, manipulare ușoară). Viscozitatea minimă 300 000 mPas. în seringa sterilă de 1.0 ml, cu canulă 27 G de unică folosință, sterila, apirogena.
</t>
  </si>
  <si>
    <t xml:space="preserve">1)Diametre de la 18 pina la 22 mm inclusiv, steril; </t>
  </si>
  <si>
    <t>Implant oftalmic biocompatibil, model P50, sistemul de drenaj, lungimea 2,64mm.
Diametrul lumenului 50 μm, diametrul extern 0,4mm; 27G, preloaded.</t>
  </si>
  <si>
    <t xml:space="preserve">Marcher chirurgical (carioca pentru marcare în chirurgia oftalmică, fiecare ambalată sterilă) </t>
  </si>
  <si>
    <t>Piesa p/u vitrectomie anterioara compatibil cu  aparatulALCON INFINITI, 25GA  steril,unica folosinta</t>
  </si>
  <si>
    <t xml:space="preserve">(grosime 6/0, impletit, alb, dublu armat, L=45 mm, ac 1/4, spatulat, d=0,35±2%mm, L=7,92±2%, steril </t>
  </si>
  <si>
    <t xml:space="preserve">1) Tub de silicon pentru conjunctivorinostomie; 2)  Ø 3,7 mm- 4,0 mm; 3) Steril; </t>
  </si>
  <si>
    <t xml:space="preserve">1) Tub de silicon pentru fixarea benzii de silicon (sleeve); 2)  Diametru 2,0 x 0,75 mm; 3)steril; 4) Din silicon; </t>
  </si>
  <si>
    <t xml:space="preserve">Hydroxypropyl methylcellulose 2%  -  soluție viscoelastică  oftalmica, transparentă, isotona, apirogena, in flacoane de 5 ml.  Sterilă. Viscozitatea  1x10.000 pe 1 mm
</t>
  </si>
  <si>
    <t>Cutit de unica folosinta, pentru interventii microchirurgicale, miner complet, lama din otel inoxidabil dur, lama dreapta, cu tais lateral sub unghi  45 grade, satinat, steril (echivalent cu cuțitul MST45)</t>
  </si>
  <si>
    <t xml:space="preserve">Ulei de silicon 1300 (densitatea relativa 0,96-0,98 g/cm3), in seringa preincarcata sterila de 10 ml
</t>
  </si>
  <si>
    <t xml:space="preserve">Canula viscoelastic 27 G , dreapta, soft tip (virf de silicon) 
</t>
  </si>
  <si>
    <t>Achiziționarea centralizată de implanturi oftalmologice (cristaline) și consumabile
oftalmologice, conform necesităților IMSP - beneficiari pentru anul 2024 - REPETAT</t>
  </si>
  <si>
    <t>Set</t>
  </si>
  <si>
    <t>Bucata</t>
  </si>
  <si>
    <t>flacon</t>
  </si>
  <si>
    <t>Termenul de livrare: Inconterms 2020 DDP - Franco Destinație Vămuit, cu transportul Vînzătorului, în termen de până la 30 de zile de la comanda scrisă a beneficiarului pe parcursul anului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</si>
</sst>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0.0000"/>
  </numFmts>
  <fonts count="25">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8"/>
      <name val="Times New Roman"/>
      <family val="1"/>
    </font>
    <font>
      <sz val="10"/>
      <name val="Arial Cyr"/>
      <family val="2"/>
    </font>
    <font>
      <sz val="10"/>
      <color indexed="8"/>
      <name val="Arial1"/>
      <family val="2"/>
    </font>
    <font>
      <b/>
      <sz val="12"/>
      <color theme="0"/>
      <name val="Calibri"/>
      <family val="2"/>
      <scheme val="minor"/>
    </font>
    <font>
      <sz val="11"/>
      <color rgb="FF000000"/>
      <name val="Calibri"/>
      <family val="2"/>
    </font>
    <font>
      <b/>
      <sz val="12"/>
      <color rgb="FFFFFFFF"/>
      <name val="Calibri"/>
      <family val="2"/>
    </font>
    <font>
      <sz val="10"/>
      <color rgb="FF000000"/>
      <name val="Arial1"/>
      <family val="2"/>
    </font>
    <font>
      <sz val="11"/>
      <color rgb="FF9C6500"/>
      <name val="Calibri"/>
      <family val="2"/>
      <scheme val="minor"/>
    </font>
    <font>
      <sz val="10"/>
      <color rgb="FF000000"/>
      <name val="Calibri"/>
      <family val="2"/>
      <scheme val="minor"/>
    </font>
    <font>
      <sz val="11"/>
      <color theme="1"/>
      <name val="Times New Roman"/>
      <family val="1"/>
    </font>
    <font>
      <sz val="10"/>
      <name val="Times New Roman"/>
      <family val="1"/>
    </font>
    <font>
      <sz val="11"/>
      <color rgb="FF000000"/>
      <name val="Times New Roman"/>
      <family val="1"/>
    </font>
    <font>
      <sz val="12"/>
      <color theme="1"/>
      <name val="Times New Roman"/>
      <family val="1"/>
    </font>
    <font>
      <sz val="12"/>
      <color rgb="FF000000"/>
      <name val="Times New Roman"/>
      <family val="1"/>
    </font>
  </fonts>
  <fills count="7">
    <fill>
      <patternFill/>
    </fill>
    <fill>
      <patternFill patternType="gray125"/>
    </fill>
    <fill>
      <patternFill patternType="solid">
        <fgColor rgb="FFA5A5A5"/>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theme="0"/>
        <bgColor indexed="64"/>
      </patternFill>
    </fill>
  </fills>
  <borders count="6">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2"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3" fillId="0" borderId="0" applyBorder="0" applyProtection="0">
      <alignment/>
    </xf>
    <xf numFmtId="0" fontId="0" fillId="0" borderId="0">
      <alignment/>
      <protection/>
    </xf>
    <xf numFmtId="0" fontId="14" fillId="2" borderId="1" applyNumberFormat="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9" fontId="15" fillId="0" borderId="0" applyBorder="0" applyProtection="0">
      <alignment/>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7" fillId="0" borderId="0" applyBorder="0" applyProtection="0">
      <alignment/>
    </xf>
    <xf numFmtId="0" fontId="0" fillId="0" borderId="0">
      <alignment/>
      <protection/>
    </xf>
    <xf numFmtId="0" fontId="16" fillId="3" borderId="1" applyProtection="0">
      <alignment/>
    </xf>
    <xf numFmtId="0" fontId="18" fillId="4" borderId="0" applyNumberFormat="0" applyBorder="0" applyAlignment="0" applyProtection="0"/>
    <xf numFmtId="0" fontId="1" fillId="0" borderId="0">
      <alignment/>
      <protection/>
    </xf>
    <xf numFmtId="0" fontId="1" fillId="0" borderId="0">
      <alignment/>
      <protection/>
    </xf>
    <xf numFmtId="0" fontId="0" fillId="0" borderId="0">
      <alignment/>
      <protection/>
    </xf>
    <xf numFmtId="164" fontId="1" fillId="0" borderId="0" applyFont="0" applyFill="0" applyBorder="0" applyAlignment="0" applyProtection="0"/>
    <xf numFmtId="0" fontId="1" fillId="0" borderId="0">
      <alignment/>
      <protection/>
    </xf>
    <xf numFmtId="0" fontId="1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0" fontId="1" fillId="0" borderId="0">
      <alignment/>
      <protection/>
    </xf>
  </cellStyleXfs>
  <cellXfs count="84">
    <xf numFmtId="0" fontId="0" fillId="0" borderId="0" xfId="0"/>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5"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2" xfId="0" applyFont="1" applyBorder="1" applyAlignment="1" applyProtection="1">
      <alignment horizontal="left" vertical="top" wrapText="1"/>
      <protection locked="0"/>
    </xf>
    <xf numFmtId="0" fontId="3" fillId="0" borderId="2" xfId="0" applyFont="1" applyBorder="1" applyProtection="1">
      <protection locked="0"/>
    </xf>
    <xf numFmtId="0" fontId="6" fillId="0" borderId="0" xfId="20" applyFont="1" applyAlignment="1" applyProtection="1">
      <alignment horizontal="center"/>
      <protection locked="0"/>
    </xf>
    <xf numFmtId="2" fontId="4" fillId="5" borderId="2"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5" fillId="0" borderId="2" xfId="0" applyFont="1" applyFill="1" applyBorder="1" applyAlignment="1" applyProtection="1">
      <alignment vertical="top" wrapText="1"/>
      <protection locked="0"/>
    </xf>
    <xf numFmtId="0" fontId="5" fillId="0" borderId="2" xfId="0" applyFont="1" applyFill="1" applyBorder="1" applyAlignment="1" applyProtection="1">
      <alignment horizontal="left" vertical="top" wrapText="1"/>
      <protection locked="0"/>
    </xf>
    <xf numFmtId="0" fontId="3" fillId="0" borderId="2" xfId="0" applyFont="1" applyFill="1" applyBorder="1" applyAlignment="1" applyProtection="1">
      <alignment wrapText="1"/>
      <protection locked="0"/>
    </xf>
    <xf numFmtId="0" fontId="3" fillId="0" borderId="2" xfId="0" applyFont="1" applyFill="1" applyBorder="1" applyProtection="1">
      <protection locked="0"/>
    </xf>
    <xf numFmtId="0" fontId="3" fillId="0" borderId="2" xfId="0" applyFont="1" applyBorder="1" applyAlignment="1" applyProtection="1">
      <alignment wrapText="1"/>
      <protection locked="0"/>
    </xf>
    <xf numFmtId="0" fontId="3" fillId="0" borderId="0" xfId="20" applyFont="1" applyAlignment="1" applyProtection="1">
      <alignment wrapText="1"/>
      <protection locked="0"/>
    </xf>
    <xf numFmtId="0" fontId="5" fillId="5" borderId="2" xfId="20" applyFont="1" applyFill="1" applyBorder="1" applyAlignment="1" applyProtection="1">
      <alignment horizontal="center" vertical="center" wrapText="1"/>
      <protection/>
    </xf>
    <xf numFmtId="0" fontId="7" fillId="6" borderId="2" xfId="0" applyFont="1" applyFill="1" applyBorder="1" applyAlignment="1" applyProtection="1">
      <alignment horizontal="center" vertical="center" wrapText="1"/>
      <protection/>
    </xf>
    <xf numFmtId="0" fontId="4" fillId="6" borderId="3" xfId="20" applyFont="1" applyFill="1" applyBorder="1" applyAlignment="1" applyProtection="1">
      <alignment horizontal="center" vertical="center" wrapText="1"/>
      <protection/>
    </xf>
    <xf numFmtId="0" fontId="5" fillId="0" borderId="2" xfId="20" applyFont="1" applyFill="1" applyBorder="1" applyAlignment="1" applyProtection="1">
      <alignment vertical="top" wrapText="1"/>
      <protection locked="0"/>
    </xf>
    <xf numFmtId="0" fontId="4" fillId="5" borderId="2" xfId="0" applyFont="1" applyFill="1" applyBorder="1" applyAlignment="1" applyProtection="1">
      <alignment horizontal="left" vertical="top" wrapText="1"/>
      <protection/>
    </xf>
    <xf numFmtId="0" fontId="3" fillId="0" borderId="2" xfId="0" applyFont="1" applyBorder="1" applyAlignment="1" applyProtection="1">
      <alignment horizontal="left" vertical="top"/>
      <protection locked="0"/>
    </xf>
    <xf numFmtId="4" fontId="3" fillId="0" borderId="2" xfId="20" applyNumberFormat="1" applyFont="1" applyBorder="1" applyAlignment="1" applyProtection="1">
      <alignment horizontal="left" vertical="top"/>
      <protection locked="0"/>
    </xf>
    <xf numFmtId="0" fontId="3" fillId="0" borderId="2" xfId="0" applyFont="1" applyBorder="1" applyAlignment="1" applyProtection="1">
      <alignment horizontal="left" vertical="top" wrapText="1"/>
      <protection locked="0"/>
    </xf>
    <xf numFmtId="0" fontId="4" fillId="5" borderId="2" xfId="0" applyFont="1" applyFill="1" applyBorder="1" applyAlignment="1" applyProtection="1">
      <alignment horizontal="center" vertical="top" wrapText="1"/>
      <protection/>
    </xf>
    <xf numFmtId="0" fontId="4" fillId="5" borderId="2" xfId="0" applyFont="1" applyFill="1" applyBorder="1" applyAlignment="1" applyProtection="1">
      <alignment horizontal="center" vertical="center" wrapText="1"/>
      <protection/>
    </xf>
    <xf numFmtId="0" fontId="7" fillId="0" borderId="2" xfId="0" applyFont="1" applyBorder="1" applyAlignment="1">
      <alignment horizontal="center" vertical="center" wrapText="1"/>
    </xf>
    <xf numFmtId="0" fontId="3" fillId="0" borderId="4" xfId="20" applyFont="1" applyBorder="1" applyProtection="1">
      <alignment/>
      <protection locked="0"/>
    </xf>
    <xf numFmtId="0" fontId="3" fillId="0" borderId="5" xfId="0" applyFont="1" applyBorder="1" applyProtection="1">
      <protection locked="0"/>
    </xf>
    <xf numFmtId="0" fontId="8" fillId="0" borderId="0" xfId="20" applyFont="1" applyAlignment="1" applyProtection="1">
      <alignment horizontal="center"/>
      <protection locked="0"/>
    </xf>
    <xf numFmtId="0" fontId="3" fillId="0" borderId="0" xfId="0" applyFont="1" applyBorder="1" applyProtection="1">
      <protection locked="0"/>
    </xf>
    <xf numFmtId="0" fontId="5" fillId="0" borderId="0" xfId="20" applyFont="1" applyFill="1" applyBorder="1" applyAlignment="1" applyProtection="1">
      <alignment vertical="top" wrapText="1"/>
      <protection locked="0"/>
    </xf>
    <xf numFmtId="0" fontId="4" fillId="6" borderId="0" xfId="20" applyFont="1" applyFill="1" applyBorder="1" applyAlignment="1" applyProtection="1">
      <alignment horizontal="center" vertical="center" wrapText="1"/>
      <protection/>
    </xf>
    <xf numFmtId="0" fontId="4" fillId="5" borderId="0" xfId="20" applyFont="1" applyFill="1" applyBorder="1" applyAlignment="1" applyProtection="1">
      <alignment horizontal="center" vertical="center" wrapText="1"/>
      <protection/>
    </xf>
    <xf numFmtId="0" fontId="5" fillId="5" borderId="0" xfId="20" applyFont="1" applyFill="1" applyBorder="1" applyAlignment="1" applyProtection="1">
      <alignment horizontal="center" vertical="center" wrapText="1"/>
      <protection/>
    </xf>
    <xf numFmtId="4" fontId="3" fillId="6" borderId="2" xfId="20" applyNumberFormat="1" applyFont="1" applyFill="1" applyBorder="1" applyAlignment="1" applyProtection="1">
      <alignment horizontal="left" vertical="top"/>
      <protection locked="0"/>
    </xf>
    <xf numFmtId="4" fontId="11" fillId="0" borderId="2" xfId="20" applyNumberFormat="1" applyFont="1" applyBorder="1" applyAlignment="1" applyProtection="1">
      <alignment horizontal="left" vertical="top"/>
      <protection locked="0"/>
    </xf>
    <xf numFmtId="0" fontId="0" fillId="0" borderId="0" xfId="0"/>
    <xf numFmtId="0" fontId="3" fillId="0" borderId="0" xfId="20" applyFont="1" applyProtection="1">
      <alignment/>
      <protection locked="0"/>
    </xf>
    <xf numFmtId="0" fontId="9" fillId="0" borderId="0" xfId="20" applyFont="1" applyProtection="1">
      <alignment/>
      <protection locked="0"/>
    </xf>
    <xf numFmtId="0" fontId="5" fillId="6" borderId="2" xfId="20" applyFont="1" applyFill="1" applyBorder="1" applyAlignment="1" applyProtection="1">
      <alignment horizontal="center" vertical="center" wrapText="1"/>
      <protection/>
    </xf>
    <xf numFmtId="0" fontId="4" fillId="5" borderId="2" xfId="20" applyFont="1" applyFill="1" applyBorder="1" applyAlignment="1" applyProtection="1">
      <alignment horizontal="center" vertical="center" wrapText="1"/>
      <protection/>
    </xf>
    <xf numFmtId="0" fontId="0" fillId="0" borderId="2" xfId="0" applyBorder="1" applyAlignment="1">
      <alignment horizontal="center" vertical="center"/>
    </xf>
    <xf numFmtId="0" fontId="20" fillId="0" borderId="2" xfId="0" applyFont="1" applyBorder="1" applyAlignment="1">
      <alignment wrapText="1"/>
    </xf>
    <xf numFmtId="0" fontId="3" fillId="0" borderId="2" xfId="20" applyFont="1" applyBorder="1" applyAlignment="1" applyProtection="1">
      <alignment horizontal="center" vertical="center"/>
      <protection locked="0"/>
    </xf>
    <xf numFmtId="164" fontId="3" fillId="0" borderId="2" xfId="20" applyNumberFormat="1" applyFont="1" applyBorder="1" applyAlignment="1" applyProtection="1">
      <alignment wrapText="1"/>
      <protection locked="0"/>
    </xf>
    <xf numFmtId="0" fontId="3" fillId="0" borderId="2" xfId="20" applyFont="1" applyBorder="1" applyAlignment="1" applyProtection="1">
      <alignment wrapText="1"/>
      <protection locked="0"/>
    </xf>
    <xf numFmtId="0" fontId="3" fillId="0" borderId="2" xfId="88" applyFont="1" applyBorder="1" applyAlignment="1">
      <alignment wrapText="1"/>
      <protection/>
    </xf>
    <xf numFmtId="0" fontId="3" fillId="0" borderId="2" xfId="88" applyFont="1" applyBorder="1" applyAlignment="1">
      <alignment horizontal="center" vertical="center" wrapText="1"/>
      <protection/>
    </xf>
    <xf numFmtId="0" fontId="3" fillId="0" borderId="2" xfId="83" applyFont="1" applyBorder="1" applyAlignment="1">
      <alignment horizontal="center" vertical="center" wrapText="1"/>
      <protection/>
    </xf>
    <xf numFmtId="0" fontId="3" fillId="0" borderId="2" xfId="56" applyFont="1" applyBorder="1" applyAlignment="1">
      <alignment horizontal="center" vertical="center" wrapText="1"/>
      <protection/>
    </xf>
    <xf numFmtId="0" fontId="3" fillId="0" borderId="2" xfId="20" applyFont="1" applyBorder="1" applyProtection="1">
      <alignment/>
      <protection locked="0"/>
    </xf>
    <xf numFmtId="0" fontId="9" fillId="0" borderId="2" xfId="20" applyFont="1" applyBorder="1" applyProtection="1">
      <alignment/>
      <protection locked="0"/>
    </xf>
    <xf numFmtId="0" fontId="0" fillId="0" borderId="2" xfId="0" applyBorder="1"/>
    <xf numFmtId="0" fontId="8" fillId="0" borderId="0" xfId="20" applyFont="1" applyAlignment="1" applyProtection="1">
      <alignment horizontal="center"/>
      <protection locked="0"/>
    </xf>
    <xf numFmtId="0" fontId="4" fillId="0" borderId="2" xfId="0" applyFont="1" applyFill="1" applyBorder="1" applyAlignment="1" applyProtection="1">
      <alignment horizontal="center" vertical="top" wrapText="1"/>
      <protection locked="0"/>
    </xf>
    <xf numFmtId="0" fontId="4" fillId="5" borderId="2" xfId="0" applyFont="1" applyFill="1" applyBorder="1" applyAlignment="1" applyProtection="1">
      <alignment horizontal="center" vertical="top" wrapText="1"/>
      <protection/>
    </xf>
    <xf numFmtId="0" fontId="6" fillId="0" borderId="2" xfId="0" applyFont="1" applyBorder="1" applyAlignment="1" applyProtection="1">
      <alignment horizontal="center" wrapText="1"/>
      <protection locked="0"/>
    </xf>
    <xf numFmtId="0" fontId="2" fillId="0" borderId="2" xfId="0" applyFont="1" applyBorder="1" applyAlignment="1" applyProtection="1">
      <alignment horizontal="right" vertical="center"/>
      <protection locked="0"/>
    </xf>
    <xf numFmtId="0" fontId="3" fillId="0" borderId="2" xfId="0" applyFont="1" applyBorder="1" applyAlignment="1" applyProtection="1">
      <alignment horizontal="left" vertical="center"/>
      <protection locked="0"/>
    </xf>
    <xf numFmtId="0" fontId="4" fillId="0" borderId="2" xfId="0" applyFont="1" applyFill="1" applyBorder="1" applyAlignment="1" applyProtection="1">
      <alignment horizontal="right" vertical="center" wrapText="1"/>
      <protection locked="0"/>
    </xf>
    <xf numFmtId="0" fontId="5" fillId="0" borderId="2" xfId="20" applyFont="1" applyFill="1" applyBorder="1" applyAlignment="1" applyProtection="1">
      <alignment horizontal="center" vertical="top" wrapText="1"/>
      <protection locked="0"/>
    </xf>
    <xf numFmtId="0" fontId="4" fillId="6" borderId="0" xfId="20" applyFont="1" applyFill="1" applyBorder="1" applyAlignment="1" applyProtection="1">
      <alignment horizontal="center" vertical="top" wrapText="1"/>
      <protection locked="0"/>
    </xf>
    <xf numFmtId="0" fontId="4" fillId="5" borderId="2"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2" xfId="20" applyFont="1" applyFill="1" applyBorder="1" applyAlignment="1" applyProtection="1">
      <alignment horizontal="right" vertical="center" wrapText="1"/>
      <protection locked="0"/>
    </xf>
    <xf numFmtId="0" fontId="3" fillId="0" borderId="0" xfId="20" applyFont="1" applyBorder="1" applyAlignment="1" applyProtection="1">
      <alignment horizontal="center"/>
      <protection/>
    </xf>
    <xf numFmtId="0" fontId="20" fillId="0" borderId="2" xfId="0" applyFont="1" applyBorder="1"/>
    <xf numFmtId="0" fontId="21" fillId="0" borderId="2" xfId="29" applyFont="1" applyBorder="1" applyAlignment="1">
      <alignment horizontal="left" vertical="top" wrapText="1"/>
      <protection/>
    </xf>
    <xf numFmtId="0" fontId="22" fillId="0" borderId="2" xfId="0" applyFont="1" applyBorder="1" applyAlignment="1">
      <alignment horizontal="center" vertical="center" wrapText="1"/>
    </xf>
    <xf numFmtId="4" fontId="23" fillId="0" borderId="2" xfId="88" applyNumberFormat="1" applyFont="1" applyBorder="1" applyAlignment="1">
      <alignment horizontal="center" vertical="center"/>
      <protection/>
    </xf>
    <xf numFmtId="0" fontId="24" fillId="0" borderId="2" xfId="56" applyFont="1" applyBorder="1" applyAlignment="1">
      <alignment horizontal="center" vertical="center" wrapText="1"/>
      <protection/>
    </xf>
    <xf numFmtId="43" fontId="3" fillId="0" borderId="2" xfId="18" applyFont="1" applyFill="1" applyBorder="1" applyAlignment="1" applyProtection="1">
      <alignment horizontal="center" vertical="center"/>
      <protection locked="0"/>
    </xf>
    <xf numFmtId="0" fontId="3" fillId="0" borderId="2" xfId="20" applyFont="1" applyBorder="1" applyProtection="1">
      <alignment/>
      <protection locked="0"/>
    </xf>
    <xf numFmtId="4" fontId="3" fillId="0" borderId="0" xfId="20" applyNumberFormat="1" applyFont="1" applyProtection="1">
      <alignment/>
      <protection locked="0"/>
    </xf>
  </cellXfs>
  <cellStyles count="75">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 name="Normal 7 5" xfId="26"/>
    <cellStyle name="Normal 3 2" xfId="27"/>
    <cellStyle name="Normal 3 4" xfId="28"/>
    <cellStyle name="Normal 2 2 3" xfId="29"/>
    <cellStyle name="Обычный 2" xfId="30"/>
    <cellStyle name="Обычный 2 2" xfId="31"/>
    <cellStyle name="Percent 2" xfId="32"/>
    <cellStyle name="Обычный 3" xfId="33"/>
    <cellStyle name="Normal 2 3" xfId="34"/>
    <cellStyle name="Normal 2 2 2" xfId="35"/>
    <cellStyle name="Normal 4 2" xfId="36"/>
    <cellStyle name="Normal 5 5" xfId="37"/>
    <cellStyle name="Excel Built-in Normal" xfId="38"/>
    <cellStyle name="Normal 5 2" xfId="39"/>
    <cellStyle name="Check Cell 2" xfId="40"/>
    <cellStyle name="Normal 2 3 2" xfId="41"/>
    <cellStyle name="Обычный 2 2 2" xfId="42"/>
    <cellStyle name="Обычный 2 4" xfId="43"/>
    <cellStyle name="Normal 6 3" xfId="44"/>
    <cellStyle name="Normal 7" xfId="45"/>
    <cellStyle name="Обычный 3 2" xfId="46"/>
    <cellStyle name="Обычный 3 3" xfId="47"/>
    <cellStyle name="Normal 8" xfId="48"/>
    <cellStyle name="Обычный 3 4" xfId="49"/>
    <cellStyle name="Normal 5 3" xfId="50"/>
    <cellStyle name="Normal 6 2" xfId="51"/>
    <cellStyle name="Normal 7 2" xfId="52"/>
    <cellStyle name="Обычный 3 2 2" xfId="53"/>
    <cellStyle name="Обычный 3 3 2" xfId="54"/>
    <cellStyle name="Обычный 3 5" xfId="55"/>
    <cellStyle name="Normal 9" xfId="56"/>
    <cellStyle name="Normal 7 3" xfId="57"/>
    <cellStyle name="Normal 3 3" xfId="58"/>
    <cellStyle name="Обычный 2 4 2" xfId="59"/>
    <cellStyle name="Percent 2 2" xfId="60"/>
    <cellStyle name="Normal 10" xfId="61"/>
    <cellStyle name="Обычный 3 2 3" xfId="62"/>
    <cellStyle name="Обычный 3 3 3" xfId="63"/>
    <cellStyle name="Normal 2 4" xfId="64"/>
    <cellStyle name="Normal 5 4" xfId="65"/>
    <cellStyle name="Excel Built-in Normal 2" xfId="66"/>
    <cellStyle name="Normal 2 2 2 2" xfId="67"/>
    <cellStyle name="Check Cell 2 2" xfId="68"/>
    <cellStyle name="Нейтральный 2" xfId="69"/>
    <cellStyle name="Обычный 3 6" xfId="70"/>
    <cellStyle name="Обычный 4" xfId="71"/>
    <cellStyle name="Обычный 2 3" xfId="72"/>
    <cellStyle name="Финансовый 3" xfId="73"/>
    <cellStyle name="Normal 5 6" xfId="74"/>
    <cellStyle name="Normal 11" xfId="75"/>
    <cellStyle name="Normal 7 4" xfId="76"/>
    <cellStyle name="Обычный 3 7" xfId="77"/>
    <cellStyle name="Normal 5 7" xfId="78"/>
    <cellStyle name="Normal 7 6" xfId="79"/>
    <cellStyle name="Обычный 3 2 4" xfId="80"/>
    <cellStyle name="Обычный 3 3 4" xfId="81"/>
    <cellStyle name="Обычный 3 4 2" xfId="82"/>
    <cellStyle name="Normal 5 3 2" xfId="83"/>
    <cellStyle name="Normal 7 2 2" xfId="84"/>
    <cellStyle name="Обычный 3 2 2 2" xfId="85"/>
    <cellStyle name="Обычный 3 3 2 2" xfId="86"/>
    <cellStyle name="Comma 2" xfId="87"/>
    <cellStyle name="Normal 2 2 4"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P43"/>
  <sheetViews>
    <sheetView workbookViewId="0" topLeftCell="A1">
      <selection activeCell="D5" sqref="D5:H5"/>
    </sheetView>
  </sheetViews>
  <sheetFormatPr defaultColWidth="9.140625" defaultRowHeight="12.75"/>
  <cols>
    <col min="1" max="1" width="5.7109375" style="13" customWidth="1"/>
    <col min="2" max="2" width="4.421875" style="13" customWidth="1"/>
    <col min="3" max="3" width="25.8515625" style="13" customWidth="1"/>
    <col min="4" max="4" width="20.7109375" style="21" customWidth="1"/>
    <col min="5" max="5" width="10.57421875" style="13" customWidth="1"/>
    <col min="6" max="6" width="11.28125" style="13" customWidth="1"/>
    <col min="7" max="7" width="10.7109375" style="13" customWidth="1"/>
    <col min="8" max="8" width="38.7109375" style="13" customWidth="1"/>
    <col min="9" max="9" width="30.421875" style="13" customWidth="1"/>
    <col min="10" max="10" width="30.00390625" style="21" customWidth="1"/>
    <col min="11" max="11" width="1.7109375" style="13" customWidth="1"/>
    <col min="12" max="16384" width="9.140625" style="13" customWidth="1"/>
  </cols>
  <sheetData>
    <row r="1" spans="3:11" ht="12.75">
      <c r="C1" s="61" t="s">
        <v>27</v>
      </c>
      <c r="D1" s="61"/>
      <c r="E1" s="61"/>
      <c r="F1" s="61"/>
      <c r="G1" s="61"/>
      <c r="H1" s="61"/>
      <c r="I1" s="61"/>
      <c r="J1" s="61"/>
      <c r="K1" s="61"/>
    </row>
    <row r="2" spans="4:8" ht="42" customHeight="1">
      <c r="D2" s="64" t="s">
        <v>14</v>
      </c>
      <c r="E2" s="64"/>
      <c r="F2" s="64"/>
      <c r="G2" s="64"/>
      <c r="H2" s="64"/>
    </row>
    <row r="3" spans="1:10" ht="12.75">
      <c r="A3" s="65" t="s">
        <v>9</v>
      </c>
      <c r="B3" s="65"/>
      <c r="C3" s="65"/>
      <c r="D3" s="66" t="s">
        <v>29</v>
      </c>
      <c r="E3" s="66"/>
      <c r="F3" s="66"/>
      <c r="G3" s="66"/>
      <c r="H3" s="66"/>
      <c r="I3" s="13" t="s">
        <v>10</v>
      </c>
      <c r="J3" s="21" t="s">
        <v>12</v>
      </c>
    </row>
    <row r="4" spans="1:11" s="19" customFormat="1" ht="39.75" customHeight="1">
      <c r="A4" s="67" t="s">
        <v>8</v>
      </c>
      <c r="B4" s="67"/>
      <c r="C4" s="67"/>
      <c r="D4" s="68" t="s">
        <v>105</v>
      </c>
      <c r="E4" s="68"/>
      <c r="F4" s="68"/>
      <c r="G4" s="68"/>
      <c r="H4" s="68"/>
      <c r="I4" s="68"/>
      <c r="J4" s="17" t="s">
        <v>13</v>
      </c>
      <c r="K4" s="18"/>
    </row>
    <row r="5" spans="4:11" s="20" customFormat="1" ht="12.75">
      <c r="D5" s="62"/>
      <c r="E5" s="62"/>
      <c r="F5" s="62"/>
      <c r="G5" s="62"/>
      <c r="H5" s="62"/>
      <c r="I5" s="62"/>
      <c r="J5" s="62"/>
      <c r="K5" s="18"/>
    </row>
    <row r="6" spans="1:11" ht="47.25">
      <c r="A6" s="27" t="s">
        <v>2</v>
      </c>
      <c r="B6" s="27" t="s">
        <v>0</v>
      </c>
      <c r="C6" s="27" t="s">
        <v>1</v>
      </c>
      <c r="D6" s="27" t="s">
        <v>3</v>
      </c>
      <c r="E6" s="31" t="s">
        <v>4</v>
      </c>
      <c r="F6" s="31" t="s">
        <v>5</v>
      </c>
      <c r="G6" s="31" t="s">
        <v>6</v>
      </c>
      <c r="H6" s="32" t="s">
        <v>7</v>
      </c>
      <c r="I6" s="32" t="s">
        <v>28</v>
      </c>
      <c r="J6" s="32" t="s">
        <v>33</v>
      </c>
      <c r="K6" s="12"/>
    </row>
    <row r="7" spans="1:11" ht="12.75">
      <c r="A7" s="32">
        <v>1</v>
      </c>
      <c r="B7" s="63">
        <v>2</v>
      </c>
      <c r="C7" s="63"/>
      <c r="D7" s="63"/>
      <c r="E7" s="32">
        <v>3</v>
      </c>
      <c r="F7" s="32">
        <v>4</v>
      </c>
      <c r="G7" s="32">
        <v>5</v>
      </c>
      <c r="H7" s="32">
        <v>6</v>
      </c>
      <c r="I7" s="23">
        <v>7</v>
      </c>
      <c r="J7" s="27">
        <v>8</v>
      </c>
      <c r="K7" s="12"/>
    </row>
    <row r="8" spans="1:11" ht="47.25">
      <c r="A8" s="33" t="s">
        <v>30</v>
      </c>
      <c r="B8" s="76">
        <v>1</v>
      </c>
      <c r="C8" s="50" t="s">
        <v>34</v>
      </c>
      <c r="D8" s="50" t="str">
        <f>C8</f>
        <v>Bastonase igienice auriculare N100</v>
      </c>
      <c r="E8" s="24"/>
      <c r="F8" s="24"/>
      <c r="G8" s="28"/>
      <c r="H8" s="54" t="s">
        <v>69</v>
      </c>
      <c r="I8" s="29"/>
      <c r="J8" s="30"/>
      <c r="K8" s="35"/>
    </row>
    <row r="9" spans="1:11" ht="47.25">
      <c r="A9" s="33" t="s">
        <v>30</v>
      </c>
      <c r="B9" s="76">
        <v>2</v>
      </c>
      <c r="C9" s="50" t="s">
        <v>35</v>
      </c>
      <c r="D9" s="50" t="str">
        <f aca="true" t="shared" si="0" ref="D9:D43">C9</f>
        <v>Bastonase igienice auriculare pe lemn N100</v>
      </c>
      <c r="E9" s="24"/>
      <c r="F9" s="24"/>
      <c r="G9" s="28"/>
      <c r="H9" s="52" t="s">
        <v>70</v>
      </c>
      <c r="I9" s="29"/>
      <c r="J9" s="30"/>
      <c r="K9" s="37"/>
    </row>
    <row r="10" spans="1:11" ht="31.5">
      <c r="A10" s="33" t="s">
        <v>30</v>
      </c>
      <c r="B10" s="76">
        <v>3</v>
      </c>
      <c r="C10" s="50" t="s">
        <v>36</v>
      </c>
      <c r="D10" s="50" t="str">
        <f t="shared" si="0"/>
        <v>Benzi de silicon</v>
      </c>
      <c r="E10" s="24"/>
      <c r="F10" s="24"/>
      <c r="G10" s="28"/>
      <c r="H10" s="53" t="s">
        <v>71</v>
      </c>
      <c r="I10" s="29"/>
      <c r="J10" s="30"/>
      <c r="K10" s="37"/>
    </row>
    <row r="11" spans="1:11" ht="47.25">
      <c r="A11" s="33" t="s">
        <v>30</v>
      </c>
      <c r="B11" s="76">
        <v>4</v>
      </c>
      <c r="C11" s="50" t="s">
        <v>37</v>
      </c>
      <c r="D11" s="50" t="str">
        <f t="shared" si="0"/>
        <v xml:space="preserve">Brilliant blue </v>
      </c>
      <c r="E11" s="24"/>
      <c r="F11" s="24"/>
      <c r="G11" s="28"/>
      <c r="H11" s="55" t="s">
        <v>72</v>
      </c>
      <c r="I11" s="29"/>
      <c r="J11" s="30"/>
      <c r="K11" s="37"/>
    </row>
    <row r="12" spans="1:11" ht="110.25">
      <c r="A12" s="33" t="s">
        <v>30</v>
      </c>
      <c r="B12" s="76">
        <v>5</v>
      </c>
      <c r="C12" s="50" t="s">
        <v>38</v>
      </c>
      <c r="D12" s="50" t="str">
        <f t="shared" si="0"/>
        <v>Câmpuri operatorii pentru chirurgia globului ocular 6x4 cm, SMS Laminat</v>
      </c>
      <c r="E12" s="24"/>
      <c r="F12" s="24"/>
      <c r="G12" s="28"/>
      <c r="H12" s="55" t="s">
        <v>73</v>
      </c>
      <c r="I12" s="29"/>
      <c r="J12" s="30"/>
      <c r="K12" s="37"/>
    </row>
    <row r="13" spans="1:11" ht="110.25">
      <c r="A13" s="33" t="s">
        <v>30</v>
      </c>
      <c r="B13" s="76">
        <v>7</v>
      </c>
      <c r="C13" s="50" t="s">
        <v>39</v>
      </c>
      <c r="D13" s="50" t="str">
        <f t="shared" si="0"/>
        <v>Câmpuri operatorii pentruchirurgia globului ocular, 10x12 cm, SMS Laminat</v>
      </c>
      <c r="E13" s="24"/>
      <c r="F13" s="24"/>
      <c r="G13" s="28"/>
      <c r="H13" s="55" t="s">
        <v>74</v>
      </c>
      <c r="I13" s="42"/>
      <c r="J13" s="30"/>
      <c r="K13" s="37"/>
    </row>
    <row r="14" spans="1:11" ht="30">
      <c r="A14" s="33" t="s">
        <v>30</v>
      </c>
      <c r="B14" s="76">
        <v>8</v>
      </c>
      <c r="C14" s="50" t="s">
        <v>40</v>
      </c>
      <c r="D14" s="50" t="str">
        <f t="shared" si="0"/>
        <v>Canula oftalmic getabil pentru hidrodisecția</v>
      </c>
      <c r="E14" s="24"/>
      <c r="F14" s="24"/>
      <c r="G14" s="28"/>
      <c r="H14" s="55" t="s">
        <v>75</v>
      </c>
      <c r="I14" s="42"/>
      <c r="J14" s="30"/>
      <c r="K14" s="37"/>
    </row>
    <row r="15" spans="1:11" ht="47.25">
      <c r="A15" s="33" t="s">
        <v>30</v>
      </c>
      <c r="B15" s="76">
        <v>9</v>
      </c>
      <c r="C15" s="50" t="s">
        <v>41</v>
      </c>
      <c r="D15" s="50" t="str">
        <f t="shared" si="0"/>
        <v>Canula oftalmic getabil pentru polisarea capsulei cristalinului</v>
      </c>
      <c r="E15" s="24"/>
      <c r="F15" s="24"/>
      <c r="G15" s="28"/>
      <c r="H15" s="55" t="s">
        <v>76</v>
      </c>
      <c r="I15" s="43"/>
      <c r="J15" s="30"/>
      <c r="K15" s="37"/>
    </row>
    <row r="16" spans="1:11" ht="78.75">
      <c r="A16" s="33" t="s">
        <v>30</v>
      </c>
      <c r="B16" s="76">
        <v>10</v>
      </c>
      <c r="C16" s="50" t="s">
        <v>42</v>
      </c>
      <c r="D16" s="50" t="str">
        <f t="shared" si="0"/>
        <v xml:space="preserve">Capsuloretractor </v>
      </c>
      <c r="E16" s="24"/>
      <c r="F16" s="24"/>
      <c r="G16" s="28"/>
      <c r="H16" s="55" t="s">
        <v>77</v>
      </c>
      <c r="I16" s="29"/>
      <c r="J16" s="30"/>
      <c r="K16" s="37"/>
    </row>
    <row r="17" spans="1:11" ht="45">
      <c r="A17" s="33" t="s">
        <v>30</v>
      </c>
      <c r="B17" s="76">
        <v>11</v>
      </c>
      <c r="C17" s="50" t="s">
        <v>43</v>
      </c>
      <c r="D17" s="50" t="str">
        <f t="shared" si="0"/>
        <v>Casete combinate pentru cataracta şi facoemulsificare</v>
      </c>
      <c r="E17" s="24"/>
      <c r="F17" s="24"/>
      <c r="G17" s="28"/>
      <c r="H17" s="55" t="s">
        <v>78</v>
      </c>
      <c r="I17" s="42"/>
      <c r="J17" s="30"/>
      <c r="K17" s="37"/>
    </row>
    <row r="18" spans="1:11" ht="31.5">
      <c r="A18" s="33" t="s">
        <v>30</v>
      </c>
      <c r="B18" s="76">
        <v>12</v>
      </c>
      <c r="C18" s="50" t="s">
        <v>44</v>
      </c>
      <c r="D18" s="50" t="str">
        <f t="shared" si="0"/>
        <v xml:space="preserve">Conformer flexibil </v>
      </c>
      <c r="E18" s="24"/>
      <c r="F18" s="24"/>
      <c r="G18" s="28"/>
      <c r="H18" s="55" t="s">
        <v>79</v>
      </c>
      <c r="I18" s="29"/>
      <c r="J18" s="30"/>
      <c r="K18" s="37"/>
    </row>
    <row r="19" spans="1:11" ht="378">
      <c r="A19" s="33" t="s">
        <v>30</v>
      </c>
      <c r="B19" s="76">
        <v>13</v>
      </c>
      <c r="C19" s="50" t="s">
        <v>45</v>
      </c>
      <c r="D19" s="50" t="str">
        <f t="shared" si="0"/>
        <v>Cristalin artificial dur</v>
      </c>
      <c r="E19" s="24"/>
      <c r="F19" s="24"/>
      <c r="G19" s="28"/>
      <c r="H19" s="55" t="s">
        <v>80</v>
      </c>
      <c r="I19" s="29"/>
      <c r="J19" s="30"/>
      <c r="K19" s="37"/>
    </row>
    <row r="20" spans="1:11" ht="141.75">
      <c r="A20" s="33" t="s">
        <v>30</v>
      </c>
      <c r="B20" s="76">
        <v>14</v>
      </c>
      <c r="C20" s="50" t="s">
        <v>46</v>
      </c>
      <c r="D20" s="50" t="str">
        <f t="shared" si="0"/>
        <v>Cristalin artificial dur camera posterioară.</v>
      </c>
      <c r="E20" s="24"/>
      <c r="F20" s="24"/>
      <c r="G20" s="28"/>
      <c r="H20" s="55" t="s">
        <v>81</v>
      </c>
      <c r="I20" s="29"/>
      <c r="J20" s="30"/>
      <c r="K20" s="37"/>
    </row>
    <row r="21" spans="1:11" ht="299.25">
      <c r="A21" s="33" t="s">
        <v>30</v>
      </c>
      <c r="B21" s="76">
        <v>15</v>
      </c>
      <c r="C21" s="50" t="s">
        <v>47</v>
      </c>
      <c r="D21" s="50" t="str">
        <f t="shared" si="0"/>
        <v>Cristalin artificial multifocal</v>
      </c>
      <c r="E21" s="24"/>
      <c r="F21" s="24"/>
      <c r="G21" s="28"/>
      <c r="H21" s="56" t="s">
        <v>82</v>
      </c>
      <c r="I21" s="29"/>
      <c r="J21" s="30"/>
      <c r="K21" s="37"/>
    </row>
    <row r="22" spans="1:16" ht="299.25">
      <c r="A22" s="33" t="s">
        <v>30</v>
      </c>
      <c r="B22" s="76">
        <v>16</v>
      </c>
      <c r="C22" s="50" t="s">
        <v>47</v>
      </c>
      <c r="D22" s="50" t="str">
        <f t="shared" si="0"/>
        <v>Cristalin artificial multifocal</v>
      </c>
      <c r="E22" s="58"/>
      <c r="F22" s="58"/>
      <c r="G22" s="58"/>
      <c r="H22" s="56" t="s">
        <v>83</v>
      </c>
      <c r="I22" s="58"/>
      <c r="J22" s="58"/>
      <c r="K22" s="45"/>
      <c r="L22" s="45"/>
      <c r="M22" s="45"/>
      <c r="N22" s="45"/>
      <c r="O22" s="45"/>
      <c r="P22" s="45"/>
    </row>
    <row r="23" spans="1:16" ht="409.5">
      <c r="A23" s="33" t="s">
        <v>30</v>
      </c>
      <c r="B23" s="76">
        <v>17</v>
      </c>
      <c r="C23" s="50" t="s">
        <v>48</v>
      </c>
      <c r="D23" s="50" t="str">
        <f t="shared" si="0"/>
        <v>Cristalin artificial, forma patrat (square form), foldabil, preincarcat</v>
      </c>
      <c r="E23" s="59"/>
      <c r="F23" s="59"/>
      <c r="G23" s="59"/>
      <c r="H23" s="56" t="s">
        <v>84</v>
      </c>
      <c r="I23" s="59"/>
      <c r="J23" s="59"/>
      <c r="K23" s="46"/>
      <c r="L23" s="46"/>
      <c r="M23" s="46"/>
      <c r="N23" s="46"/>
      <c r="O23" s="46"/>
      <c r="P23" s="46"/>
    </row>
    <row r="24" spans="1:16" ht="63">
      <c r="A24" s="33" t="s">
        <v>30</v>
      </c>
      <c r="B24" s="76">
        <v>18</v>
      </c>
      <c r="C24" s="50" t="s">
        <v>49</v>
      </c>
      <c r="D24" s="50" t="str">
        <f t="shared" si="0"/>
        <v>Cutit microchirurgical (pentru incizie corneana, sclerala)</v>
      </c>
      <c r="E24" s="59"/>
      <c r="F24" s="59"/>
      <c r="G24" s="59"/>
      <c r="H24" s="56" t="s">
        <v>85</v>
      </c>
      <c r="I24" s="59"/>
      <c r="J24" s="59"/>
      <c r="K24" s="46"/>
      <c r="L24" s="46"/>
      <c r="M24" s="46"/>
      <c r="N24" s="46"/>
      <c r="O24" s="46"/>
      <c r="P24" s="46"/>
    </row>
    <row r="25" spans="1:16" ht="110.25">
      <c r="A25" s="33" t="s">
        <v>30</v>
      </c>
      <c r="B25" s="76">
        <v>19</v>
      </c>
      <c r="C25" s="50" t="s">
        <v>50</v>
      </c>
      <c r="D25" s="50" t="str">
        <f t="shared" si="0"/>
        <v>Cutit oftalmic pentru incizia de bază chirurugia cataractei lama de 1.2 mm</v>
      </c>
      <c r="E25" s="59"/>
      <c r="F25" s="59"/>
      <c r="G25" s="59"/>
      <c r="H25" s="56" t="s">
        <v>86</v>
      </c>
      <c r="I25" s="59"/>
      <c r="J25" s="59"/>
      <c r="K25" s="46"/>
      <c r="L25" s="46"/>
      <c r="M25" s="46"/>
      <c r="N25" s="46"/>
      <c r="O25" s="46"/>
      <c r="P25" s="46"/>
    </row>
    <row r="26" spans="1:16" ht="126">
      <c r="A26" s="33" t="s">
        <v>30</v>
      </c>
      <c r="B26" s="76">
        <v>20</v>
      </c>
      <c r="C26" s="50" t="s">
        <v>51</v>
      </c>
      <c r="D26" s="50" t="str">
        <f t="shared" si="0"/>
        <v>Cutit oftalmic pentru incizia de bază chirurugia cataractei lama de 2.6 mm</v>
      </c>
      <c r="E26" s="60"/>
      <c r="F26" s="60"/>
      <c r="G26" s="60"/>
      <c r="H26" s="56" t="s">
        <v>87</v>
      </c>
      <c r="I26" s="60"/>
      <c r="J26" s="60"/>
      <c r="K26" s="44"/>
      <c r="L26" s="44"/>
      <c r="M26" s="44"/>
      <c r="N26" s="44"/>
      <c r="O26" s="44"/>
      <c r="P26" s="44"/>
    </row>
    <row r="27" spans="1:16" ht="78.75">
      <c r="A27" s="33" t="s">
        <v>30</v>
      </c>
      <c r="B27" s="76">
        <v>21</v>
      </c>
      <c r="C27" s="50" t="s">
        <v>52</v>
      </c>
      <c r="D27" s="50" t="str">
        <f t="shared" si="0"/>
        <v xml:space="preserve">Fir sutura 8/0 Polyglactin (PGA) </v>
      </c>
      <c r="E27" s="60"/>
      <c r="F27" s="60"/>
      <c r="G27" s="60"/>
      <c r="H27" s="56" t="s">
        <v>88</v>
      </c>
      <c r="I27" s="60"/>
      <c r="J27" s="60"/>
      <c r="K27" s="44"/>
      <c r="L27" s="44"/>
      <c r="M27" s="44"/>
      <c r="N27" s="44"/>
      <c r="O27" s="44"/>
      <c r="P27" s="44"/>
    </row>
    <row r="28" spans="1:11" ht="63">
      <c r="A28" s="33" t="s">
        <v>30</v>
      </c>
      <c r="B28" s="76">
        <v>22</v>
      </c>
      <c r="C28" s="50" t="s">
        <v>53</v>
      </c>
      <c r="D28" s="50" t="str">
        <f t="shared" si="0"/>
        <v>Fir sutură nailon 10/0</v>
      </c>
      <c r="H28" s="57" t="s">
        <v>89</v>
      </c>
      <c r="K28" s="35"/>
    </row>
    <row r="29" spans="1:8" ht="63">
      <c r="A29" s="33" t="s">
        <v>30</v>
      </c>
      <c r="B29" s="76">
        <v>23</v>
      </c>
      <c r="C29" s="50" t="s">
        <v>54</v>
      </c>
      <c r="D29" s="50" t="str">
        <f t="shared" si="0"/>
        <v>Fir sutura Poliglacti 9/0 pentru chirurgia globului ocular</v>
      </c>
      <c r="H29" s="57" t="s">
        <v>90</v>
      </c>
    </row>
    <row r="30" spans="1:8" ht="78.75">
      <c r="A30" s="33" t="s">
        <v>30</v>
      </c>
      <c r="B30" s="76">
        <v>24</v>
      </c>
      <c r="C30" s="50" t="s">
        <v>55</v>
      </c>
      <c r="D30" s="50" t="str">
        <f t="shared" si="0"/>
        <v xml:space="preserve">Fir sutura Polipropilen  5/0 </v>
      </c>
      <c r="H30" s="57" t="s">
        <v>91</v>
      </c>
    </row>
    <row r="31" spans="1:8" ht="47.25">
      <c r="A31" s="33" t="s">
        <v>30</v>
      </c>
      <c r="B31" s="76">
        <v>25</v>
      </c>
      <c r="C31" s="50" t="s">
        <v>56</v>
      </c>
      <c r="D31" s="50" t="str">
        <f t="shared" si="0"/>
        <v>Foarfece endooculare cu tăiere vertical</v>
      </c>
      <c r="H31" s="57" t="s">
        <v>92</v>
      </c>
    </row>
    <row r="32" spans="1:8" ht="94.5">
      <c r="A32" s="33" t="s">
        <v>30</v>
      </c>
      <c r="B32" s="76">
        <v>26</v>
      </c>
      <c r="C32" s="50" t="s">
        <v>57</v>
      </c>
      <c r="D32" s="50" t="str">
        <f t="shared" si="0"/>
        <v>Hialuronat de sodiu 1%</v>
      </c>
      <c r="H32" s="57" t="s">
        <v>93</v>
      </c>
    </row>
    <row r="33" spans="1:8" ht="31.5">
      <c r="A33" s="33" t="s">
        <v>30</v>
      </c>
      <c r="B33" s="76">
        <v>27</v>
      </c>
      <c r="C33" s="50" t="s">
        <v>58</v>
      </c>
      <c r="D33" s="50" t="str">
        <f t="shared" si="0"/>
        <v>Implant orbital din silicon</v>
      </c>
      <c r="H33" s="57" t="s">
        <v>94</v>
      </c>
    </row>
    <row r="34" spans="1:8" ht="94.5">
      <c r="A34" s="33" t="s">
        <v>30</v>
      </c>
      <c r="B34" s="76">
        <v>28</v>
      </c>
      <c r="C34" s="50" t="s">
        <v>59</v>
      </c>
      <c r="D34" s="50" t="str">
        <f t="shared" si="0"/>
        <v>Implant pentru chirurgia filtranta a glaucomului</v>
      </c>
      <c r="H34" s="57" t="s">
        <v>95</v>
      </c>
    </row>
    <row r="35" spans="1:8" ht="47.25">
      <c r="A35" s="33" t="s">
        <v>30</v>
      </c>
      <c r="B35" s="76">
        <v>29</v>
      </c>
      <c r="C35" s="50" t="s">
        <v>60</v>
      </c>
      <c r="D35" s="50" t="str">
        <f t="shared" si="0"/>
        <v>Marcher chirurgical</v>
      </c>
      <c r="H35" s="57" t="s">
        <v>96</v>
      </c>
    </row>
    <row r="36" spans="1:8" ht="60">
      <c r="A36" s="33" t="s">
        <v>30</v>
      </c>
      <c r="B36" s="76">
        <v>30</v>
      </c>
      <c r="C36" s="50" t="s">
        <v>61</v>
      </c>
      <c r="D36" s="50" t="str">
        <f t="shared" si="0"/>
        <v>Piesa p/u vitrectomie anterioara compatibil cu  aparatulALCON INFINITI</v>
      </c>
      <c r="H36" s="57" t="s">
        <v>97</v>
      </c>
    </row>
    <row r="37" spans="1:8" ht="47.25">
      <c r="A37" s="33" t="s">
        <v>30</v>
      </c>
      <c r="B37" s="76">
        <v>31</v>
      </c>
      <c r="C37" s="50" t="s">
        <v>62</v>
      </c>
      <c r="D37" s="50" t="str">
        <f t="shared" si="0"/>
        <v xml:space="preserve">Sutura chir. oftalm. Poliester 6/0 </v>
      </c>
      <c r="H37" s="57" t="s">
        <v>98</v>
      </c>
    </row>
    <row r="38" spans="1:8" ht="47.25">
      <c r="A38" s="33" t="s">
        <v>30</v>
      </c>
      <c r="B38" s="76">
        <v>32</v>
      </c>
      <c r="C38" s="50" t="s">
        <v>63</v>
      </c>
      <c r="D38" s="50" t="str">
        <f t="shared" si="0"/>
        <v>Tub de silicon</v>
      </c>
      <c r="H38" s="57" t="s">
        <v>99</v>
      </c>
    </row>
    <row r="39" spans="1:8" ht="47.25">
      <c r="A39" s="33" t="s">
        <v>30</v>
      </c>
      <c r="B39" s="76">
        <v>33</v>
      </c>
      <c r="C39" s="50" t="s">
        <v>64</v>
      </c>
      <c r="D39" s="50" t="str">
        <f t="shared" si="0"/>
        <v>Tub de silicon pentru fixarea benzii de silicon</v>
      </c>
      <c r="H39" s="57" t="s">
        <v>100</v>
      </c>
    </row>
    <row r="40" spans="1:8" ht="110.25">
      <c r="A40" s="33" t="s">
        <v>30</v>
      </c>
      <c r="B40" s="76">
        <v>34</v>
      </c>
      <c r="C40" s="50" t="s">
        <v>65</v>
      </c>
      <c r="D40" s="50" t="str">
        <f t="shared" si="0"/>
        <v>Viscoelastic methylcelluloza 2%, 5 ml</v>
      </c>
      <c r="H40" s="57" t="s">
        <v>101</v>
      </c>
    </row>
    <row r="41" spans="1:8" ht="78.75">
      <c r="A41" s="33" t="s">
        <v>30</v>
      </c>
      <c r="B41" s="76">
        <v>35</v>
      </c>
      <c r="C41" s="50" t="s">
        <v>66</v>
      </c>
      <c r="D41" s="50" t="str">
        <f t="shared" si="0"/>
        <v>Cutit oftalmic chirurgical 45 grade</v>
      </c>
      <c r="H41" s="57" t="s">
        <v>102</v>
      </c>
    </row>
    <row r="42" spans="1:8" ht="63">
      <c r="A42" s="33" t="s">
        <v>30</v>
      </c>
      <c r="B42" s="76">
        <v>36</v>
      </c>
      <c r="C42" s="50" t="s">
        <v>67</v>
      </c>
      <c r="D42" s="50" t="str">
        <f t="shared" si="0"/>
        <v>Ulei de Silicon 1300</v>
      </c>
      <c r="H42" s="57" t="s">
        <v>103</v>
      </c>
    </row>
    <row r="43" spans="1:8" ht="47.25">
      <c r="A43" s="33" t="s">
        <v>30</v>
      </c>
      <c r="B43" s="76">
        <v>37</v>
      </c>
      <c r="C43" s="77" t="s">
        <v>68</v>
      </c>
      <c r="D43" s="50" t="str">
        <f t="shared" si="0"/>
        <v>Canula getabila 27G, dreapta</v>
      </c>
      <c r="H43" s="21" t="s">
        <v>104</v>
      </c>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5"/>
  <sheetViews>
    <sheetView tabSelected="1" workbookViewId="0" topLeftCell="A40">
      <selection activeCell="L9" sqref="L9:L43"/>
    </sheetView>
  </sheetViews>
  <sheetFormatPr defaultColWidth="9.140625" defaultRowHeight="12.75"/>
  <cols>
    <col min="1" max="1" width="3.421875" style="1" customWidth="1"/>
    <col min="2" max="2" width="5.7109375" style="1" customWidth="1"/>
    <col min="3" max="3" width="4.421875" style="1" customWidth="1"/>
    <col min="4" max="4" width="20.7109375" style="1" customWidth="1"/>
    <col min="5" max="5" width="23.00390625" style="22" customWidth="1"/>
    <col min="6" max="6" width="15.28125" style="6" customWidth="1"/>
    <col min="7" max="7" width="14.7109375" style="16" customWidth="1"/>
    <col min="8" max="8" width="18.28125" style="1" customWidth="1"/>
    <col min="9" max="9" width="12.140625" style="1" customWidth="1"/>
    <col min="10" max="10" width="13.140625" style="1" customWidth="1"/>
    <col min="11" max="11" width="17.00390625" style="1" customWidth="1"/>
    <col min="12" max="12" width="30.00390625" style="1" customWidth="1"/>
    <col min="13" max="13" width="13.8515625" style="1" customWidth="1"/>
    <col min="14" max="16384" width="9.140625" style="1" customWidth="1"/>
  </cols>
  <sheetData>
    <row r="1" spans="4:13" ht="12.75">
      <c r="D1" s="61" t="s">
        <v>26</v>
      </c>
      <c r="E1" s="61"/>
      <c r="F1" s="61"/>
      <c r="G1" s="61"/>
      <c r="H1" s="61"/>
      <c r="I1" s="61"/>
      <c r="J1" s="61"/>
      <c r="K1" s="61"/>
      <c r="L1" s="61"/>
      <c r="M1" s="36"/>
    </row>
    <row r="2" spans="4:11" ht="12.75">
      <c r="D2" s="71" t="s">
        <v>17</v>
      </c>
      <c r="E2" s="71"/>
      <c r="F2" s="71"/>
      <c r="G2" s="71"/>
      <c r="H2" s="71"/>
      <c r="I2" s="71"/>
      <c r="J2" s="71"/>
      <c r="K2" s="14"/>
    </row>
    <row r="3" spans="2:12" ht="12.75">
      <c r="B3" s="72" t="s">
        <v>9</v>
      </c>
      <c r="C3" s="72"/>
      <c r="D3" s="72"/>
      <c r="E3" s="73" t="s">
        <v>29</v>
      </c>
      <c r="F3" s="73"/>
      <c r="G3" s="73"/>
      <c r="H3" s="73"/>
      <c r="I3" s="73"/>
      <c r="K3" s="1" t="s">
        <v>10</v>
      </c>
      <c r="L3" s="1" t="s">
        <v>12</v>
      </c>
    </row>
    <row r="4" spans="1:13" s="3" customFormat="1" ht="31.5">
      <c r="A4" s="2"/>
      <c r="B4" s="74" t="s">
        <v>8</v>
      </c>
      <c r="C4" s="74"/>
      <c r="D4" s="74"/>
      <c r="E4" s="68" t="s">
        <v>105</v>
      </c>
      <c r="F4" s="68"/>
      <c r="G4" s="68"/>
      <c r="H4" s="68"/>
      <c r="I4" s="68"/>
      <c r="J4" s="68"/>
      <c r="K4" s="26" t="s">
        <v>11</v>
      </c>
      <c r="L4" s="26" t="s">
        <v>13</v>
      </c>
      <c r="M4" s="38"/>
    </row>
    <row r="5" spans="1:13" s="4" customFormat="1" ht="12.75">
      <c r="A5" s="2"/>
      <c r="E5" s="69"/>
      <c r="F5" s="69"/>
      <c r="G5" s="69"/>
      <c r="H5" s="69"/>
      <c r="I5" s="69"/>
      <c r="J5" s="25"/>
      <c r="K5" s="25"/>
      <c r="L5" s="25"/>
      <c r="M5" s="39"/>
    </row>
    <row r="6" spans="1:13" ht="47.25">
      <c r="A6" s="5"/>
      <c r="B6" s="48" t="s">
        <v>2</v>
      </c>
      <c r="C6" s="48" t="s">
        <v>0</v>
      </c>
      <c r="D6" s="48" t="s">
        <v>1</v>
      </c>
      <c r="E6" s="48" t="s">
        <v>3</v>
      </c>
      <c r="F6" s="48" t="s">
        <v>18</v>
      </c>
      <c r="G6" s="15" t="s">
        <v>19</v>
      </c>
      <c r="H6" s="48" t="s">
        <v>20</v>
      </c>
      <c r="I6" s="48" t="s">
        <v>21</v>
      </c>
      <c r="J6" s="48" t="s">
        <v>22</v>
      </c>
      <c r="K6" s="48" t="s">
        <v>23</v>
      </c>
      <c r="L6" s="48" t="s">
        <v>24</v>
      </c>
      <c r="M6" s="40" t="s">
        <v>31</v>
      </c>
    </row>
    <row r="7" spans="1:13" ht="12.75">
      <c r="A7" s="5"/>
      <c r="B7" s="48">
        <v>1</v>
      </c>
      <c r="C7" s="70">
        <v>2</v>
      </c>
      <c r="D7" s="70"/>
      <c r="E7" s="70"/>
      <c r="F7" s="48">
        <v>3</v>
      </c>
      <c r="G7" s="15">
        <v>4</v>
      </c>
      <c r="H7" s="48">
        <v>5</v>
      </c>
      <c r="I7" s="48">
        <v>6</v>
      </c>
      <c r="J7" s="48">
        <v>7</v>
      </c>
      <c r="K7" s="48">
        <v>8</v>
      </c>
      <c r="L7" s="23">
        <v>9</v>
      </c>
      <c r="M7" s="41"/>
    </row>
    <row r="8" spans="1:21" ht="110.25">
      <c r="A8" s="34"/>
      <c r="B8" s="33" t="s">
        <v>30</v>
      </c>
      <c r="C8" s="76">
        <v>1</v>
      </c>
      <c r="D8" s="50" t="s">
        <v>34</v>
      </c>
      <c r="E8" s="50" t="str">
        <f>D8</f>
        <v>Bastonase igienice auriculare N100</v>
      </c>
      <c r="F8" s="76" t="s">
        <v>106</v>
      </c>
      <c r="G8" s="76">
        <v>210</v>
      </c>
      <c r="H8" s="58"/>
      <c r="I8" s="51"/>
      <c r="J8" s="51">
        <f>H8*G8</f>
        <v>0</v>
      </c>
      <c r="K8" s="51">
        <f>I8*G8</f>
        <v>0</v>
      </c>
      <c r="L8" s="47" t="s">
        <v>109</v>
      </c>
      <c r="M8" s="79">
        <v>1449</v>
      </c>
      <c r="N8" s="45"/>
      <c r="O8" s="45"/>
      <c r="P8" s="45"/>
      <c r="Q8" s="45"/>
      <c r="R8" s="45"/>
      <c r="S8" s="45"/>
      <c r="T8" s="45"/>
      <c r="U8" s="45"/>
    </row>
    <row r="9" spans="2:21" ht="110.25">
      <c r="B9" s="33" t="s">
        <v>30</v>
      </c>
      <c r="C9" s="76">
        <v>2</v>
      </c>
      <c r="D9" s="50" t="s">
        <v>35</v>
      </c>
      <c r="E9" s="50" t="str">
        <f aca="true" t="shared" si="0" ref="E9:E43">D9</f>
        <v>Bastonase igienice auriculare pe lemn N100</v>
      </c>
      <c r="F9" s="76" t="s">
        <v>106</v>
      </c>
      <c r="G9" s="76">
        <v>735</v>
      </c>
      <c r="H9" s="58"/>
      <c r="I9" s="51"/>
      <c r="J9" s="51">
        <f aca="true" t="shared" si="1" ref="J9:J43">H9*G9</f>
        <v>0</v>
      </c>
      <c r="K9" s="51">
        <f aca="true" t="shared" si="2" ref="K9:K43">I9*G9</f>
        <v>0</v>
      </c>
      <c r="L9" s="47" t="s">
        <v>109</v>
      </c>
      <c r="M9" s="79">
        <v>6125</v>
      </c>
      <c r="N9" s="45"/>
      <c r="O9" s="45"/>
      <c r="P9" s="45"/>
      <c r="Q9" s="45"/>
      <c r="R9" s="45"/>
      <c r="S9" s="45"/>
      <c r="T9" s="45"/>
      <c r="U9" s="45"/>
    </row>
    <row r="10" spans="2:21" ht="110.25">
      <c r="B10" s="33" t="s">
        <v>30</v>
      </c>
      <c r="C10" s="76">
        <v>3</v>
      </c>
      <c r="D10" s="50" t="s">
        <v>36</v>
      </c>
      <c r="E10" s="50" t="str">
        <f t="shared" si="0"/>
        <v>Benzi de silicon</v>
      </c>
      <c r="F10" s="76" t="s">
        <v>32</v>
      </c>
      <c r="G10" s="76">
        <v>160</v>
      </c>
      <c r="H10" s="58"/>
      <c r="I10" s="51"/>
      <c r="J10" s="51">
        <f t="shared" si="1"/>
        <v>0</v>
      </c>
      <c r="K10" s="51">
        <f t="shared" si="2"/>
        <v>0</v>
      </c>
      <c r="L10" s="47" t="s">
        <v>109</v>
      </c>
      <c r="M10" s="79">
        <v>47700</v>
      </c>
      <c r="N10" s="45"/>
      <c r="O10" s="45"/>
      <c r="P10" s="45"/>
      <c r="Q10" s="45"/>
      <c r="R10" s="45"/>
      <c r="S10" s="45"/>
      <c r="T10" s="45"/>
      <c r="U10" s="45"/>
    </row>
    <row r="11" spans="2:21" ht="110.25">
      <c r="B11" s="33" t="s">
        <v>30</v>
      </c>
      <c r="C11" s="76">
        <v>4</v>
      </c>
      <c r="D11" s="50" t="s">
        <v>37</v>
      </c>
      <c r="E11" s="50" t="str">
        <f t="shared" si="0"/>
        <v xml:space="preserve">Brilliant blue </v>
      </c>
      <c r="F11" s="76" t="s">
        <v>32</v>
      </c>
      <c r="G11" s="76">
        <v>280</v>
      </c>
      <c r="H11" s="58"/>
      <c r="I11" s="51"/>
      <c r="J11" s="51">
        <f t="shared" si="1"/>
        <v>0</v>
      </c>
      <c r="K11" s="51">
        <f t="shared" si="2"/>
        <v>0</v>
      </c>
      <c r="L11" s="47" t="s">
        <v>109</v>
      </c>
      <c r="M11" s="79">
        <v>210000</v>
      </c>
      <c r="N11" s="45"/>
      <c r="O11" s="45"/>
      <c r="P11" s="45"/>
      <c r="Q11" s="45"/>
      <c r="R11" s="45"/>
      <c r="S11" s="45"/>
      <c r="T11" s="45"/>
      <c r="U11" s="45"/>
    </row>
    <row r="12" spans="2:21" ht="110.25">
      <c r="B12" s="33" t="s">
        <v>30</v>
      </c>
      <c r="C12" s="76">
        <v>5</v>
      </c>
      <c r="D12" s="50" t="s">
        <v>38</v>
      </c>
      <c r="E12" s="50" t="str">
        <f t="shared" si="0"/>
        <v>Câmpuri operatorii pentru chirurgia globului ocular 6x4 cm, SMS Laminat</v>
      </c>
      <c r="F12" s="76" t="s">
        <v>32</v>
      </c>
      <c r="G12" s="76">
        <v>260</v>
      </c>
      <c r="H12" s="58"/>
      <c r="I12" s="51"/>
      <c r="J12" s="51">
        <f t="shared" si="1"/>
        <v>0</v>
      </c>
      <c r="K12" s="51">
        <f t="shared" si="2"/>
        <v>0</v>
      </c>
      <c r="L12" s="47" t="s">
        <v>109</v>
      </c>
      <c r="M12" s="79">
        <v>5590</v>
      </c>
      <c r="N12" s="46"/>
      <c r="O12" s="46"/>
      <c r="P12" s="46"/>
      <c r="Q12" s="46"/>
      <c r="R12" s="46"/>
      <c r="S12" s="46"/>
      <c r="T12" s="46"/>
      <c r="U12" s="46"/>
    </row>
    <row r="13" spans="2:21" ht="110.25">
      <c r="B13" s="33" t="s">
        <v>30</v>
      </c>
      <c r="C13" s="76">
        <v>7</v>
      </c>
      <c r="D13" s="50" t="s">
        <v>39</v>
      </c>
      <c r="E13" s="50" t="str">
        <f t="shared" si="0"/>
        <v>Câmpuri operatorii pentruchirurgia globului ocular, 10x12 cm, SMS Laminat</v>
      </c>
      <c r="F13" s="76" t="s">
        <v>32</v>
      </c>
      <c r="G13" s="76">
        <v>3660</v>
      </c>
      <c r="H13" s="58"/>
      <c r="I13" s="51"/>
      <c r="J13" s="51">
        <f t="shared" si="1"/>
        <v>0</v>
      </c>
      <c r="K13" s="51">
        <f t="shared" si="2"/>
        <v>0</v>
      </c>
      <c r="L13" s="47" t="s">
        <v>109</v>
      </c>
      <c r="M13" s="79">
        <v>92781.00000000001</v>
      </c>
      <c r="N13" s="46"/>
      <c r="O13" s="46"/>
      <c r="P13" s="46"/>
      <c r="Q13" s="46"/>
      <c r="R13" s="46"/>
      <c r="S13" s="46"/>
      <c r="T13" s="46"/>
      <c r="U13" s="46"/>
    </row>
    <row r="14" spans="2:21" ht="110.25">
      <c r="B14" s="33" t="s">
        <v>30</v>
      </c>
      <c r="C14" s="76">
        <v>8</v>
      </c>
      <c r="D14" s="50" t="s">
        <v>40</v>
      </c>
      <c r="E14" s="50" t="str">
        <f t="shared" si="0"/>
        <v>Canula oftalmic getabil pentru hidrodisecția</v>
      </c>
      <c r="F14" s="76" t="s">
        <v>32</v>
      </c>
      <c r="G14" s="76">
        <v>1920</v>
      </c>
      <c r="H14" s="58"/>
      <c r="I14" s="51"/>
      <c r="J14" s="51">
        <f t="shared" si="1"/>
        <v>0</v>
      </c>
      <c r="K14" s="51">
        <f t="shared" si="2"/>
        <v>0</v>
      </c>
      <c r="L14" s="47" t="s">
        <v>109</v>
      </c>
      <c r="M14" s="79">
        <v>30624.000000000004</v>
      </c>
      <c r="N14" s="46"/>
      <c r="O14" s="46"/>
      <c r="P14" s="46"/>
      <c r="Q14" s="46"/>
      <c r="R14" s="46"/>
      <c r="S14" s="46"/>
      <c r="T14" s="46"/>
      <c r="U14" s="46"/>
    </row>
    <row r="15" spans="2:21" ht="110.25">
      <c r="B15" s="33" t="s">
        <v>30</v>
      </c>
      <c r="C15" s="76">
        <v>9</v>
      </c>
      <c r="D15" s="50" t="s">
        <v>41</v>
      </c>
      <c r="E15" s="50" t="str">
        <f t="shared" si="0"/>
        <v>Canula oftalmic getabil pentru polisarea capsulei cristalinului</v>
      </c>
      <c r="F15" s="76" t="s">
        <v>32</v>
      </c>
      <c r="G15" s="76">
        <v>587</v>
      </c>
      <c r="H15" s="58"/>
      <c r="I15" s="49"/>
      <c r="J15" s="51">
        <f t="shared" si="1"/>
        <v>0</v>
      </c>
      <c r="K15" s="51">
        <f t="shared" si="2"/>
        <v>0</v>
      </c>
      <c r="L15" s="47" t="s">
        <v>109</v>
      </c>
      <c r="M15" s="79">
        <v>15320.7</v>
      </c>
      <c r="N15" s="44"/>
      <c r="O15" s="44"/>
      <c r="P15" s="44"/>
      <c r="Q15" s="44"/>
      <c r="R15" s="44"/>
      <c r="S15" s="44"/>
      <c r="T15" s="44"/>
      <c r="U15" s="44"/>
    </row>
    <row r="16" spans="2:21" ht="110.25">
      <c r="B16" s="33" t="s">
        <v>30</v>
      </c>
      <c r="C16" s="76">
        <v>10</v>
      </c>
      <c r="D16" s="50" t="s">
        <v>42</v>
      </c>
      <c r="E16" s="50" t="str">
        <f t="shared" si="0"/>
        <v xml:space="preserve">Capsuloretractor </v>
      </c>
      <c r="F16" s="76" t="s">
        <v>32</v>
      </c>
      <c r="G16" s="76">
        <v>60</v>
      </c>
      <c r="H16" s="58"/>
      <c r="I16" s="51"/>
      <c r="J16" s="51">
        <f t="shared" si="1"/>
        <v>0</v>
      </c>
      <c r="K16" s="51">
        <f t="shared" si="2"/>
        <v>0</v>
      </c>
      <c r="L16" s="47" t="s">
        <v>109</v>
      </c>
      <c r="M16" s="79">
        <v>31200</v>
      </c>
      <c r="N16" s="45"/>
      <c r="O16" s="45"/>
      <c r="P16" s="44"/>
      <c r="Q16" s="44"/>
      <c r="R16" s="44"/>
      <c r="S16" s="44"/>
      <c r="T16" s="44"/>
      <c r="U16" s="44"/>
    </row>
    <row r="17" spans="2:21" ht="110.25">
      <c r="B17" s="33" t="s">
        <v>30</v>
      </c>
      <c r="C17" s="76">
        <v>11</v>
      </c>
      <c r="D17" s="50" t="s">
        <v>43</v>
      </c>
      <c r="E17" s="50" t="str">
        <f t="shared" si="0"/>
        <v>Casete combinate pentru cataracta şi facoemulsificare</v>
      </c>
      <c r="F17" s="76" t="s">
        <v>32</v>
      </c>
      <c r="G17" s="76">
        <v>320</v>
      </c>
      <c r="H17" s="58"/>
      <c r="I17" s="51"/>
      <c r="J17" s="51">
        <f t="shared" si="1"/>
        <v>0</v>
      </c>
      <c r="K17" s="51">
        <f t="shared" si="2"/>
        <v>0</v>
      </c>
      <c r="L17" s="47" t="s">
        <v>109</v>
      </c>
      <c r="M17" s="79">
        <v>521128</v>
      </c>
      <c r="N17" s="45"/>
      <c r="O17" s="45"/>
      <c r="P17" s="44"/>
      <c r="Q17" s="44"/>
      <c r="R17" s="44"/>
      <c r="S17" s="44"/>
      <c r="T17" s="44"/>
      <c r="U17" s="44"/>
    </row>
    <row r="18" spans="2:21" ht="110.25">
      <c r="B18" s="33" t="s">
        <v>30</v>
      </c>
      <c r="C18" s="76">
        <v>12</v>
      </c>
      <c r="D18" s="50" t="s">
        <v>44</v>
      </c>
      <c r="E18" s="50" t="str">
        <f t="shared" si="0"/>
        <v xml:space="preserve">Conformer flexibil </v>
      </c>
      <c r="F18" s="76" t="s">
        <v>32</v>
      </c>
      <c r="G18" s="76">
        <v>15</v>
      </c>
      <c r="H18" s="58"/>
      <c r="I18" s="51"/>
      <c r="J18" s="51">
        <f t="shared" si="1"/>
        <v>0</v>
      </c>
      <c r="K18" s="51">
        <f t="shared" si="2"/>
        <v>0</v>
      </c>
      <c r="L18" s="47" t="s">
        <v>109</v>
      </c>
      <c r="M18" s="79">
        <v>4658.25</v>
      </c>
      <c r="N18" s="45"/>
      <c r="O18" s="45"/>
      <c r="P18" s="45"/>
      <c r="Q18" s="45"/>
      <c r="R18" s="45"/>
      <c r="S18" s="45"/>
      <c r="T18" s="45"/>
      <c r="U18" s="45"/>
    </row>
    <row r="19" spans="2:21" ht="110.25">
      <c r="B19" s="33" t="s">
        <v>30</v>
      </c>
      <c r="C19" s="76">
        <v>13</v>
      </c>
      <c r="D19" s="50" t="s">
        <v>45</v>
      </c>
      <c r="E19" s="50" t="str">
        <f t="shared" si="0"/>
        <v>Cristalin artificial dur</v>
      </c>
      <c r="F19" s="76" t="s">
        <v>32</v>
      </c>
      <c r="G19" s="76">
        <v>70</v>
      </c>
      <c r="H19" s="58"/>
      <c r="I19" s="51"/>
      <c r="J19" s="51">
        <f t="shared" si="1"/>
        <v>0</v>
      </c>
      <c r="K19" s="51">
        <f t="shared" si="2"/>
        <v>0</v>
      </c>
      <c r="L19" s="47" t="s">
        <v>109</v>
      </c>
      <c r="M19" s="79">
        <v>14583.33</v>
      </c>
      <c r="N19" s="45"/>
      <c r="O19" s="45"/>
      <c r="P19" s="45"/>
      <c r="Q19" s="45"/>
      <c r="R19" s="45"/>
      <c r="S19" s="45"/>
      <c r="T19" s="45"/>
      <c r="U19" s="45"/>
    </row>
    <row r="20" spans="2:21" ht="110.25">
      <c r="B20" s="33" t="s">
        <v>30</v>
      </c>
      <c r="C20" s="76">
        <v>14</v>
      </c>
      <c r="D20" s="50" t="s">
        <v>46</v>
      </c>
      <c r="E20" s="50" t="str">
        <f t="shared" si="0"/>
        <v>Cristalin artificial dur camera posterioară.</v>
      </c>
      <c r="F20" s="76" t="s">
        <v>32</v>
      </c>
      <c r="G20" s="76">
        <v>200</v>
      </c>
      <c r="H20" s="58"/>
      <c r="I20" s="51"/>
      <c r="J20" s="51">
        <f t="shared" si="1"/>
        <v>0</v>
      </c>
      <c r="K20" s="51">
        <f t="shared" si="2"/>
        <v>0</v>
      </c>
      <c r="L20" s="47" t="s">
        <v>109</v>
      </c>
      <c r="M20" s="79">
        <v>20833.33</v>
      </c>
      <c r="N20" s="45"/>
      <c r="O20" s="45"/>
      <c r="P20" s="45"/>
      <c r="Q20" s="45"/>
      <c r="R20" s="45"/>
      <c r="S20" s="45"/>
      <c r="T20" s="45"/>
      <c r="U20" s="45"/>
    </row>
    <row r="21" spans="2:21" ht="110.25">
      <c r="B21" s="33" t="s">
        <v>30</v>
      </c>
      <c r="C21" s="76">
        <v>15</v>
      </c>
      <c r="D21" s="50" t="s">
        <v>47</v>
      </c>
      <c r="E21" s="50" t="str">
        <f t="shared" si="0"/>
        <v>Cristalin artificial multifocal</v>
      </c>
      <c r="F21" s="76" t="s">
        <v>32</v>
      </c>
      <c r="G21" s="76">
        <v>25</v>
      </c>
      <c r="H21" s="58"/>
      <c r="I21" s="51"/>
      <c r="J21" s="51">
        <f t="shared" si="1"/>
        <v>0</v>
      </c>
      <c r="K21" s="51">
        <f t="shared" si="2"/>
        <v>0</v>
      </c>
      <c r="L21" s="47" t="s">
        <v>109</v>
      </c>
      <c r="M21" s="79">
        <v>296543.19</v>
      </c>
      <c r="N21" s="45"/>
      <c r="O21" s="45"/>
      <c r="P21" s="45"/>
      <c r="Q21" s="45"/>
      <c r="R21" s="45"/>
      <c r="S21" s="45"/>
      <c r="T21" s="45"/>
      <c r="U21" s="45"/>
    </row>
    <row r="22" spans="2:13" ht="110.25">
      <c r="B22" s="33" t="s">
        <v>30</v>
      </c>
      <c r="C22" s="76">
        <v>16</v>
      </c>
      <c r="D22" s="50" t="s">
        <v>47</v>
      </c>
      <c r="E22" s="50" t="str">
        <f t="shared" si="0"/>
        <v>Cristalin artificial multifocal</v>
      </c>
      <c r="F22" s="76" t="s">
        <v>32</v>
      </c>
      <c r="G22" s="76">
        <v>5</v>
      </c>
      <c r="H22" s="58"/>
      <c r="I22" s="51"/>
      <c r="J22" s="51">
        <f t="shared" si="1"/>
        <v>0</v>
      </c>
      <c r="K22" s="51">
        <f t="shared" si="2"/>
        <v>0</v>
      </c>
      <c r="L22" s="47" t="s">
        <v>109</v>
      </c>
      <c r="M22" s="79">
        <v>57479.33</v>
      </c>
    </row>
    <row r="23" spans="2:13" ht="110.25">
      <c r="B23" s="33" t="s">
        <v>30</v>
      </c>
      <c r="C23" s="76">
        <v>17</v>
      </c>
      <c r="D23" s="50" t="s">
        <v>48</v>
      </c>
      <c r="E23" s="50" t="str">
        <f t="shared" si="0"/>
        <v>Cristalin artificial, forma patrat (square form), foldabil, preincarcat</v>
      </c>
      <c r="F23" s="76" t="s">
        <v>32</v>
      </c>
      <c r="G23" s="76">
        <v>520</v>
      </c>
      <c r="H23" s="58"/>
      <c r="I23" s="51"/>
      <c r="J23" s="51">
        <f t="shared" si="1"/>
        <v>0</v>
      </c>
      <c r="K23" s="51">
        <f t="shared" si="2"/>
        <v>0</v>
      </c>
      <c r="L23" s="47" t="s">
        <v>109</v>
      </c>
      <c r="M23" s="79">
        <v>541666.67</v>
      </c>
    </row>
    <row r="24" spans="2:17" ht="110.25">
      <c r="B24" s="33" t="s">
        <v>30</v>
      </c>
      <c r="C24" s="76">
        <v>18</v>
      </c>
      <c r="D24" s="50" t="s">
        <v>49</v>
      </c>
      <c r="E24" s="50" t="str">
        <f t="shared" si="0"/>
        <v>Cutit microchirurgical (pentru incizie corneana, sclerala)</v>
      </c>
      <c r="F24" s="76" t="s">
        <v>32</v>
      </c>
      <c r="G24" s="76">
        <v>2236</v>
      </c>
      <c r="H24" s="58"/>
      <c r="I24" s="51"/>
      <c r="J24" s="51">
        <f t="shared" si="1"/>
        <v>0</v>
      </c>
      <c r="K24" s="51">
        <f t="shared" si="2"/>
        <v>0</v>
      </c>
      <c r="L24" s="47" t="s">
        <v>109</v>
      </c>
      <c r="M24" s="79">
        <v>183314.73</v>
      </c>
      <c r="N24" s="45"/>
      <c r="O24" s="45"/>
      <c r="P24" s="45"/>
      <c r="Q24" s="45"/>
    </row>
    <row r="25" spans="2:17" ht="110.25">
      <c r="B25" s="33" t="s">
        <v>30</v>
      </c>
      <c r="C25" s="76">
        <v>19</v>
      </c>
      <c r="D25" s="50" t="s">
        <v>50</v>
      </c>
      <c r="E25" s="50" t="str">
        <f t="shared" si="0"/>
        <v>Cutit oftalmic pentru incizia de bază chirurugia cataractei lama de 1.2 mm</v>
      </c>
      <c r="F25" s="76" t="s">
        <v>32</v>
      </c>
      <c r="G25" s="76">
        <v>1336</v>
      </c>
      <c r="H25" s="58"/>
      <c r="I25" s="51"/>
      <c r="J25" s="51">
        <f t="shared" si="1"/>
        <v>0</v>
      </c>
      <c r="K25" s="51">
        <f t="shared" si="2"/>
        <v>0</v>
      </c>
      <c r="L25" s="47" t="s">
        <v>109</v>
      </c>
      <c r="M25" s="79">
        <v>113582.27</v>
      </c>
      <c r="N25" s="45"/>
      <c r="O25" s="45"/>
      <c r="P25" s="45"/>
      <c r="Q25" s="45"/>
    </row>
    <row r="26" spans="2:17" ht="110.25">
      <c r="B26" s="33" t="s">
        <v>30</v>
      </c>
      <c r="C26" s="76">
        <v>20</v>
      </c>
      <c r="D26" s="50" t="s">
        <v>51</v>
      </c>
      <c r="E26" s="50" t="str">
        <f t="shared" si="0"/>
        <v>Cutit oftalmic pentru incizia de bază chirurugia cataractei lama de 2.6 mm</v>
      </c>
      <c r="F26" s="76" t="s">
        <v>32</v>
      </c>
      <c r="G26" s="76">
        <v>1310</v>
      </c>
      <c r="H26" s="58"/>
      <c r="I26" s="51"/>
      <c r="J26" s="51">
        <f t="shared" si="1"/>
        <v>0</v>
      </c>
      <c r="K26" s="51">
        <f t="shared" si="2"/>
        <v>0</v>
      </c>
      <c r="L26" s="47" t="s">
        <v>109</v>
      </c>
      <c r="M26" s="79">
        <v>111371.83</v>
      </c>
      <c r="N26" s="45"/>
      <c r="O26" s="45"/>
      <c r="P26" s="45"/>
      <c r="Q26" s="45"/>
    </row>
    <row r="27" spans="2:17" ht="110.25">
      <c r="B27" s="33" t="s">
        <v>30</v>
      </c>
      <c r="C27" s="76">
        <v>21</v>
      </c>
      <c r="D27" s="50" t="s">
        <v>52</v>
      </c>
      <c r="E27" s="50" t="str">
        <f t="shared" si="0"/>
        <v xml:space="preserve">Fir sutura 8/0 Polyglactin (PGA) </v>
      </c>
      <c r="F27" s="76" t="s">
        <v>32</v>
      </c>
      <c r="G27" s="76">
        <v>184</v>
      </c>
      <c r="H27" s="58"/>
      <c r="I27" s="51"/>
      <c r="J27" s="51">
        <f t="shared" si="1"/>
        <v>0</v>
      </c>
      <c r="K27" s="51">
        <f t="shared" si="2"/>
        <v>0</v>
      </c>
      <c r="L27" s="47" t="s">
        <v>109</v>
      </c>
      <c r="M27" s="79">
        <v>12190</v>
      </c>
      <c r="N27" s="46"/>
      <c r="O27" s="46"/>
      <c r="P27" s="46"/>
      <c r="Q27" s="46"/>
    </row>
    <row r="28" spans="2:17" ht="110.25">
      <c r="B28" s="33" t="s">
        <v>30</v>
      </c>
      <c r="C28" s="76">
        <v>22</v>
      </c>
      <c r="D28" s="50" t="s">
        <v>53</v>
      </c>
      <c r="E28" s="50" t="str">
        <f t="shared" si="0"/>
        <v>Fir sutură nailon 10/0</v>
      </c>
      <c r="F28" s="76" t="s">
        <v>32</v>
      </c>
      <c r="G28" s="76">
        <v>316</v>
      </c>
      <c r="H28" s="58"/>
      <c r="I28" s="51"/>
      <c r="J28" s="51">
        <f t="shared" si="1"/>
        <v>0</v>
      </c>
      <c r="K28" s="51">
        <f t="shared" si="2"/>
        <v>0</v>
      </c>
      <c r="L28" s="47" t="s">
        <v>109</v>
      </c>
      <c r="M28" s="80">
        <v>31892.300000000003</v>
      </c>
      <c r="N28" s="46"/>
      <c r="O28" s="46"/>
      <c r="P28" s="46"/>
      <c r="Q28" s="46"/>
    </row>
    <row r="29" spans="2:17" ht="110.25">
      <c r="B29" s="33" t="s">
        <v>30</v>
      </c>
      <c r="C29" s="76">
        <v>23</v>
      </c>
      <c r="D29" s="50" t="s">
        <v>54</v>
      </c>
      <c r="E29" s="50" t="str">
        <f t="shared" si="0"/>
        <v>Fir sutura Poliglacti 9/0 pentru chirurgia globului ocular</v>
      </c>
      <c r="F29" s="76" t="s">
        <v>32</v>
      </c>
      <c r="G29" s="76">
        <v>115</v>
      </c>
      <c r="H29" s="58"/>
      <c r="I29" s="51"/>
      <c r="J29" s="51">
        <f t="shared" si="1"/>
        <v>0</v>
      </c>
      <c r="K29" s="51">
        <f t="shared" si="2"/>
        <v>0</v>
      </c>
      <c r="L29" s="47" t="s">
        <v>109</v>
      </c>
      <c r="M29" s="80">
        <v>14270.54</v>
      </c>
      <c r="N29" s="46"/>
      <c r="O29" s="46"/>
      <c r="P29" s="46"/>
      <c r="Q29" s="46"/>
    </row>
    <row r="30" spans="2:17" ht="110.25">
      <c r="B30" s="33" t="s">
        <v>30</v>
      </c>
      <c r="C30" s="76">
        <v>24</v>
      </c>
      <c r="D30" s="50" t="s">
        <v>55</v>
      </c>
      <c r="E30" s="50" t="str">
        <f t="shared" si="0"/>
        <v xml:space="preserve">Fir sutura Polipropilen  5/0 </v>
      </c>
      <c r="F30" s="76" t="s">
        <v>32</v>
      </c>
      <c r="G30" s="76">
        <v>166</v>
      </c>
      <c r="H30" s="58"/>
      <c r="I30" s="51"/>
      <c r="J30" s="51">
        <f t="shared" si="1"/>
        <v>0</v>
      </c>
      <c r="K30" s="51">
        <f t="shared" si="2"/>
        <v>0</v>
      </c>
      <c r="L30" s="47" t="s">
        <v>109</v>
      </c>
      <c r="M30" s="80">
        <v>13733.73</v>
      </c>
      <c r="N30" s="44"/>
      <c r="O30" s="44"/>
      <c r="P30" s="44"/>
      <c r="Q30" s="44"/>
    </row>
    <row r="31" spans="2:17" ht="110.25">
      <c r="B31" s="33" t="s">
        <v>30</v>
      </c>
      <c r="C31" s="76">
        <v>25</v>
      </c>
      <c r="D31" s="50" t="s">
        <v>56</v>
      </c>
      <c r="E31" s="50" t="str">
        <f t="shared" si="0"/>
        <v>Foarfece endooculare cu tăiere vertical</v>
      </c>
      <c r="F31" s="76" t="s">
        <v>32</v>
      </c>
      <c r="G31" s="76">
        <v>68</v>
      </c>
      <c r="H31" s="58"/>
      <c r="I31" s="51"/>
      <c r="J31" s="51">
        <f t="shared" si="1"/>
        <v>0</v>
      </c>
      <c r="K31" s="51">
        <f t="shared" si="2"/>
        <v>0</v>
      </c>
      <c r="L31" s="47" t="s">
        <v>109</v>
      </c>
      <c r="M31" s="80">
        <v>221255.57</v>
      </c>
      <c r="N31" s="44"/>
      <c r="O31" s="44"/>
      <c r="P31" s="44"/>
      <c r="Q31" s="44"/>
    </row>
    <row r="32" spans="2:13" ht="110.25">
      <c r="B32" s="33" t="s">
        <v>30</v>
      </c>
      <c r="C32" s="76">
        <v>26</v>
      </c>
      <c r="D32" s="50" t="s">
        <v>57</v>
      </c>
      <c r="E32" s="50" t="str">
        <f t="shared" si="0"/>
        <v>Hialuronat de sodiu 1%</v>
      </c>
      <c r="F32" s="76" t="s">
        <v>32</v>
      </c>
      <c r="G32" s="76">
        <v>3740</v>
      </c>
      <c r="H32" s="58"/>
      <c r="I32" s="51"/>
      <c r="J32" s="51">
        <f t="shared" si="1"/>
        <v>0</v>
      </c>
      <c r="K32" s="51">
        <f t="shared" si="2"/>
        <v>0</v>
      </c>
      <c r="L32" s="47" t="s">
        <v>109</v>
      </c>
      <c r="M32" s="80">
        <v>514094.17</v>
      </c>
    </row>
    <row r="33" spans="2:13" ht="110.25">
      <c r="B33" s="33" t="s">
        <v>30</v>
      </c>
      <c r="C33" s="76">
        <v>27</v>
      </c>
      <c r="D33" s="50" t="s">
        <v>58</v>
      </c>
      <c r="E33" s="50" t="str">
        <f t="shared" si="0"/>
        <v>Implant orbital din silicon</v>
      </c>
      <c r="F33" s="76" t="s">
        <v>32</v>
      </c>
      <c r="G33" s="76">
        <v>10</v>
      </c>
      <c r="H33" s="58"/>
      <c r="I33" s="58"/>
      <c r="J33" s="51">
        <f t="shared" si="1"/>
        <v>0</v>
      </c>
      <c r="K33" s="51">
        <f t="shared" si="2"/>
        <v>0</v>
      </c>
      <c r="L33" s="47" t="s">
        <v>109</v>
      </c>
      <c r="M33" s="81">
        <v>24326.42</v>
      </c>
    </row>
    <row r="34" spans="2:13" ht="110.25">
      <c r="B34" s="33" t="s">
        <v>30</v>
      </c>
      <c r="C34" s="76">
        <v>28</v>
      </c>
      <c r="D34" s="50" t="s">
        <v>59</v>
      </c>
      <c r="E34" s="50" t="str">
        <f t="shared" si="0"/>
        <v>Implant pentru chirurgia filtranta a glaucomului</v>
      </c>
      <c r="F34" s="76" t="s">
        <v>32</v>
      </c>
      <c r="G34" s="76">
        <v>10</v>
      </c>
      <c r="H34" s="58"/>
      <c r="I34" s="58"/>
      <c r="J34" s="51">
        <f t="shared" si="1"/>
        <v>0</v>
      </c>
      <c r="K34" s="51">
        <f t="shared" si="2"/>
        <v>0</v>
      </c>
      <c r="L34" s="47" t="s">
        <v>109</v>
      </c>
      <c r="M34" s="82">
        <v>123233.33</v>
      </c>
    </row>
    <row r="35" spans="2:13" ht="110.25">
      <c r="B35" s="33" t="s">
        <v>30</v>
      </c>
      <c r="C35" s="76">
        <v>29</v>
      </c>
      <c r="D35" s="50" t="s">
        <v>60</v>
      </c>
      <c r="E35" s="50" t="str">
        <f t="shared" si="0"/>
        <v>Marcher chirurgical</v>
      </c>
      <c r="F35" s="76" t="s">
        <v>32</v>
      </c>
      <c r="G35" s="76">
        <v>146</v>
      </c>
      <c r="H35" s="58"/>
      <c r="I35" s="58"/>
      <c r="J35" s="51">
        <f t="shared" si="1"/>
        <v>0</v>
      </c>
      <c r="K35" s="51">
        <f t="shared" si="2"/>
        <v>0</v>
      </c>
      <c r="L35" s="47" t="s">
        <v>109</v>
      </c>
      <c r="M35" s="82">
        <v>14690.03</v>
      </c>
    </row>
    <row r="36" spans="2:13" ht="110.25">
      <c r="B36" s="33" t="s">
        <v>30</v>
      </c>
      <c r="C36" s="76">
        <v>30</v>
      </c>
      <c r="D36" s="50" t="s">
        <v>61</v>
      </c>
      <c r="E36" s="50" t="str">
        <f t="shared" si="0"/>
        <v>Piesa p/u vitrectomie anterioara compatibil cu  aparatulALCON INFINITI</v>
      </c>
      <c r="F36" s="76" t="s">
        <v>32</v>
      </c>
      <c r="G36" s="76">
        <v>90</v>
      </c>
      <c r="H36" s="58"/>
      <c r="I36" s="58"/>
      <c r="J36" s="51">
        <f t="shared" si="1"/>
        <v>0</v>
      </c>
      <c r="K36" s="51">
        <f t="shared" si="2"/>
        <v>0</v>
      </c>
      <c r="L36" s="47" t="s">
        <v>109</v>
      </c>
      <c r="M36" s="82">
        <v>253830</v>
      </c>
    </row>
    <row r="37" spans="2:13" ht="110.25">
      <c r="B37" s="33" t="s">
        <v>30</v>
      </c>
      <c r="C37" s="76">
        <v>31</v>
      </c>
      <c r="D37" s="50" t="s">
        <v>62</v>
      </c>
      <c r="E37" s="50" t="str">
        <f t="shared" si="0"/>
        <v xml:space="preserve">Sutura chir. oftalm. Poliester 6/0 </v>
      </c>
      <c r="F37" s="76" t="s">
        <v>32</v>
      </c>
      <c r="G37" s="76">
        <v>100</v>
      </c>
      <c r="H37" s="58"/>
      <c r="I37" s="58"/>
      <c r="J37" s="51">
        <f t="shared" si="1"/>
        <v>0</v>
      </c>
      <c r="K37" s="51">
        <f t="shared" si="2"/>
        <v>0</v>
      </c>
      <c r="L37" s="47" t="s">
        <v>109</v>
      </c>
      <c r="M37" s="82">
        <v>7266.67</v>
      </c>
    </row>
    <row r="38" spans="2:13" ht="110.25">
      <c r="B38" s="33" t="s">
        <v>30</v>
      </c>
      <c r="C38" s="76">
        <v>32</v>
      </c>
      <c r="D38" s="50" t="s">
        <v>63</v>
      </c>
      <c r="E38" s="50" t="str">
        <f t="shared" si="0"/>
        <v>Tub de silicon</v>
      </c>
      <c r="F38" s="76" t="s">
        <v>32</v>
      </c>
      <c r="G38" s="76">
        <v>20</v>
      </c>
      <c r="H38" s="58"/>
      <c r="I38" s="58"/>
      <c r="J38" s="51">
        <f t="shared" si="1"/>
        <v>0</v>
      </c>
      <c r="K38" s="51">
        <f t="shared" si="2"/>
        <v>0</v>
      </c>
      <c r="L38" s="47" t="s">
        <v>109</v>
      </c>
      <c r="M38" s="82">
        <v>4782.5</v>
      </c>
    </row>
    <row r="39" spans="2:13" ht="110.25">
      <c r="B39" s="33" t="s">
        <v>30</v>
      </c>
      <c r="C39" s="76">
        <v>33</v>
      </c>
      <c r="D39" s="50" t="s">
        <v>64</v>
      </c>
      <c r="E39" s="50" t="str">
        <f t="shared" si="0"/>
        <v>Tub de silicon pentru fixarea benzii de silicon</v>
      </c>
      <c r="F39" s="76" t="s">
        <v>32</v>
      </c>
      <c r="G39" s="76">
        <v>20</v>
      </c>
      <c r="H39" s="58"/>
      <c r="I39" s="58"/>
      <c r="J39" s="51">
        <f t="shared" si="1"/>
        <v>0</v>
      </c>
      <c r="K39" s="51">
        <f t="shared" si="2"/>
        <v>0</v>
      </c>
      <c r="L39" s="47" t="s">
        <v>109</v>
      </c>
      <c r="M39" s="82">
        <v>3892.17</v>
      </c>
    </row>
    <row r="40" spans="2:13" ht="110.25">
      <c r="B40" s="33" t="s">
        <v>30</v>
      </c>
      <c r="C40" s="76">
        <v>34</v>
      </c>
      <c r="D40" s="50" t="s">
        <v>65</v>
      </c>
      <c r="E40" s="50" t="str">
        <f t="shared" si="0"/>
        <v>Viscoelastic methylcelluloza 2%, 5 ml</v>
      </c>
      <c r="F40" s="76" t="s">
        <v>32</v>
      </c>
      <c r="G40" s="76">
        <v>1200</v>
      </c>
      <c r="H40" s="58"/>
      <c r="I40" s="58"/>
      <c r="J40" s="51">
        <f t="shared" si="1"/>
        <v>0</v>
      </c>
      <c r="K40" s="51">
        <f t="shared" si="2"/>
        <v>0</v>
      </c>
      <c r="L40" s="47" t="s">
        <v>109</v>
      </c>
      <c r="M40" s="82">
        <v>47300</v>
      </c>
    </row>
    <row r="41" spans="2:13" ht="110.25">
      <c r="B41" s="33" t="s">
        <v>30</v>
      </c>
      <c r="C41" s="76">
        <v>35</v>
      </c>
      <c r="D41" s="50" t="s">
        <v>66</v>
      </c>
      <c r="E41" s="50" t="str">
        <f t="shared" si="0"/>
        <v>Cutit oftalmic chirurgical 45 grade</v>
      </c>
      <c r="F41" s="76" t="s">
        <v>107</v>
      </c>
      <c r="G41" s="76">
        <v>960</v>
      </c>
      <c r="H41" s="58"/>
      <c r="I41" s="58"/>
      <c r="J41" s="51">
        <f t="shared" si="1"/>
        <v>0</v>
      </c>
      <c r="K41" s="51">
        <f t="shared" si="2"/>
        <v>0</v>
      </c>
      <c r="L41" s="47" t="s">
        <v>109</v>
      </c>
      <c r="M41" s="82">
        <v>112000</v>
      </c>
    </row>
    <row r="42" spans="2:13" ht="110.25">
      <c r="B42" s="33" t="s">
        <v>30</v>
      </c>
      <c r="C42" s="76">
        <v>36</v>
      </c>
      <c r="D42" s="50" t="s">
        <v>67</v>
      </c>
      <c r="E42" s="50" t="str">
        <f t="shared" si="0"/>
        <v>Ulei de Silicon 1300</v>
      </c>
      <c r="F42" s="76" t="s">
        <v>108</v>
      </c>
      <c r="G42" s="76">
        <v>60</v>
      </c>
      <c r="H42" s="58"/>
      <c r="I42" s="58"/>
      <c r="J42" s="51">
        <f t="shared" si="1"/>
        <v>0</v>
      </c>
      <c r="K42" s="51">
        <f t="shared" si="2"/>
        <v>0</v>
      </c>
      <c r="L42" s="47" t="s">
        <v>109</v>
      </c>
      <c r="M42" s="82">
        <v>34620</v>
      </c>
    </row>
    <row r="43" spans="2:13" ht="110.25">
      <c r="B43" s="33" t="s">
        <v>30</v>
      </c>
      <c r="C43" s="76">
        <v>37</v>
      </c>
      <c r="D43" s="77" t="s">
        <v>68</v>
      </c>
      <c r="E43" s="50" t="str">
        <f t="shared" si="0"/>
        <v>Canula getabila 27G, dreapta</v>
      </c>
      <c r="F43" s="78" t="s">
        <v>107</v>
      </c>
      <c r="G43" s="76">
        <v>200</v>
      </c>
      <c r="H43" s="58"/>
      <c r="I43" s="58"/>
      <c r="J43" s="51">
        <f t="shared" si="1"/>
        <v>0</v>
      </c>
      <c r="K43" s="51">
        <f t="shared" si="2"/>
        <v>0</v>
      </c>
      <c r="L43" s="47" t="s">
        <v>109</v>
      </c>
      <c r="M43" s="82">
        <v>6666.67</v>
      </c>
    </row>
    <row r="44" ht="12.75">
      <c r="M44" s="83">
        <f>SUM(M8:M43)</f>
        <v>3745994.729999999</v>
      </c>
    </row>
    <row r="45" spans="10:11" ht="12.75">
      <c r="J45" s="1">
        <f>SUM(J8:J43)</f>
        <v>0</v>
      </c>
      <c r="K45" s="45">
        <f>SUM(K8:K43)</f>
        <v>0</v>
      </c>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R19"/>
    </sheetView>
  </sheetViews>
  <sheetFormatPr defaultColWidth="9.140625" defaultRowHeight="12.75"/>
  <sheetData>
    <row r="11" spans="2:12" s="1" customFormat="1" ht="15.75">
      <c r="B11" s="9"/>
      <c r="C11" s="9"/>
      <c r="D11" s="9"/>
      <c r="E11" s="9"/>
      <c r="F11" s="10"/>
      <c r="G11" s="9"/>
      <c r="H11" s="11"/>
      <c r="I11" s="11"/>
      <c r="J11" s="9"/>
      <c r="K11" s="9"/>
      <c r="L11" s="9"/>
    </row>
    <row r="12" spans="2:12" s="1" customFormat="1" ht="15.75">
      <c r="B12" s="9"/>
      <c r="C12" s="9"/>
      <c r="D12" s="9"/>
      <c r="E12" s="9"/>
      <c r="F12" s="10"/>
      <c r="G12" s="9"/>
      <c r="H12" s="75" t="s">
        <v>25</v>
      </c>
      <c r="I12" s="75"/>
      <c r="J12" s="7" t="e">
        <f>SUM(#REF!)</f>
        <v>#REF!</v>
      </c>
      <c r="K12" s="7" t="e">
        <f>SUM(#REF!)</f>
        <v>#REF!</v>
      </c>
      <c r="L12" s="9"/>
    </row>
    <row r="13" s="1" customFormat="1" ht="15.75">
      <c r="F13" s="6"/>
    </row>
    <row r="14" s="1" customFormat="1" ht="15.75">
      <c r="F14" s="6"/>
    </row>
    <row r="15" s="8" customFormat="1" ht="20.25">
      <c r="D15" s="8" t="s">
        <v>15</v>
      </c>
    </row>
    <row r="16" s="8" customFormat="1" ht="20.25"/>
    <row r="17" s="8" customFormat="1" ht="20.25">
      <c r="D17" s="8"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2024-02-16T08:56:07Z</dcterms:modified>
  <cp:category/>
  <cp:version/>
  <cp:contentType/>
  <cp:contentStatus/>
</cp:coreProperties>
</file>