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hidePivotFieldList="1" defaultThemeVersion="166925"/>
  <mc:AlternateContent xmlns:mc="http://schemas.openxmlformats.org/markup-compatibility/2006">
    <mc:Choice Requires="x15">
      <x15ac:absPath xmlns:x15ac="http://schemas.microsoft.com/office/spreadsheetml/2010/11/ac" url="\\192.168.110.2\Dispozitive\+LP ADM 2025\+PROGRAME SPECIALE\21231714 perfuziologie\reofertare -2026_3\"/>
    </mc:Choice>
  </mc:AlternateContent>
  <xr:revisionPtr revIDLastSave="0" documentId="13_ncr:1_{AF367BB4-E32C-4E70-A4A5-1C9636E12C49}" xr6:coauthVersionLast="47" xr6:coauthVersionMax="47" xr10:uidLastSave="{00000000-0000-0000-0000-000000000000}"/>
  <bookViews>
    <workbookView xWindow="28680" yWindow="-120" windowWidth="29040" windowHeight="15840" xr2:uid="{1D3C7DB8-B775-442B-B15D-A62CE4327827}"/>
  </bookViews>
  <sheets>
    <sheet name="Perfuziologia (2)" sheetId="1" r:id="rId1"/>
    <sheet name="Foaie2" sheetId="3" r:id="rId2"/>
    <sheet name="SRL Biosistem mld" sheetId="7" r:id="rId3"/>
    <sheet name="Oxivit med" sheetId="6" r:id="rId4"/>
    <sheet name="DataControl SRL" sheetId="5" r:id="rId5"/>
    <sheet name="CAVATEH M SRL" sheetId="4" r:id="rId6"/>
    <sheet name="Foaie1" sheetId="2" r:id="rId7"/>
  </sheets>
  <definedNames>
    <definedName name="_xlnm._FilterDatabase" localSheetId="0" hidden="1">'Perfuziologia (2)'!$A$1:$O$124</definedName>
  </definedNames>
  <calcPr calcId="181029"/>
  <pivotCaches>
    <pivotCache cacheId="3" r:id="rId8"/>
  </pivotCaches>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128" i="1" l="1"/>
  <c r="P30" i="1"/>
  <c r="P3" i="1"/>
  <c r="P2" i="1"/>
  <c r="P126" i="1"/>
  <c r="P125" i="1"/>
  <c r="P80" i="1" l="1"/>
  <c r="P79" i="1"/>
  <c r="J1" i="6" l="1"/>
  <c r="I1" i="6"/>
  <c r="J1" i="4"/>
  <c r="I1" i="4"/>
  <c r="J3" i="7"/>
  <c r="I3" i="7"/>
  <c r="I9" i="6"/>
  <c r="J13" i="6"/>
  <c r="I13" i="6"/>
  <c r="J12" i="6"/>
  <c r="I12" i="6"/>
  <c r="J11" i="6"/>
  <c r="I11" i="6"/>
  <c r="J10" i="6"/>
  <c r="I10" i="6"/>
  <c r="J9" i="6"/>
  <c r="J8" i="6"/>
  <c r="I8" i="6"/>
  <c r="J7" i="6"/>
  <c r="I7" i="6"/>
  <c r="J4" i="6"/>
  <c r="J5" i="6"/>
  <c r="I4" i="6"/>
  <c r="I3" i="6" s="1"/>
  <c r="I5" i="6"/>
  <c r="J4" i="5"/>
  <c r="I4" i="5"/>
  <c r="J12" i="4"/>
  <c r="I12" i="4"/>
  <c r="J11" i="4"/>
  <c r="I11" i="4"/>
  <c r="J10" i="4"/>
  <c r="I10" i="4"/>
  <c r="J9" i="4"/>
  <c r="I9" i="4"/>
  <c r="J8" i="4"/>
  <c r="I8" i="4"/>
  <c r="J7" i="4"/>
  <c r="I7" i="4"/>
  <c r="J6" i="4"/>
  <c r="I6" i="4"/>
  <c r="J4" i="4"/>
  <c r="J3" i="4"/>
  <c r="I4" i="4"/>
  <c r="I3" i="4"/>
  <c r="J3" i="6" l="1"/>
  <c r="I6" i="6"/>
  <c r="J6" i="6"/>
  <c r="I5" i="4"/>
  <c r="J5" i="4"/>
  <c r="O123" i="1" l="1"/>
  <c r="N123" i="1"/>
  <c r="L123" i="1"/>
  <c r="K123" i="1"/>
  <c r="O122" i="1"/>
  <c r="N122" i="1"/>
  <c r="O121" i="1"/>
  <c r="N121" i="1"/>
  <c r="O120" i="1"/>
  <c r="N120" i="1"/>
  <c r="O119" i="1"/>
  <c r="N119" i="1"/>
  <c r="O118" i="1"/>
  <c r="N118" i="1"/>
  <c r="O117" i="1"/>
  <c r="N117" i="1"/>
  <c r="O116" i="1"/>
  <c r="N116" i="1"/>
  <c r="O115" i="1"/>
  <c r="N115" i="1"/>
  <c r="O114" i="1"/>
  <c r="N114" i="1"/>
  <c r="O113" i="1"/>
  <c r="N113" i="1"/>
  <c r="O112" i="1"/>
  <c r="N112" i="1"/>
  <c r="O111" i="1"/>
  <c r="N111" i="1"/>
  <c r="O110" i="1"/>
  <c r="N110" i="1"/>
  <c r="O109" i="1"/>
  <c r="N109" i="1"/>
  <c r="O108" i="1"/>
  <c r="N108" i="1"/>
  <c r="O107" i="1"/>
  <c r="N107" i="1"/>
  <c r="O106" i="1"/>
  <c r="N106" i="1"/>
  <c r="O105" i="1"/>
  <c r="N105" i="1"/>
  <c r="O104" i="1"/>
  <c r="N104" i="1"/>
  <c r="O103" i="1"/>
  <c r="N103" i="1"/>
  <c r="O102" i="1"/>
  <c r="N102" i="1"/>
  <c r="O101" i="1"/>
  <c r="N101" i="1"/>
  <c r="O100" i="1"/>
  <c r="N100" i="1"/>
  <c r="O99" i="1"/>
  <c r="N99" i="1"/>
  <c r="O98" i="1"/>
  <c r="N98" i="1"/>
  <c r="O97" i="1"/>
  <c r="N97" i="1"/>
  <c r="O96" i="1"/>
  <c r="N96" i="1"/>
  <c r="O95" i="1"/>
  <c r="N95" i="1"/>
  <c r="O94" i="1"/>
  <c r="N94" i="1"/>
  <c r="O93" i="1"/>
  <c r="N93" i="1"/>
  <c r="O92" i="1"/>
  <c r="N92" i="1"/>
  <c r="O91" i="1"/>
  <c r="N91" i="1"/>
  <c r="O90" i="1"/>
  <c r="N90" i="1"/>
  <c r="O89" i="1"/>
  <c r="N89" i="1"/>
  <c r="O88" i="1"/>
  <c r="N88" i="1"/>
  <c r="O87" i="1"/>
  <c r="N87" i="1"/>
  <c r="P87" i="1"/>
  <c r="O86" i="1"/>
  <c r="N86" i="1"/>
  <c r="O85" i="1"/>
  <c r="N85" i="1"/>
  <c r="O84" i="1"/>
  <c r="N84" i="1"/>
  <c r="O83" i="1"/>
  <c r="N83" i="1"/>
  <c r="O82" i="1"/>
  <c r="N82" i="1"/>
  <c r="O81" i="1"/>
  <c r="N81" i="1"/>
  <c r="P81" i="1"/>
  <c r="O79" i="1"/>
  <c r="N79" i="1"/>
  <c r="O78" i="1"/>
  <c r="N78" i="1"/>
  <c r="O77" i="1"/>
  <c r="N77" i="1"/>
  <c r="O76" i="1"/>
  <c r="N76" i="1"/>
  <c r="O75" i="1"/>
  <c r="N75" i="1"/>
  <c r="O74" i="1"/>
  <c r="N74" i="1"/>
  <c r="O73" i="1"/>
  <c r="N73" i="1"/>
  <c r="P73" i="1"/>
  <c r="O72" i="1"/>
  <c r="N72" i="1"/>
  <c r="O71" i="1"/>
  <c r="N71" i="1"/>
  <c r="P71" i="1"/>
  <c r="O70" i="1"/>
  <c r="N70" i="1"/>
  <c r="O69" i="1"/>
  <c r="N69" i="1"/>
  <c r="P69" i="1"/>
  <c r="O68" i="1"/>
  <c r="N68" i="1"/>
  <c r="O67" i="1"/>
  <c r="N67" i="1"/>
  <c r="P67" i="1"/>
  <c r="O66" i="1"/>
  <c r="N66" i="1"/>
  <c r="O65" i="1"/>
  <c r="N65" i="1"/>
  <c r="O64" i="1"/>
  <c r="N64" i="1"/>
  <c r="O63" i="1"/>
  <c r="N63" i="1"/>
  <c r="O62" i="1"/>
  <c r="N62" i="1"/>
  <c r="P62" i="1"/>
  <c r="O61" i="1"/>
  <c r="N61" i="1"/>
  <c r="O60" i="1"/>
  <c r="N60" i="1"/>
  <c r="O59" i="1"/>
  <c r="N59" i="1"/>
  <c r="O58" i="1"/>
  <c r="N58" i="1"/>
  <c r="O57" i="1"/>
  <c r="N57" i="1"/>
  <c r="O56" i="1"/>
  <c r="N56" i="1"/>
  <c r="O55" i="1"/>
  <c r="N55" i="1"/>
  <c r="O54" i="1"/>
  <c r="N54" i="1"/>
  <c r="O53" i="1"/>
  <c r="N53" i="1"/>
  <c r="P52" i="1"/>
  <c r="O52" i="1"/>
  <c r="N52" i="1"/>
  <c r="O51" i="1"/>
  <c r="N51" i="1"/>
  <c r="O50" i="1"/>
  <c r="N50" i="1"/>
  <c r="O49" i="1"/>
  <c r="N49" i="1"/>
  <c r="O48" i="1"/>
  <c r="N48" i="1"/>
  <c r="O47" i="1"/>
  <c r="N47" i="1"/>
  <c r="O46" i="1"/>
  <c r="N46" i="1"/>
  <c r="O45" i="1"/>
  <c r="N45" i="1"/>
  <c r="O44" i="1"/>
  <c r="N44" i="1"/>
  <c r="O43" i="1"/>
  <c r="N43" i="1"/>
  <c r="O42" i="1"/>
  <c r="N42" i="1"/>
  <c r="O41" i="1"/>
  <c r="N41" i="1"/>
  <c r="O40" i="1"/>
  <c r="N40" i="1"/>
  <c r="O39" i="1"/>
  <c r="N39" i="1"/>
  <c r="O38" i="1"/>
  <c r="N38" i="1"/>
  <c r="O37" i="1"/>
  <c r="N37" i="1"/>
  <c r="O36" i="1"/>
  <c r="N36" i="1"/>
  <c r="O35" i="1"/>
  <c r="N35" i="1"/>
  <c r="O34" i="1"/>
  <c r="N34" i="1"/>
  <c r="O33" i="1"/>
  <c r="N33" i="1"/>
  <c r="O32" i="1"/>
  <c r="N32" i="1"/>
  <c r="O31" i="1"/>
  <c r="N31" i="1"/>
  <c r="O30" i="1"/>
  <c r="N30" i="1"/>
  <c r="O29" i="1"/>
  <c r="N29" i="1"/>
  <c r="O28" i="1"/>
  <c r="N28" i="1"/>
  <c r="P28" i="1"/>
  <c r="O27" i="1"/>
  <c r="N27" i="1"/>
  <c r="O26" i="1"/>
  <c r="N26" i="1"/>
  <c r="O25" i="1"/>
  <c r="N25" i="1"/>
  <c r="O24" i="1"/>
  <c r="N24" i="1"/>
  <c r="O23" i="1"/>
  <c r="N23" i="1"/>
  <c r="O22" i="1"/>
  <c r="N22" i="1"/>
  <c r="O21" i="1"/>
  <c r="N21" i="1"/>
  <c r="O20" i="1"/>
  <c r="N20" i="1"/>
  <c r="O19" i="1"/>
  <c r="N19" i="1"/>
  <c r="O18" i="1"/>
  <c r="N18" i="1"/>
  <c r="O17" i="1"/>
  <c r="N17" i="1"/>
  <c r="O16" i="1"/>
  <c r="N16" i="1"/>
  <c r="P16" i="1"/>
  <c r="O15" i="1"/>
  <c r="N15" i="1"/>
  <c r="O14" i="1"/>
  <c r="N14" i="1"/>
  <c r="P14" i="1"/>
  <c r="O13" i="1"/>
  <c r="N13" i="1"/>
  <c r="O12" i="1"/>
  <c r="N12" i="1"/>
  <c r="O11" i="1"/>
  <c r="N11" i="1"/>
  <c r="O10" i="1"/>
  <c r="N10" i="1"/>
  <c r="O9" i="1"/>
  <c r="N9" i="1"/>
  <c r="O8" i="1"/>
  <c r="N8" i="1"/>
  <c r="O7" i="1"/>
  <c r="N7" i="1"/>
  <c r="O6" i="1"/>
  <c r="N6" i="1"/>
  <c r="O5" i="1"/>
  <c r="N5" i="1"/>
  <c r="P5" i="1"/>
  <c r="O4" i="1"/>
  <c r="N4" i="1"/>
  <c r="O3" i="1"/>
  <c r="N3" i="1"/>
  <c r="O2" i="1"/>
  <c r="N2" i="1"/>
  <c r="P26" i="1" l="1"/>
  <c r="P54" i="1"/>
  <c r="P45" i="1"/>
  <c r="M123" i="1"/>
  <c r="P57" i="1"/>
  <c r="P47" i="1"/>
  <c r="P50" i="1"/>
  <c r="P4" i="1"/>
  <c r="P31" i="1"/>
  <c r="P55" i="1"/>
  <c r="P58" i="1"/>
  <c r="P32" i="1"/>
  <c r="P53" i="1"/>
  <c r="P56" i="1"/>
  <c r="P70" i="1"/>
  <c r="P15" i="1"/>
  <c r="P124" i="1" l="1"/>
</calcChain>
</file>

<file path=xl/sharedStrings.xml><?xml version="1.0" encoding="utf-8"?>
<sst xmlns="http://schemas.openxmlformats.org/spreadsheetml/2006/main" count="1360" uniqueCount="631">
  <si>
    <t>CPV</t>
  </si>
  <si>
    <t>Cod Numeric</t>
  </si>
  <si>
    <t>Cod Final</t>
  </si>
  <si>
    <t>DCI/Denumire Lot</t>
  </si>
  <si>
    <t>Denumire Poziție</t>
  </si>
  <si>
    <t>Specificație Tehnică</t>
  </si>
  <si>
    <t>UM</t>
  </si>
  <si>
    <t>Preț estimativ (fără TVA)</t>
  </si>
  <si>
    <t>Preț estimativ (cu TVA)</t>
  </si>
  <si>
    <t>SCR cantitatea ce urmează a fi contractată</t>
  </si>
  <si>
    <t>CARDIOLOGIE ce urmează a fi contractată</t>
  </si>
  <si>
    <t xml:space="preserve">cantitatea pentru procedura </t>
  </si>
  <si>
    <t>33100000-1</t>
  </si>
  <si>
    <t>004328</t>
  </si>
  <si>
    <t>Consumabile medicale/biocide/suturi/implanturiConsumabile medicale004328</t>
  </si>
  <si>
    <t>1-39620</t>
  </si>
  <si>
    <t>Adaptor cardioplegic de tip Y cu vent pentru adulti si copii</t>
  </si>
  <si>
    <t>Lungime integrală (cm)   -   19,1 Lungime piciorului comun (cm)   -   7,6</t>
  </si>
  <si>
    <t>bucată</t>
  </si>
  <si>
    <t>004329</t>
  </si>
  <si>
    <t>Consumabile medicale/biocide/suturi/implanturiConsumabile medicale004329</t>
  </si>
  <si>
    <t>2-39620</t>
  </si>
  <si>
    <t>Adaptor cardioplegic pentru cardioplegia selectiva coronara</t>
  </si>
  <si>
    <t xml:space="preserve">Lungime piciorului comun (cm)   -   8,9
Lungimea piciorelor separate (cm) -25,4 </t>
  </si>
  <si>
    <t>004330</t>
  </si>
  <si>
    <t>Consumabile medicale/biocide/suturi/implanturiConsumabile medicale004330</t>
  </si>
  <si>
    <t>3-39620</t>
  </si>
  <si>
    <t>Canula antegrada cardioplegica lunga pentru interventii minimal invazive 7 Fr</t>
  </si>
  <si>
    <t xml:space="preserve">Lungimea canulei – 31-34 cm dimensiunile interne 7 Fr
Introducer- da
Diametrul intern -7 Fr
</t>
  </si>
  <si>
    <t>004331</t>
  </si>
  <si>
    <t>Consumabile medicale/biocide/suturi/implanturiConsumabile medicale004331</t>
  </si>
  <si>
    <t>4-39620</t>
  </si>
  <si>
    <t>Canula antegrada cardioplegica lunga pentru interventii minimal invazive 9 FR</t>
  </si>
  <si>
    <t xml:space="preserve">Lungimea canulei – 31- 34 cm, dimensiunile interne 9 Fr
Introducer- da
Diametrul intern -9 Fr
</t>
  </si>
  <si>
    <t>004332</t>
  </si>
  <si>
    <t>Consumabile medicale/biocide/suturi/implanturiConsumabile medicale004332</t>
  </si>
  <si>
    <t>5-39620</t>
  </si>
  <si>
    <t>Canula arteriala periferica femorala  17F</t>
  </si>
  <si>
    <t xml:space="preserve">marimea interna (Fr ) - 17                                                                                                                                                                                                          
Introducător   -   da
Forma canulelor   -   Dreaptă alungită
Materialul vârfului   -   Polivinilclorid
Rezistente la răsucire   -   Armată
Mărimea conectorului (inch)   -   3/8                                                      Cu dilatatooare vasculare in kit               </t>
  </si>
  <si>
    <t>004333</t>
  </si>
  <si>
    <t>Consumabile medicale/biocide/suturi/implanturiConsumabile medicale004333</t>
  </si>
  <si>
    <t>6-39620</t>
  </si>
  <si>
    <t>Canula arteriala periferica femorala  19F</t>
  </si>
  <si>
    <t xml:space="preserve">marimea interna (Fr ) - 19                                                                                                                                                                                                     
Introducător   -   da
Forma canulelor   -   Dreaptă alungită
Materialul vârfului   -   Polivinilclorid
Rezistente la răsucire   -   Armată
Mărimea conectorului (inch)   -   3/8                                                      Cu dilatatooare vasculare in kit               </t>
  </si>
  <si>
    <t>004334</t>
  </si>
  <si>
    <t>Consumabile medicale/biocide/suturi/implanturiConsumabile medicale004334</t>
  </si>
  <si>
    <t>7-39620</t>
  </si>
  <si>
    <t>Canula arteriala periferica femorala  21F</t>
  </si>
  <si>
    <t xml:space="preserve">marimea interna (Fr ) - 21                                                                                                                                                                                             
Introducător   -   da
Forma canulelor   -   Dreaptă alungită
Materialul vârfului   -   Polivinilclorid
Rezistente la răsucire   -   Armată
Mărimea conectorului (inch)   -   3/8                                                      Cu dilatatooare vasculare in kit               </t>
  </si>
  <si>
    <t>004335</t>
  </si>
  <si>
    <t>Consumabile medicale/biocide/suturi/implanturiConsumabile medicale004335</t>
  </si>
  <si>
    <t>8-39620</t>
  </si>
  <si>
    <t>Canula venoasa Bi-Cavala pentru canularea venelor cave pentru interventii cardiace minimal invazive (MICS)</t>
  </si>
  <si>
    <t xml:space="preserve">  Diametrul 27  Fr., Lungimea nu mai mica de 75cm.  Conexiunea este 3/8  si 1/2 inch( adapter anexat ). Canula dublu-stage pentru drenarea venei cave superioare si venei cave inferioare. Gaurile destinate pentru vena cava superioara sunt multiple, care cuprinde doar regiunea terminala a canulei, pe un parcurs de pana la 4cm. Cu dilatatoare vasculare in kit.Canula fiind compatibila cu sistemul VAC-Asist.</t>
  </si>
  <si>
    <t>004336</t>
  </si>
  <si>
    <t>Consumabile medicale/biocide/suturi/implanturiConsumabile medicale004336</t>
  </si>
  <si>
    <t>9-39620</t>
  </si>
  <si>
    <t xml:space="preserve">  Diametrul 23/25  Fr. Lungimea minim 66cm. Conexiunea este 3/8  si 1/2 inch (adater anexat). Canula dublu-stage pentru drenarea venei cave superioare si venei cave inferioare. Gaurile destinate pentru vena cava superioara sunt multiple, care cuprinde doar regiunea terminala a canulei, pe un parcurs de pana la 4cm.Cu dilatatoare vasculare in kit  Canula fiind compatibila cu sistemul VAC-Asist.</t>
  </si>
  <si>
    <t>004337</t>
  </si>
  <si>
    <t>Consumabile medicale/biocide/suturi/implanturiConsumabile medicale004337</t>
  </si>
  <si>
    <t>10-39620</t>
  </si>
  <si>
    <t xml:space="preserve"> Lungimea minim 66cm 21/23 Fr. Conectarea este 3/8  si 1/2  Adaptor anexat.  Canula dublu-stage pentru drenarea venei cave superioare si venei cave inferioare. Gaurile destinate pentru vena cava superioara sunt multiple, care cuprinde doar regiunea terminala a canulei, pe un parcurs de pana la 4cm. Cu dilatatoare vasculare in kit Canula fiind compatibila cu sistemul VAC-Asist.</t>
  </si>
  <si>
    <t>004338</t>
  </si>
  <si>
    <t>Consumabile medicale/biocide/suturi/implanturiConsumabile medicale004338</t>
  </si>
  <si>
    <t>11-39620</t>
  </si>
  <si>
    <t>Canula venoasa bilumen ovale aplatizate pentru adulti,Mărimea  internă (Fr)   -   32-40</t>
  </si>
  <si>
    <t>Mărimea  internă (Fr)   -   32-40
Forma canulei   -   Dreaptă, cu lumen aplatizat
Rezistente la răsucire,flexibil   -   Armată
Prevăzute cu marcaje de adâncime   -   Da
Mărimea conectorului incorporat (inch)   -   ½</t>
  </si>
  <si>
    <t>004339</t>
  </si>
  <si>
    <t>Consumabile medicale/biocide/suturi/implanturiConsumabile medicale004339</t>
  </si>
  <si>
    <t>12-39620</t>
  </si>
  <si>
    <t xml:space="preserve">Canula venoasa bilumen ovale aplatizate pentru adulti, Mărimea  internă (Fr)   -   36-46 </t>
  </si>
  <si>
    <t>Mărimea  internă (Fr)   -   36-46
Forma canulei   -   Dreaptă, cu lumen aplatizat
Rezistente la răsucire   -   Armată
Prevăzute cu marcaje de adâncime   -   Da
Gradient ( diferenta presiunii) la debit pompei arteriale 5,5 litri /min, mm Hg – nu mai mare de 6 
Mărimea conectorului incorporat (inch)   -   ½</t>
  </si>
  <si>
    <t>004340</t>
  </si>
  <si>
    <t>Consumabile medicale/biocide/suturi/implanturiConsumabile medicale004340</t>
  </si>
  <si>
    <t>13-39620</t>
  </si>
  <si>
    <t>Canula venoasa bilumen pentru adulti, ărimea  internă (Fr)   -   36-51</t>
  </si>
  <si>
    <t>Mărimea  internă (Fr)   -   36-51
Forma canulei   -   Dreaptă
Rezistente la răsucire,flexibil   -   Armată,flexibile cu kinking rezistenta ,si perete subtire 
Prevăzute cu marcaje de adâncime   -   Da
Mărimea conectorului incorporat (inch)   -   ½</t>
  </si>
  <si>
    <t>004341</t>
  </si>
  <si>
    <t>Consumabile medicale/biocide/suturi/implanturiConsumabile medicale004341</t>
  </si>
  <si>
    <t>14-39620</t>
  </si>
  <si>
    <t>Canula venoasa bilumen pentru adulti, Mărimea  internă (Fr)   -   34/46</t>
  </si>
  <si>
    <t xml:space="preserve">Mărimea  internă (Fr)   -   34/46
Forma canulei   -   Dreaptă
Lungimea canulei , cm -36-40
Introducer – Da
Rezistente la răsucire   - Armată 
Prevăzute cu marcaje de adâncime   -   Da
 Gradient ( diferenta presiunii) la debit pompei arteriale 5,5 litri /min, mm Hg – nu mai mare de 6 
Mărimea conectorului incorporat( nu anexat!)   (inch)   -   ½
</t>
  </si>
  <si>
    <t>004342</t>
  </si>
  <si>
    <t>Consumabile medicale/biocide/suturi/implanturiConsumabile medicale004342</t>
  </si>
  <si>
    <t>15-39620</t>
  </si>
  <si>
    <t>Canula venoasa bilumen pentru adulti, Mărimea  internă (Fr)   -   32/40</t>
  </si>
  <si>
    <t xml:space="preserve">Mărimea  internă (Fr)   -   32/40
Forma canulei   -   Dreaptă
Lungimea canulei , cm -36-40
Introducer – Da
Rezistente la răsucire   - Armată 
Prevăzute cu marcaje de adâncime   -   Da
 Gradient ( diferenta presiunii) la debit pompei arteriale 5,5 litri /min, mm Hg – nu mai mare de 6 
Mărimea conectorului incorporat( nu anexat!)   (inch)   -   ½
</t>
  </si>
  <si>
    <t>004343</t>
  </si>
  <si>
    <t>Consumabile medicale/biocide/suturi/implanturiConsumabile medicale004343</t>
  </si>
  <si>
    <t>16-39620</t>
  </si>
  <si>
    <t xml:space="preserve">Canulă venoasă monolumen dreaptă pentru copii, Mărimea  internă (Fr)   -   12  </t>
  </si>
  <si>
    <t>Mărimea  internă (Fr)   -   12 
Mărimea conectorului (inch)   -1/4
Forma canulelor   -   dreaptă,
Tipul vârfului   -   Polivinilclorid,cu multiple orificii de intrate (nu mai putin de 8,amplasat in 2 nivele)
Rezistente la răsucire   -   Armate,kinking rezistente,elastice, cu perete subtire</t>
  </si>
  <si>
    <t>004344</t>
  </si>
  <si>
    <t>Consumabile medicale/biocide/suturi/implanturiConsumabile medicale004344</t>
  </si>
  <si>
    <t>17-39620</t>
  </si>
  <si>
    <t xml:space="preserve">Canulă venoasă monolumen dreaptă pentru copii, Mărimea  internă (Fr)   -   14 </t>
  </si>
  <si>
    <t>Mărimea  internă (Fr)   -   14 
Mărimea conectorului (inch)   -1/4
Forma canulelor   -   dreaptă,
Tipul vârfului   -   Polivinilclorid,cu multiple orificii de intrate (nu mai putin de 8,amplasat in 2 nivele)
Rezistente la răsucire   -   Armate,kinking rezistente,elastice, cu perete subtire</t>
  </si>
  <si>
    <t>004345</t>
  </si>
  <si>
    <t>Consumabile medicale/biocide/suturi/implanturiConsumabile medicale004345</t>
  </si>
  <si>
    <t>18-39620</t>
  </si>
  <si>
    <t xml:space="preserve">Canulă venoasă monolumen dreaptă pentru copii, Mărimea  internă (Fr)   -   16  </t>
  </si>
  <si>
    <t>Mărimea  internă (Fr)   -   16 
Mărimea conectorului (inch)   -1/4
Forma canulelor   -   dreaptă,
Tipul vârfului   -   Polivinilclorid,cu multiple orificii de intrate (nu mai putin de 8,amplasat in 2 nivele)
Rezistente la răsucire   -   Armate,kinking rezistente,elastice, cu perete subtire</t>
  </si>
  <si>
    <t>004346</t>
  </si>
  <si>
    <t>Consumabile medicale/biocide/suturi/implanturiConsumabile medicale004346</t>
  </si>
  <si>
    <t>19-39620</t>
  </si>
  <si>
    <t xml:space="preserve">Canulă venoasă monolumen dreaptă pentru copii, Mărimea  internă (Fr)   -   18  </t>
  </si>
  <si>
    <t xml:space="preserve">Mărimea  internă (Fr)   -   18 
Mărimea conectorului (inch)   -1/4 și 3/8
Forma canulelor   -   dreaptă,
Tipul vârfului   -   Polivinilclorid,cu multiple orificii de intrate (nu mai putin de 8,amplasat in 2 nivele)
Rezistente la răsucire   -   Armate,kinking rezistente,elastice, cu perete subtire
</t>
  </si>
  <si>
    <t>004347</t>
  </si>
  <si>
    <t>Consumabile medicale/biocide/suturi/implanturiConsumabile medicale004347</t>
  </si>
  <si>
    <t>20-39620</t>
  </si>
  <si>
    <t xml:space="preserve">Canulă venoasă monolumen dreaptă pentru copii, Mărimea  internă (Fr)   -   20   </t>
  </si>
  <si>
    <t xml:space="preserve">Mărimea  internă (Fr)   -   20  
Mărimea conectorului (inch)   -1/4 și 3/8
Forma canulelor   -   dreaptă,
Tipul vârfului   -   Polivinilclorid,cu multiple orificii de intrate (nu mai putin de 8,amplasat in 2 nivele)
Rezistente la răsucire   -   Armate,kinking rezistente,elastice, cu perete subtire
</t>
  </si>
  <si>
    <t>004348</t>
  </si>
  <si>
    <t>Consumabile medicale/biocide/suturi/implanturiConsumabile medicale004348</t>
  </si>
  <si>
    <t>21-39620</t>
  </si>
  <si>
    <t xml:space="preserve">Canulă venoasă monolumen dreaptă pentru copii, Mărimea  internă (Fr)   -   22 </t>
  </si>
  <si>
    <t xml:space="preserve">Mărimea  internă (Fr)   -   22
Mărimea conectorului (inch)   -1/4 și 3/8
Forma canulelor   -   dreaptă,
Tipul vârfului   -   Polivinilclorid,cu multiple orificii de intrate (nu mai putin de 8,amplasat in 2 nivele)
Rezistente la răsucire   -   Armate,kinking rezistente,elastice, cu perete subtire
</t>
  </si>
  <si>
    <t>004349</t>
  </si>
  <si>
    <t>Consumabile medicale/biocide/suturi/implanturiConsumabile medicale004349</t>
  </si>
  <si>
    <t>22-39620</t>
  </si>
  <si>
    <t xml:space="preserve">Canulă venoasă monolumen dreaptă pentru copii, Mărimea  internă (Fr)   -   24  </t>
  </si>
  <si>
    <t xml:space="preserve">Mărimea  internă (Fr)   -   24 
Mărimea conectorului (inch)   -1/4 și 3/8
Forma canulelor   -   dreaptă,
Tipul vârfului   -   Polivinilclorid,cu multiple orificii de intrate (nu mai putin de 8,amplasat in 2 nivele)
Rezistente la răsucire   -   Armate,kinking rezistente,elastice, cu perete subtire
</t>
  </si>
  <si>
    <t>004350</t>
  </si>
  <si>
    <t>Consumabile medicale/biocide/suturi/implanturiConsumabile medicale004350</t>
  </si>
  <si>
    <t>23-39620</t>
  </si>
  <si>
    <t xml:space="preserve">Canulă venoasă monolumen dreaptă pentru copii,Mărimea  internă (Fr)   -  26 </t>
  </si>
  <si>
    <t xml:space="preserve">Mărimea  internă (Fr)   -  26
Mărimea conectorului (inch)   -3/8
Forma canulelor   -   dreaptă,
Tipul vârfului   -   Polivinilclorid,cu multiple orificii de intrate (nu mai putin de 8,amplasat in 2 nivele)
Rezistente la răsucire   -   Armate,kinking rezistente,elastice, cu perete subtire
</t>
  </si>
  <si>
    <t>004351</t>
  </si>
  <si>
    <t>Consumabile medicale/biocide/suturi/implanturiConsumabile medicale004351</t>
  </si>
  <si>
    <t>24-39620</t>
  </si>
  <si>
    <t xml:space="preserve">Canulă venoasă monolumen dreaptă pentru adulti, Mărimea  internă (Fr)   -   28  </t>
  </si>
  <si>
    <t>Mărimea  internă (Fr)   -   28 
Mărimea conectorului (inch)   -   3/8
Forma canulelor   -   Dreaptă
Tipul vârfului   -   Polivinilclorid.cu multiple orificii de intrare (nu mai putin de 3/8)
Rezistente la răsucire   -   Armate, kinking rezistente,elastice,cu perete subtire</t>
  </si>
  <si>
    <t>004352</t>
  </si>
  <si>
    <t>Consumabile medicale/biocide/suturi/implanturiConsumabile medicale004352</t>
  </si>
  <si>
    <t>25-39620</t>
  </si>
  <si>
    <t xml:space="preserve">Canulă venoasă monolumen dreaptă pentru adulti, Mărimea  internă (Fr)   -   30   </t>
  </si>
  <si>
    <t>Mărimea  internă (Fr)   -   30  
Mărimea conectorului (inch)   -   3/8
Forma canulelor   -   Dreaptă
Tipul vârfului   -   Polivinilclorid.cu multiple orificii de intrare (nu mai putin de 3/8)
Rezistente la răsucire   -   Armate, kinking rezistente,elastice,cu perete subtire</t>
  </si>
  <si>
    <t>004353</t>
  </si>
  <si>
    <t>Consumabile medicale/biocide/suturi/implanturiConsumabile medicale004353</t>
  </si>
  <si>
    <t>26-39620</t>
  </si>
  <si>
    <t>Canulă venoasă monolumen dreaptă pentru adulti Mărimea  internă (Fr)   -   32
Forma canulelor   -   Dreaptă</t>
  </si>
  <si>
    <t xml:space="preserve">Mărimea  internă (Fr)   -   32
Forma canulelor   -   Dreaptă
Tipul vârfului   -   Polivinilclorid
Lungimea canulei cm – 36-40
Rezistente la răsucire   -   Armate
Gradient ( diferenta presiunii) la debit pompei arteriale 5,5 litr /min, mm Hg – nu mai mare de 27
Mărimea conectorului incorporat  (inch)   -   3/8
</t>
  </si>
  <si>
    <t>004354</t>
  </si>
  <si>
    <t>Consumabile medicale/biocide/suturi/implanturiConsumabile medicale004354</t>
  </si>
  <si>
    <t>27-39620</t>
  </si>
  <si>
    <t>Canulă venoasă monolumen dreaptă pentru adulti Mărimea  internă (Fr)   -   34
Forma canulelor   -   Dreaptă</t>
  </si>
  <si>
    <t xml:space="preserve">Mărimea  internă (Fr)   -   34
Forma canulelor   -   Dreaptă
Tipul vârfului   -   Polivinilclorid
Lungimea canulei cm – 36-40
Rezistente la răsucire   -   Armate
Gradient ( diferenta presiunii) la debit pompei arteriale 5,5 litr /min, mm Hg – nu mai mare de 22
Mărimea conectorului incorporat (inch)   -   3/8
</t>
  </si>
  <si>
    <t>004355</t>
  </si>
  <si>
    <t>Consumabile medicale/biocide/suturi/implanturiConsumabile medicale004355</t>
  </si>
  <si>
    <t>28-39620</t>
  </si>
  <si>
    <t xml:space="preserve">Canulă venoasă monolumen dreaptă pentru adulti Mărimea  internă (Fr)   -   36
Forma canulei   -   dreapta </t>
  </si>
  <si>
    <t xml:space="preserve">Mărimea  internă (Fr)   -   36
Forma canulei   -   dreapta 
Tipul vârfului   - polivinilclorid
Lungimea canulei cm – 36-40
Rezistente la răsucire   -   Armate
Gradient ( diferenta presiunii) la debit pompei arteriale 5,5 litr /min, mm Hg – nu mai mare de 12
Mărimea conectorului (inch)   -3/8
</t>
  </si>
  <si>
    <t>004356</t>
  </si>
  <si>
    <t>Consumabile medicale/biocide/suturi/implanturiConsumabile medicale004356</t>
  </si>
  <si>
    <t>29-39620</t>
  </si>
  <si>
    <t>Canulă venoasă monolumen încovoiate tip „Pacifico”pentru adulti, Mărimea  internă (Fr)   -   31</t>
  </si>
  <si>
    <t>Mărimea  internă (Fr)   -   31
Forma canulei   -   Încovoiată
Tipul vârfului   -   Metalic
Lungimea canulei , cm – 35,6 cm
Rezistente la răsucire   -   Armate
Gradient ( diferenta presiunii) la debit pompei arteriale 5,5 litri /min, mm Hg – nu mai mare de 20 
Mărimea conectorului   (inch)   -   3/8</t>
  </si>
  <si>
    <t>004357</t>
  </si>
  <si>
    <t>Consumabile medicale/biocide/suturi/implanturiConsumabile medicale004357</t>
  </si>
  <si>
    <t>30-39620</t>
  </si>
  <si>
    <t>Canulă venoasă monolumen încovoiate tip „Pacifico”pentru adulti, Mărimea  internă (Fr)   -   28</t>
  </si>
  <si>
    <t>Mărimea  internă (Fr)   -   28
Forma canulei   -   Încovoiată
Tipul vârfului   -   Metalic
Lungimea canulei , cm – 35,6 cm
Rezistente la răsucire   -   Armate
Gradient ( diferenta presiunii) la debit pompei arteriale 5,5 litri /min, mm Hg – nu mai mare de 25 
Mărimea conectorului   (inch)   -   3/8</t>
  </si>
  <si>
    <t>004358</t>
  </si>
  <si>
    <t>Consumabile medicale/biocide/suturi/implanturiConsumabile medicale004358</t>
  </si>
  <si>
    <t>31-39620</t>
  </si>
  <si>
    <t>Canulă venoasă monolumen încovoiate tip „Pacifico”pentru adulti, Mărimea  internă (Fr)   -   24</t>
  </si>
  <si>
    <t>Mărimea  internă (Fr)   -   24
Forma canulei   -   Încovoiată
Tipul vârfului   -   Metalic
Lungimea canulei , cm – 35,6 cm
Rezistente la răsucire   -   Armate
Gradient ( diferenta presiunii) la debit pompei arteriale 5,5 litri /min, mm Hg – nu mai mare de 25 
Mărimea conectorului (inch)   -   3/8</t>
  </si>
  <si>
    <t>004359</t>
  </si>
  <si>
    <t>Consumabile medicale/biocide/suturi/implanturiConsumabile medicale004359</t>
  </si>
  <si>
    <t>32-39620</t>
  </si>
  <si>
    <t>Canulă venoasă monolumen încovoiate tip „Pacifico”pentru adulti, Mărimea  internă (Fr)   -   22</t>
  </si>
  <si>
    <t>Mărimea  internă (Fr)   -   22
Forma canulei   -   Încovoiată
Tipul vârfului   -   Metalic
Lungimea canulei , cm – 35,6 cm
Rezistente la răsucire   -   Armate
Gradient ( diferenta presiunii) la debit pompei arteriale 5,5 litri /min, mm Hg – nu mai mare de 40
Mărimea conectorului (inch)   -   3/8</t>
  </si>
  <si>
    <t>004360</t>
  </si>
  <si>
    <t>Consumabile medicale/biocide/suturi/implanturiConsumabile medicale004360</t>
  </si>
  <si>
    <t>33-39620</t>
  </si>
  <si>
    <t>Canulă venoasă monolumen încovoiate tip „Pacifico”pentru copii, Mărimea (Fr)   -   20</t>
  </si>
  <si>
    <t xml:space="preserve">Mărimea (Fr)   -   20. Mărimea conectorului integrat   -  ¼. Forma canulei   -   Încovoiată. Tipul vârfului   -   Metalic. Rezistente la răsucire   -   Armate ,flexibile cu kinking rezistenta ,si perete subtire </t>
  </si>
  <si>
    <t>004361</t>
  </si>
  <si>
    <t>Consumabile medicale/biocide/suturi/implanturiConsumabile medicale004361</t>
  </si>
  <si>
    <t>34-39620</t>
  </si>
  <si>
    <t>Canulă venoasă monolumen încovoiate tip „Pacifico”pentru copii, Mărimea (Fr)   -   18</t>
  </si>
  <si>
    <t xml:space="preserve">Mărimea (Fr)   -   18. Mărimea conectorului integrat   -  ¼ . Forma canulei   -   Încovoiată. Tipul vârfului   -   Metalic. Rezistente la răsucire   -   Armate ,flexibile cu kinking rezistenta ,si perete subtire </t>
  </si>
  <si>
    <t>004362</t>
  </si>
  <si>
    <t>Consumabile medicale/biocide/suturi/implanturiConsumabile medicale004362</t>
  </si>
  <si>
    <t>35-39620</t>
  </si>
  <si>
    <t>Canulă venoasă monolumen încovoiate tip „Pacifico”pentru copii, Mărimea (Fr)   -   16.</t>
  </si>
  <si>
    <t xml:space="preserve">Mărimea (Fr)   -   16. Mărimea conectorului integrat   -  ¼ . Forma canulei   -   Încovoiată. Tipul vârfului   -   Metalic. Rezistente la răsucire   -   Armate ,flexibile cu kinking rezistenta ,si perete subtire </t>
  </si>
  <si>
    <t>004363</t>
  </si>
  <si>
    <t>Consumabile medicale/biocide/suturi/implanturiConsumabile medicale004363</t>
  </si>
  <si>
    <t>36-39620</t>
  </si>
  <si>
    <t>Canulă venoasă monolumen încovoiate tip „Pacifico”pentru copii, Mărimea (Fr)   -   14</t>
  </si>
  <si>
    <t xml:space="preserve">Mărimea (Fr)   -   14. Mărimea conectorului integrat   -  ¼ . Forma canulei   -   Încovoiată. Tipul vârfului   -   Metalic. Rezistente la răsucire   -   Armate ,flexibile cu kinking rezistenta ,si perete subtire </t>
  </si>
  <si>
    <t>004364</t>
  </si>
  <si>
    <t>Consumabile medicale/biocide/suturi/implanturiConsumabile medicale004364</t>
  </si>
  <si>
    <t>37-39620</t>
  </si>
  <si>
    <t>Canulă venoasă monolumen încovoiate tip „Pacifico”pentru copii, Mărimea (Fr)   -   12</t>
  </si>
  <si>
    <t xml:space="preserve">Mărimea (Fr)   -   12. Mărimea conectorului integrat   -  ¼ . Forma canulei   -   Încovoiată. Tipul vârfului   -   Metalic. Rezistente la răsucire   -   Armate ,flexibile cu kinking rezistenta ,si perete subtire </t>
  </si>
  <si>
    <t>004365</t>
  </si>
  <si>
    <t>Consumabile medicale/biocide/suturi/implanturiConsumabile medicale004365</t>
  </si>
  <si>
    <t>38-39620</t>
  </si>
  <si>
    <t>Canule aortica pentru copii. Mărimea internă (Fr)   -   16</t>
  </si>
  <si>
    <t>Mărimea internă (Fr)   -   16
Introducător   -  Da
Forma canulelor   -   Dreaptă
Materialul vârfului   -   Polivinilclorid flexibile cu kinking rezistenta ,si perete subtire 
Rezistente la răsucire   -   Armată
Prevăzute cu linie pentru orientarea vârfului canulei   -   Da
Mărimea conectorului integrat (inch)   -   ¼</t>
  </si>
  <si>
    <t>004366</t>
  </si>
  <si>
    <t>Consumabile medicale/biocide/suturi/implanturiConsumabile medicale004366</t>
  </si>
  <si>
    <t>39-39620</t>
  </si>
  <si>
    <t>Canule aortica pentru copii. Mărimea internă (Fr)   -   14</t>
  </si>
  <si>
    <t>Mărimea internă (Fr)   -   14
Introducător   -  Da
Forma canulelor   -   Dreaptă
Materialul vârfului   -   Polivinilclorid,flexibile cu kinking rezistenta ,si perete subtire 
Rezistente la răsucire   -   Armată
Prevăzute cu linie pentru orientarea vârfului canulei   -   Da
Mărimea conectorului integrat (inch)   -   ¼</t>
  </si>
  <si>
    <t>004367</t>
  </si>
  <si>
    <t>Consumabile medicale/biocide/suturi/implanturiConsumabile medicale004367</t>
  </si>
  <si>
    <t>40-39620</t>
  </si>
  <si>
    <t>Canule aortica pentru adulti Mărimea internă (Fr)   -   18</t>
  </si>
  <si>
    <t xml:space="preserve">Mărimea internă (Fr)   -   18
Introducător   -   Da
Forma canulelor   -   Dreaptă alungită
Materialul vârfului   -   Polivinilclorid flexibile cu kinking rezistenta ,si perete subtire si “materialul varfului - smooth plastic / plastic neted”
Rezistente la răsucire   -   Armată.                                                Cu capac de purjare lenta la capat.
Mărimea conectorului (inch)   -   3/8. Gradient ( diferenta presiunii) la debit pompei arteriale 4 litri /min, mm Hg – nu mai mare de 70. Lungimea canulei ,cm 35-36 
</t>
  </si>
  <si>
    <t>004368</t>
  </si>
  <si>
    <t>Consumabile medicale/biocide/suturi/implanturiConsumabile medicale004368</t>
  </si>
  <si>
    <t>41-39620</t>
  </si>
  <si>
    <t xml:space="preserve">Canule aortica pentru adulti Mărimea internă (Fr)   -   20
Lungimea canulei ,cm  27,9-30 cm
</t>
  </si>
  <si>
    <t xml:space="preserve">Mărimea internă (Fr)   -   20
Lungimea canulei , 27,9-30 cm
Introducător   -   Nu
Capac protectorul al conectorului – Da  
Forma canulelor   -  cu varful curbat ( cliuv)
Vârful este taiat oblic -Da
Unghiul cliuvului grade- 90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4 litri /min, mm Hg – nu mai mare de 45 
Mărimea  conectorului integrat( nu anexat!) (inch)   -   3/8
</t>
  </si>
  <si>
    <t>004369</t>
  </si>
  <si>
    <t>Consumabile medicale/biocide/suturi/implanturiConsumabile medicale004369</t>
  </si>
  <si>
    <t>42-39620</t>
  </si>
  <si>
    <t xml:space="preserve">Canule aortica pentru adulti Mărimea internă (Fr)   -   20
Lungimea canulei ,cm - 30,5
</t>
  </si>
  <si>
    <t xml:space="preserve">Mărimea internă (Fr)   -   20
Forma canulelor -Dreapta alungita Lungimea canulei ,cm- 30,5
Introducător   -   Da
Capac protectorul al conectorului – Da  
Forma canulelor   -   Dreaptă alungită
Materialul vârfului   -   Polivinilclorid
Rezistente la răsucire   -   Armată
Gradient ( diferenta presiunii) la debit pompei arteriale 4 litri /min, mm Hg – nu mai mare de 50 
Mărimea conectorului integrat( nu anexat!) (inch)   -   3/8
</t>
  </si>
  <si>
    <t>004370</t>
  </si>
  <si>
    <t>Consumabile medicale/biocide/suturi/implanturiConsumabile medicale004370</t>
  </si>
  <si>
    <t>43-39620</t>
  </si>
  <si>
    <t xml:space="preserve">Canule aortica pentru adulti Mărimea internă (Fr)   -   22
Lungimea canulei, 27,9-30 cm
</t>
  </si>
  <si>
    <t xml:space="preserve">Mărimea internă (Fr)   -   22
Lungimea canulei,  27,9-30 cm
Introducător   -   Nu
Capac protectorul al conectorului – Da 
Forma canulelor   -   Cu vârful curbat (cliuv)
Unghiul cliuvului grade- 90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4,5 litri /min, mm Hg – nu mai mare de 40 
Mărimea conectorului integrat( nu anexat!) (inch)   -   3/8
</t>
  </si>
  <si>
    <t>004371</t>
  </si>
  <si>
    <t>Consumabile medicale/biocide/suturi/implanturiConsumabile medicale004371</t>
  </si>
  <si>
    <t>44-39650</t>
  </si>
  <si>
    <t xml:space="preserve">Canule aortica pentru adulti Mărimea internă (Fr)   -   22
Lungimea canulei, 30,5 cm
</t>
  </si>
  <si>
    <t xml:space="preserve">Mărimea internă (Fr)   -   22
Forma canulelor -Dreapta alungita Lungimea canulei, 30,5 cm
Introducător   -   da
Capac protectorul al conectorului – Da 
Forma canulei   -   dreapta alungita
Materialul vârfului   -   Polivinilclorid
Rezistente la răsucire   -   Armată
Prevăzute cu linie pentru orientarea vârfului canulei   -   Da
Gradient ( diferenta presiunii) la debit pompei arteriale 5,5 litri /min, mm Hg – nu mai mare de 55 
Mărimea conectorului integrat( nu anexat!) (inch)   -   3/8
</t>
  </si>
  <si>
    <t>004372</t>
  </si>
  <si>
    <t>Consumabile medicale/biocide/suturi/implanturiConsumabile medicale004372</t>
  </si>
  <si>
    <t>45-39620</t>
  </si>
  <si>
    <t xml:space="preserve">Canule aortica pentru adulti Mărimea internă (Fr)   -   24
Lungimea canulei,  27,9-30 cm
</t>
  </si>
  <si>
    <t xml:space="preserve">Mărimea internă (Fr)   -   24
Lungimea canulei, . – 27,9-30 cm
Introducător   -   Nu
Capac protectorul al conectorului – Da 
Forma canulei   -   Cu vârful curbat (  cliuv) 
Unghiul cliuvului , grade - 90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5,5 litri /min, mm Hg – nu mai mare de 40 
Mărimea conectorului integrat( nu anexat!) (inch)   -   3/8
</t>
  </si>
  <si>
    <t>004373</t>
  </si>
  <si>
    <t>Consumabile medicale/biocide/suturi/implanturiConsumabile medicale004373</t>
  </si>
  <si>
    <t>46-39620</t>
  </si>
  <si>
    <t xml:space="preserve">Canule aortica pentru adulti Mărimea internă (Fr)   -   24
Lungimea canulei, 30,5 cm
</t>
  </si>
  <si>
    <t xml:space="preserve">Mărimea internă (Fr)   -   24
Forma canulelor -Dreapta alungita Lungimea canulei, 30,5 cm
Introducător   -   da
Capac protectorul al conectorului – Da 
Forma canulei   -   dreapta alungita
Materialul vârfului   -   Polivinilclorid
Rezistente la răsucire   -   Armată
Prevăzute cu linie pentru orientarea vârfului canulei   -   Da
Gradient ( diferenta presiunii) la debit pompei arteriale 5,5 litri /min, mm Hg – nu mai mare de 55 
Mărimea conectorului integrat( nu anexat!) (inch)   -   3/8
</t>
  </si>
  <si>
    <t>004374</t>
  </si>
  <si>
    <t>Consumabile medicale/biocide/suturi/implanturiConsumabile medicale004374</t>
  </si>
  <si>
    <t>47-39620</t>
  </si>
  <si>
    <t>Canule pentru cardioplegia antegradă pentru copii si adulti. Mărimea internă(Fr)   -   4</t>
  </si>
  <si>
    <t>004375</t>
  </si>
  <si>
    <t>Consumabile medicale/biocide/suturi/implanturiConsumabile medicale004375</t>
  </si>
  <si>
    <t>48-39620</t>
  </si>
  <si>
    <t xml:space="preserve">Canule pentru cardioplegia antegradă pentru copii si adulti. Mărimea internă(Fr)   -   7 </t>
  </si>
  <si>
    <t>004376</t>
  </si>
  <si>
    <t>Consumabile medicale/biocide/suturi/implanturiConsumabile medicale004376</t>
  </si>
  <si>
    <t>49-39620</t>
  </si>
  <si>
    <t xml:space="preserve">Canule pentru cardioplegia antegradă pentru copii si adulti. Mărimea internă(Fr)   -   9 </t>
  </si>
  <si>
    <t>004377</t>
  </si>
  <si>
    <t>Consumabile medicale/biocide/suturi/implanturiConsumabile medicale004377</t>
  </si>
  <si>
    <t>50-39620</t>
  </si>
  <si>
    <t xml:space="preserve">Canule pentru cardioplegie antegradă cu vent pentru adulti. Mărimea internă(Fr)   -   9 </t>
  </si>
  <si>
    <t>004378</t>
  </si>
  <si>
    <t>Consumabile medicale/biocide/suturi/implanturiConsumabile medicale004378</t>
  </si>
  <si>
    <t>51.1-39620</t>
  </si>
  <si>
    <t>Canule pentru cardioplegie antegradă cu vent pentru adulti. Mărimea internă(Fr)   -   7</t>
  </si>
  <si>
    <t>004379</t>
  </si>
  <si>
    <t>Consumabile medicale/biocide/suturi/implanturiConsumabile medicale004379</t>
  </si>
  <si>
    <t>52-39620</t>
  </si>
  <si>
    <t xml:space="preserve">Canule pentru perfuzia coronariană directă  pentru adulti. Mărimea internă (mm)   -   3 </t>
  </si>
  <si>
    <t>Mărimea internă (mm)   -   3 
Dreaptă cu unghiul 90°   -   „female”(feminin)
Tipul conectorului-   Luerlock
Material al vârfului   -   Polivinilclorid, forma varfului conica sau coș.
Material al tubului   -   Stainlesssteel</t>
  </si>
  <si>
    <t>004380</t>
  </si>
  <si>
    <t>Consumabile medicale/biocide/suturi/implanturiConsumabile medicale004380</t>
  </si>
  <si>
    <t>53-39620</t>
  </si>
  <si>
    <t xml:space="preserve">Canule pentru perfuzia coronariană directă  pentru adulti. Mărimea internă (mm)   -   3.3-   3,5  </t>
  </si>
  <si>
    <t>Mărimea internă (mm)   - 3.3-   3,5 
Dreaptă cu unghiul 90°   -   „female”(feminin)
Tipul conectorului-   Luerlock
Material al vârfului   -   Polivinilclorid, forma varfului conica sau coș.
Material al tubului   -   Stainlesssteel</t>
  </si>
  <si>
    <t>004381</t>
  </si>
  <si>
    <t>Consumabile medicale/biocide/suturi/implanturiConsumabile medicale004381</t>
  </si>
  <si>
    <t>54-39620</t>
  </si>
  <si>
    <t xml:space="preserve">Canule pentru perfuzia coronariană directă  pentru adulti. Mărimea internă (mm)   -   4 </t>
  </si>
  <si>
    <t>Mărimea internă (mm)   -   4 
Stingă cu unghiul 45°   -   „female”(feminin)
Tipul conectorului   -   Luerloock
Dreaptă cu unghiul 90°  -   „female”(feminin)
Tipul conectorului-   Luerlock
Material al vârfului   -   Polivinilclorid, forma varfului conica sau coș.
Material al tubului   -   Stainlesssteel</t>
  </si>
  <si>
    <t>004382</t>
  </si>
  <si>
    <t>Consumabile medicale/biocide/suturi/implanturiConsumabile medicale004382</t>
  </si>
  <si>
    <t>55-39620</t>
  </si>
  <si>
    <t>Canule pentru perfuzia coronariană directă  pentru adulti Mărimea internă (mm)   - 3,3 - 3,5</t>
  </si>
  <si>
    <t xml:space="preserve">Stingă cu unghiul 45*  -   „female”(feminin)
Tipul conectorului   -   Luer loock
Mărimea (mm)   -  3,3- 3,5
</t>
  </si>
  <si>
    <t>004383</t>
  </si>
  <si>
    <t>Consumabile medicale/biocide/suturi/implanturiConsumabile medicale004383</t>
  </si>
  <si>
    <t>56-39620</t>
  </si>
  <si>
    <t>Canule pentru perfuzia coronariană directă  pentru adulti.  Mărimea internă (mm)   -  3,3 -3,5</t>
  </si>
  <si>
    <t xml:space="preserve">Dreaptă cu unghiul 90*   -   „female”(feminin)
Tipul conectorului-   Luerlock
Material al vârfului   -   Polivinilclorid
Material al tubului   -   Stainless steel
Mărimea internă (mm)   -  3,3 -3,5
</t>
  </si>
  <si>
    <t>004384</t>
  </si>
  <si>
    <t>Consumabile medicale/biocide/suturi/implanturiConsumabile medicale004384</t>
  </si>
  <si>
    <t>57-39620</t>
  </si>
  <si>
    <t>Canule pentru perfuzia coronariană directă  pentru adulti. Mărimea internă (mm)   -   4</t>
  </si>
  <si>
    <t>Stingă cu unghiul 45°   -   „female”(feminin)
Tipul conectorului   -   Luer loock
Mărimea (mm)   -   4</t>
  </si>
  <si>
    <t>004385</t>
  </si>
  <si>
    <t>Consumabile medicale/biocide/suturi/implanturiConsumabile medicale004385</t>
  </si>
  <si>
    <t>58-39620</t>
  </si>
  <si>
    <t>Dreaptă cu unghiul 90°   -   „female”(feminin) Marimea interna 4 mm
Tipul conectorului-   Luerlock
Material al vârfului   -   Polivinilclorid
Material al tubului   -   Stainless steel</t>
  </si>
  <si>
    <t>004386</t>
  </si>
  <si>
    <t>Consumabile medicale/biocide/suturi/implanturiConsumabile medicale004386</t>
  </si>
  <si>
    <t>59-39620</t>
  </si>
  <si>
    <t>Canule pentru perfuzia coronariană directă  pentru adulti. Mărimea internă (mm)   -   5</t>
  </si>
  <si>
    <t>Stingă cu unghiul 45°   -   „female”(feminin)
Tipul conectorului   -   Luer loock
Mărimea (mm)   -   5</t>
  </si>
  <si>
    <t>004387</t>
  </si>
  <si>
    <t>Consumabile medicale/biocide/suturi/implanturiConsumabile medicale004387</t>
  </si>
  <si>
    <t>60-39620</t>
  </si>
  <si>
    <t>Dreaptă cu unghiul 90°   -   „female”(feminin) marimea 5 mm 
Tipul conectorului-   Luerlock
Material al vârfului   -   Polivinilclorid
Material al tubului   -   Stainless steel</t>
  </si>
  <si>
    <t>004388</t>
  </si>
  <si>
    <t>Consumabile medicale/biocide/suturi/implanturiConsumabile medicale004388</t>
  </si>
  <si>
    <t>61-39620</t>
  </si>
  <si>
    <t xml:space="preserve">Cardiac (pericardial )aspirator -sump </t>
  </si>
  <si>
    <t>Total lungimea (mm)-38,1 .Diametrul intern al tubului din silicon ce contine la capatul sau si  in interior sutura metalica in forma de spirala  (oțel)-  (mm)-6,7,si  se termina  la alt capat  cu conector (inch) 1/4</t>
  </si>
  <si>
    <t>004389</t>
  </si>
  <si>
    <t>Consumabile medicale/biocide/suturi/implanturiConsumabile medicale004389</t>
  </si>
  <si>
    <t>Consumabile pentru masurarea concentratiei heparinei in sange</t>
  </si>
  <si>
    <t>Compatibile cu aparat HMS plus, test  4 canale cu capacitatea de a masura concentratia heparinei de la 0,5 pana 6 mg /kg(Purple test)</t>
  </si>
  <si>
    <t>004390</t>
  </si>
  <si>
    <t>Consumabile medicale/biocide/suturi/implanturiConsumabile medicale004390</t>
  </si>
  <si>
    <t>Consumabile pentru masurarea parametrilor  saturatiei venoase temperaturii si hematocritei</t>
  </si>
  <si>
    <t>Venos –Da
Diametr (inch)- 1/2
Compatibile pentru aparatul de CEC Stockert SIII  -   Da</t>
  </si>
  <si>
    <t>004391</t>
  </si>
  <si>
    <t>Consumabile medicale/biocide/suturi/implanturiConsumabile medicale004391</t>
  </si>
  <si>
    <t>Consumabile pentru masurarea permanenta presiunii de masina si cardioplegiei</t>
  </si>
  <si>
    <t>compatibile cu masina de circulatie extracorporala Stochert SIII</t>
  </si>
  <si>
    <t>004392</t>
  </si>
  <si>
    <t>Consumabile medicale/biocide/suturi/implanturiConsumabile medicale004392</t>
  </si>
  <si>
    <t>65-39620</t>
  </si>
  <si>
    <t>Consumabile pentru masurarea sensibilitatii la heparina</t>
  </si>
  <si>
    <t>Compatibile cu aparat HMS plus</t>
  </si>
  <si>
    <t>004393</t>
  </si>
  <si>
    <t>Consumabile medicale/biocide/suturi/implanturiConsumabile medicale004393</t>
  </si>
  <si>
    <t>66-39620</t>
  </si>
  <si>
    <t>Consumabile pentru masurarea Timpului Activat de Coagulare</t>
  </si>
  <si>
    <t>004394</t>
  </si>
  <si>
    <t>Consumabile medicale/biocide/suturi/implanturiConsumabile medicale004394</t>
  </si>
  <si>
    <t>67-39620</t>
  </si>
  <si>
    <t>Hemoconcentrator pentru adulti cu set de tubulatura</t>
  </si>
  <si>
    <t xml:space="preserve">“Priming” volum (ml)   -   Nu mai mare de 70
Suprafața membranei(m2)   -   9-1.1
care nu necesită spălare preventivă (fără glicerină)   -   Da
Tipul porturilor de sânge (inch)   -   Luer lock
</t>
  </si>
  <si>
    <t>004395</t>
  </si>
  <si>
    <t>Consumabile medicale/biocide/suturi/implanturiConsumabile medicale004395</t>
  </si>
  <si>
    <t>68-39620</t>
  </si>
  <si>
    <t xml:space="preserve">Sensor de nivel </t>
  </si>
  <si>
    <t>Sensor de nivel in forma de lipici ce se aplica pe rezervor si este compatibil cu sistem de nivel al pompei Stockert S5</t>
  </si>
  <si>
    <t>004396</t>
  </si>
  <si>
    <t>Consumabile medicale/biocide/suturi/implanturiConsumabile medicale004396</t>
  </si>
  <si>
    <t>69-39620</t>
  </si>
  <si>
    <t xml:space="preserve">Oxigenator pentru adulti cu membrană &gt; 60 kg, cu filtrul arterial incorporat </t>
  </si>
  <si>
    <t>Oxigenator pentru adulti cu membrană în set cu:
- rezervor venos rigid
- set de tubulatură pentru circulație extracorporală cu filtrul arterial incorporat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</si>
  <si>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t>004397</t>
  </si>
  <si>
    <t>Consumabile medicale/biocide/suturi/implanturiConsumabile medicale004397</t>
  </si>
  <si>
    <t>70-39620</t>
  </si>
  <si>
    <t xml:space="preserve"> Oxigenator pentru adulti cu membrană &gt; 60 kg, cu filtrul anexat</t>
  </si>
  <si>
    <t>Oxigenator pentru adulti cu membrană în set cu:
- rezervor venos rigid
- set de tubulatură pentru circulație extracorporală cu filtrul anexat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ml.                                 Volumul static al priming -ului  al filtrului anexat nu mai mare de 160 ml.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</si>
  <si>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t>004398</t>
  </si>
  <si>
    <t>Consumabile medicale/biocide/suturi/implanturiConsumabile medicale004398</t>
  </si>
  <si>
    <t>71-39620</t>
  </si>
  <si>
    <t xml:space="preserve"> Oxigenator pentru adulti cu membrană &gt; 60 kg, filtrul arterial incorporat sau anexat  </t>
  </si>
  <si>
    <t>Oxigenator pentru adulti cu membrană în set cu:
- rezervor venos rigid
- set de tubulatură pentru circulație extracorporală cu filtrul arterial incorporat sau anexat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ml.                                 Volumul static al priming -ului  al filtrului anexat nu mai mare de 160 ml.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</si>
  <si>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t>004399</t>
  </si>
  <si>
    <t>Consumabile medicale/biocide/suturi/implanturiConsumabile medicale004399</t>
  </si>
  <si>
    <t>72-39620</t>
  </si>
  <si>
    <t>Oxigenator pentru adulti si copii cu greutatea &lt;60 kg cu membrană</t>
  </si>
  <si>
    <r>
      <t xml:space="preserve">Oxigenator pentru adulti si copii cu greutatea &lt;60 kg cu membrană în set cu:
- rezervor venos rigid 
- filtru arterial incorporat in oxigenator
- set de tubulatură pentru circulație extracorporală inclusiv setul de linii pentru cardioplegie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Nu mai mic de 5,0
Vizibilitatea sângelui   -   Da
Volumul static al„priming”-ului oxigenatorului(ml)   -   Până la 190
Volumul static al„priming”-ului filtrului arterial anexat (ml)   -   Până 170
Transfer de oxigen (ml /min) la debitul maxim a pompei arteriale (5,0 l / m)
-   Nu mai mic de 260Suprafața schimbului de gaze (m2)   -   </t>
    </r>
    <r>
      <rPr>
        <sz val="10"/>
        <color rgb="FFFF0000"/>
        <rFont val="Times New Roman"/>
        <family val="1"/>
        <charset val="204"/>
      </rPr>
      <t>Nu mai mică 1,5</t>
    </r>
    <r>
      <rPr>
        <sz val="10"/>
        <rFont val="Times New Roman"/>
        <family val="1"/>
        <charset val="204"/>
      </rPr>
      <t xml:space="preserve">
Intrare în rezervor venos (inch)  - ½ cu conector optional 3/8
Prelucrare membranelor cu biopolimer   -   Da</t>
    </r>
  </si>
  <si>
    <t>004400</t>
  </si>
  <si>
    <t>Consumabile medicale/biocide/suturi/implanturiConsumabile medicale004400</t>
  </si>
  <si>
    <t>73-39620</t>
  </si>
  <si>
    <t xml:space="preserve">Oxigenator pentru copii  &lt; 16 kg cu membrană
</t>
  </si>
  <si>
    <t xml:space="preserve">Oxigenator pentru copii  &lt; 16 kg cu membrană în set cu:
- rezervor venos
- filtru arterial incorporat in oxigenator
- set de tubulatură pentru circulație extracorporală set de tubulatură pentru circulație extracorporală inclusiv setul de linii pentru cardioplegie cu Custodiol sau Kaliu), (desenele se vor prezenta la momentul transmiterii invitațieie la reofertare). 
- +2 holdere pentru tip de oxigenator în lotul dat
             Debit volum maxim (l / min.)   -   Pina la  2,0
Vizibilitatea sângelui   -   Da
Volumul static al“priming”-ului oxigenatorului (ml)   -   Până la 50
Transfer de oxigen (ml /min) la debitul pompei arteriale (2,0  l / m)
-   Nu mai mic de 100
Suprafața schimbului de gaze (m2)   -   Nu mai mic de 0,5
Eficiența schimbului căldurii (1,5 l/min)   -   Nu mai mic de 0,6
Intrare în rezervor venos (inch)   -   ¼
Nivelul minimal oerational in rezevorul venos 3o ml 
Prelucrare membranelor cu biopolimer   -   Da
</t>
  </si>
  <si>
    <t>004401</t>
  </si>
  <si>
    <t>Consumabile medicale/biocide/suturi/implanturiConsumabile medicale004401</t>
  </si>
  <si>
    <t>74-39620</t>
  </si>
  <si>
    <t>Oxigenator pentru copii  &lt; 30kg cu membrană</t>
  </si>
  <si>
    <t>Oxigenator pentru  copii cu greutatea &lt;30 kg cu membrană în set cu:
- rezervor venos rigid 
- filtru arterial incorporat in oxigenator
- set de tubulatură pentru circulație extracorporală inclusiv setul de linii pentru cardioplegie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Nu mai mic de 3,0
Vizibilitatea sângelui   -   Da
Volumul static al„priming”-ului oxigenatorului(ml)   -   Până la 150
Transfer de oxigen (ml /min) la debitul maxim a pompei arteriale (3,0 l / m)
-   Nu mai mic de 260                                                                                                    Suprafața schimbului de gaze (m2)   -   Nu mai mică   1,5
Intrare în rezervor venos (inch)  - ⅜ cu conector optional ¼
Prelucrare membranelor cu biopolimer   -   Da</t>
  </si>
  <si>
    <t>004402</t>
  </si>
  <si>
    <t>Consumabile medicale/biocide/suturi/implanturiConsumabile medicale004402</t>
  </si>
  <si>
    <t>75-39620</t>
  </si>
  <si>
    <t xml:space="preserve">Oxigenator pentru copii cu greutatea &lt; 6 kg cu membrană </t>
  </si>
  <si>
    <t>Oxigenator pentru copii cu greutatea &lt; 6 kg cu membrană în set cu:
- rezervor venos
- filtru arterial  incorporat in oxigenator siset de tubulatură pentru circulație extracorporală set de tubulatură pentru circulație extracorporală inclusiv setul de linii pentru cardioplegie cu Custodiol sau Kaliu), (desenele se vor prezenta la momentul transmiterii invitațieie la reofertare). 
- +2 holdere pentru tip de oxigenator în lotul dat
                          Debit volum maxim (l / min.)   -   Nu mai mic 1,5
Vizibilitatea sângelui   -   Da
Volumul static al“priming”-ului oxigenatorului (ml)   -   Până la 50
Transfer de oxigen (ml /min) la debitul maxim a pompei arteriale (0,8 l / m)
   -   Nu mai mic de 100
Suprafața schimbului de gaze (m2)   -   Nu mai mic de 0,5
Eficiența schimbului căldurii (0,8 l/min)   -   Nu mai mic de 0,6
Intrare în rezervor venos (inch)   -   ¼
6 intrări în cardiotom   -   3/16-¼
Prelucrare membranelor cu biopolimer   -   Da</t>
  </si>
  <si>
    <t>004403</t>
  </si>
  <si>
    <t>Consumabile medicale/biocide/suturi/implanturiConsumabile medicale004403</t>
  </si>
  <si>
    <t>76-39620</t>
  </si>
  <si>
    <t xml:space="preserve">Set de salvare sîngelui autolog </t>
  </si>
  <si>
    <t>Set de salvare sîngelui autolog compatibil cu aparatul Cell Saver SORIN GROUP Xtra ATS Auto Transfusion System</t>
  </si>
  <si>
    <t>004404</t>
  </si>
  <si>
    <t>Consumabile medicale/biocide/suturi/implanturiConsumabile medicale004404</t>
  </si>
  <si>
    <t>77-39620</t>
  </si>
  <si>
    <t>Set de tuburi  pentru conectare de vacum in interventii minimal invazive</t>
  </si>
  <si>
    <t>Set de tuburi de 1/4 inch  cu capcana de umiditate utilizat pentru conectarea la vacum in timpul interventiilor minimal invazive. Tub din polivinilclorid 3/8 de lungimea 150 cm cu triploconector 1/2 pe 3/8 /3/8 la capat.Tub din polivinilclorid de lungime 2 m la un capat si 1,5 m la alt capat de 1/4 inch cu silicon 3/8 pe 3/8 incorporat (vent adaugator)(SET pentru operatiile miniinvazive prin toracotomie)</t>
  </si>
  <si>
    <t>004405</t>
  </si>
  <si>
    <t>Consumabile medicale/biocide/suturi/implanturiConsumabile medicale004405</t>
  </si>
  <si>
    <t>78-39620</t>
  </si>
  <si>
    <t xml:space="preserve">Vent cardiac cu conductor pentru maturi. Mărimea internă(Fr)   -   20 </t>
  </si>
  <si>
    <t xml:space="preserve">Mărimea internă(Fr)   -   20 
Material tubului   -   Silicon
Material conductorului   -   Polivinilclorid
Rigiditatea conductorului   -   Minimală
</t>
  </si>
  <si>
    <t>004406</t>
  </si>
  <si>
    <t>Consumabile medicale/biocide/suturi/implanturiConsumabile medicale004406</t>
  </si>
  <si>
    <t>79-39620</t>
  </si>
  <si>
    <t>Vent cardiac cu conductor pentru maturi. Mărimea internă(Fr)   -   16</t>
  </si>
  <si>
    <t xml:space="preserve">Mărimea internă(Fr)   -   16
Material tubului   -   Silicon
Material conductorului   -   Polivinilclorid
Rigiditatea conductorului   -   Minimală
</t>
  </si>
  <si>
    <t>004407</t>
  </si>
  <si>
    <t>Consumabile medicale/biocide/suturi/implanturiConsumabile medicale004407</t>
  </si>
  <si>
    <t xml:space="preserve">Vent cardiac fără conductor pentru copii. Mărimea internă(Fr)   -   13 
</t>
  </si>
  <si>
    <t>004408</t>
  </si>
  <si>
    <t>Consumabile medicale/biocide/suturi/implanturiConsumabile medicale004408</t>
  </si>
  <si>
    <t>81-39620</t>
  </si>
  <si>
    <t xml:space="preserve">Vent cardiac fără conductor pentru copii. Mărimea internă(Fr)   -   10 </t>
  </si>
  <si>
    <t>004409</t>
  </si>
  <si>
    <t>Consumabile medicale/biocide/suturi/implanturiConsumabile medicale004409</t>
  </si>
  <si>
    <t>Sac pentru perfuzat</t>
  </si>
  <si>
    <t>Volume in sac -2 litri .Steril- Da. Conector -female luer</t>
  </si>
  <si>
    <t>004410</t>
  </si>
  <si>
    <t>Consumabile medicale/biocide/suturi/implanturiConsumabile medicale004410</t>
  </si>
  <si>
    <t>83-39620</t>
  </si>
  <si>
    <t>Minisucker</t>
  </si>
  <si>
    <t>Aspirator rigid 9 mm diametr intern cu bucata de silicon la capat de dimensiuni 11 Fr (3,7 mm)</t>
  </si>
  <si>
    <t>004411</t>
  </si>
  <si>
    <t>Consumabile medicale/biocide/suturi/implanturiConsumabile medicale004411</t>
  </si>
  <si>
    <t>84-39620</t>
  </si>
  <si>
    <t>004412</t>
  </si>
  <si>
    <t>Consumabile medicale/biocide/suturi/implanturiConsumabile medicale004412</t>
  </si>
  <si>
    <t>85-39620</t>
  </si>
  <si>
    <t>Hemoconcentrator pentru copii cu set de tubulatura</t>
  </si>
  <si>
    <t>“Priming” volum (ml)   -   Nu mai mare de 34
Suprafața membranei(m2)   -   De la 0,25 până 0,5
care nu necesită spălare preventivă (fără glicerină)   -   Da
Tipul porturilor de sânge   -   Luerlock</t>
  </si>
  <si>
    <t>004413</t>
  </si>
  <si>
    <t>Consumabile medicale/biocide/suturi/implanturiConsumabile medicale004413</t>
  </si>
  <si>
    <t>86-39620</t>
  </si>
  <si>
    <t>Set pentru dilatatoare vasculare</t>
  </si>
  <si>
    <t>dilatatoare cu diametrul 8.12.16.20 Fr. bisturiu ,guidewire 0.035-180 cm, ac 18 GA</t>
  </si>
  <si>
    <t>004414</t>
  </si>
  <si>
    <t>Consumabile medicale/biocide/suturi/implanturiConsumabile medicale004414</t>
  </si>
  <si>
    <t>87-39620</t>
  </si>
  <si>
    <t xml:space="preserve">Set pentru introducerea canulelor arteriale femorale </t>
  </si>
  <si>
    <t>bisturiu , ac pentu punctie, lungimea guidewire nu mai mica 100 cm. Dilatatoare  10/ 12,12/14, 16/18</t>
  </si>
  <si>
    <t>004415</t>
  </si>
  <si>
    <t>Consumabile medicale/biocide/suturi/implanturiConsumabile medicale004415</t>
  </si>
  <si>
    <t>88-39620</t>
  </si>
  <si>
    <t xml:space="preserve">Set pentru introducerea canulelor venoase femorale </t>
  </si>
  <si>
    <t>lungimea guidewire nu mai mica de 180 cm. Dilatatoare 10/12.12/14.16/18 Fr</t>
  </si>
  <si>
    <t>004416</t>
  </si>
  <si>
    <t>Consumabile medicale/biocide/suturi/implanturiConsumabile medicale004416</t>
  </si>
  <si>
    <t>89-39620</t>
  </si>
  <si>
    <t>Venturi cardiace</t>
  </si>
  <si>
    <t xml:space="preserve"> Mărimea internă(Fr)   -   16 Material tubului   -   Silicon
Material conductorului   -   Polivinilclorid
Rigiditatea conductorului   -   Minimală</t>
  </si>
  <si>
    <t>004417</t>
  </si>
  <si>
    <t>Consumabile medicale/biocide/suturi/implanturiConsumabile medicale004417</t>
  </si>
  <si>
    <t>90-39620</t>
  </si>
  <si>
    <t>Canula aortica pentru adulti 24 F, Cu vârful curbat,</t>
  </si>
  <si>
    <t xml:space="preserve">Mărimea internă (Fr)   -   24
Introducător   -   Nu
Forma canulelor   -   Cu vârful curbat,
Materialul vârfului   -   Polivinilclorid, flexibile cu kinking rezistenta ,si perete subtire si “materialul varfului - smooth plastic / plastic neted” Cu capac de purjare lenta la capat.
Rezistente la răsucire   -   Armată
Prevăzute cu linie pentru orientarea vârfului canulei   -   Da
Mărimea conectorului integrat (inch)   -   3/8.
</t>
  </si>
  <si>
    <t>004418</t>
  </si>
  <si>
    <t>Consumabile medicale/biocide/suturi/implanturiConsumabile medicale004418</t>
  </si>
  <si>
    <t>91-39620</t>
  </si>
  <si>
    <t>Canula aortica pentru adulti, 24 F, Forma canulelor   -   Dreaptă</t>
  </si>
  <si>
    <t xml:space="preserve">Mărimea internă (Fr)   -   24
Introducător   -   Nu
Forma canulelor   -   Dreaptă
Materialul vârfului   -   Polivinilclorid, si “materialul varfului - smooth plastic / plastic neted”, flexibile cu kinking rezistenta ,si perete subtire 
Rezistente la răsucire   -   Armată Cu capac de purjare lenta la capat.
Prevăzute cu linie pentru orientarea vârfului canulei   -   Da
Mărimea conectorului integrat (inch)   -   3/8
</t>
  </si>
  <si>
    <t>004419</t>
  </si>
  <si>
    <t>Consumabile medicale/biocide/suturi/implanturiConsumabile medicale004419</t>
  </si>
  <si>
    <t>92-39620</t>
  </si>
  <si>
    <t>Canula aortica pentru adulti, 22F,  Cu vârful curbat</t>
  </si>
  <si>
    <t xml:space="preserve">Mărimea internă (Fr)   -   22
Introducător   -   Nu
Forma canulelor   -   Cu vârful curbat
Materialul vârfului   -   Polivinilclorid flexibile cu kinking rezistenta ,si perete subtire si “materialul varfului - smooth plastic / plastic neted”
Rezistente la răsucire   -   Armată
Prevăzute cu linie pentru orientarea vârfului canulei   -   Da
Mărimea conectorului (inch)   -   3/8
</t>
  </si>
  <si>
    <t>004420</t>
  </si>
  <si>
    <t>Consumabile medicale/biocide/suturi/implanturiConsumabile medicale004420</t>
  </si>
  <si>
    <t>93-39620</t>
  </si>
  <si>
    <t>Canula aortica pentru adulti, 22F,  Dreaptă</t>
  </si>
  <si>
    <t xml:space="preserve">Mărimea internă (Fr)   -   22
Introducător   -   Nu
Forma canulelor   -   Dreaptă
Materialul vârfului   -   Polivinilclorid    flexibile cu kinking rezistenta ,si perete subtire   si “materialul varfului - smooth plastic / plastic neted”         Cu capac de purjare lenta la capat.
Rezistente la răsucire   -   Armată
Mărimea conectorului (inch)   -   3/8
</t>
  </si>
  <si>
    <t>004421</t>
  </si>
  <si>
    <t>Consumabile medicale/biocide/suturi/implanturiConsumabile medicale004421</t>
  </si>
  <si>
    <t>94-39620</t>
  </si>
  <si>
    <t>Canula aortica pentru adulti, 22F,  Dreaptă alungită</t>
  </si>
  <si>
    <t xml:space="preserve">Mărimea internă (Fr)   -   22
Introducător   -   Da
Forma canulelor   -   Dreaptă alungită
Lungimea canulei (nu mai scurta de 30 cm)   -   Da.Cu capac de purjare lenta la capat.
Materialul vârfului   -   Polivinilclorid,flexibile cu kinking rezistenta ,si perete subtire, si “materialul varfului - smooth plastic / plastic neted”
Rezistente la răsucire   -   Armată
Mărimea conectorului (inch)   -   3/8
</t>
  </si>
  <si>
    <t>004422</t>
  </si>
  <si>
    <t>Consumabile medicale/biocide/suturi/implanturiConsumabile medicale004422</t>
  </si>
  <si>
    <t>95-39620</t>
  </si>
  <si>
    <t>Canula aortica pentru adulti, 20F, Cu vârful curbat</t>
  </si>
  <si>
    <t xml:space="preserve">Mărimea internă (Fr)   -   20
Introducător   -   Nu
Forma canulelor   -   Cu vârful curbat
Materialul vârfului   -   Polivinilclorid,flexibile cu kinking rezistenta ,si perete subtire, si “materialul varfului - smooth plastic / plastic neted”
Rezistente la răsucire   -   Armată
Prevăzute cu linie pentru orientarea vârfului canulei   -   Da.cu capac de purjare lenta la capat.
Mărimea conectorului (inch)   -   3/8
</t>
  </si>
  <si>
    <t>004423</t>
  </si>
  <si>
    <t>Consumabile medicale/biocide/suturi/implanturiConsumabile medicale004423</t>
  </si>
  <si>
    <t>96-39620</t>
  </si>
  <si>
    <t>Canula aortica pentru adulti 20F,   Dreaptă</t>
  </si>
  <si>
    <t xml:space="preserve">Mărimea internă (Fr)   -   20
Introducător   -   Nu
Forma canulelor   -   Dreaptă
Materialul vârfului   -   Polivinilclorid flexibile cu kinking rezistenta ,si perete subtire, si “materialul varfului - smooth plastic / plastic neted”. 
Cu capac de purjare lenta la capat.
Rezistente la răsucire   -   Armată
Prevăzute cu linie pentru orientarea vârfului canulei   -   Da Cu capac de purjare lenta la capat.
Mărimea conectorului (inch)   -   3/8
</t>
  </si>
  <si>
    <t>004424</t>
  </si>
  <si>
    <t>Consumabile medicale/biocide/suturi/implanturiConsumabile medicale004424</t>
  </si>
  <si>
    <t>97-39620</t>
  </si>
  <si>
    <t>Canula aortica pentru adulti, 20F,   Dreaptă alungită</t>
  </si>
  <si>
    <t>Mărimea internă (Fr)   -   20
Introducător   -   Da
Forma canulelor   -   Dreaptă alungită
Materialul vârfului   -   Polivinilclorid flexibile cu kinking rezistenta ,si perete subtire  Cu capac de purjare lenta la capat.
Rezistente la răsucire   -   Armată
Mărimea conectorului (inch)   -   3/8</t>
  </si>
  <si>
    <t>004425</t>
  </si>
  <si>
    <t>Consumabile medicale/biocide/suturi/implanturiConsumabile medicale004425</t>
  </si>
  <si>
    <t>98-39620</t>
  </si>
  <si>
    <t>Canula aortica pentru copii, 12F, Dreaptă</t>
  </si>
  <si>
    <t>Mărimea internă (Fr)   -   12
Introducător   -  Da
Forma canulelor   -   Dreaptă
Materialul vârfului   -   Polivinilclorid,flexibile cu kinking rezistenta ,si perete subtire 
Rezistente la răsucire   -   Armată
Prevăzute cu linie pentru orientarea vârfului canulei   -   Da, kin-king rezistente
Mărimea conectorului integrat (inch)   -   ¼</t>
  </si>
  <si>
    <t>004426</t>
  </si>
  <si>
    <t>Consumabile medicale/biocide/suturi/implanturiConsumabile medicale004426</t>
  </si>
  <si>
    <t>Canula aortica pentru copii, 10F</t>
  </si>
  <si>
    <t>Mărimea internă (Fr)   -   10
Introducător   -  Da
Forma canulelor   -   Dreaptă
Materialul vârfului   -   Polivinilclorid,flexibile cu kinking rezistenta ,si perete subtire .
Rezistente la răsucire   -   Armată
Prevăzute cu linie pentru orientarea vârfului canulei   -   Da
Mărimea conectorului integrat (inch)   -   ¼</t>
  </si>
  <si>
    <t>004427</t>
  </si>
  <si>
    <t>Consumabile medicale/biocide/suturi/implanturiConsumabile medicale004427</t>
  </si>
  <si>
    <t>100-39620</t>
  </si>
  <si>
    <t>Canula aortica pentru copii, 8F</t>
  </si>
  <si>
    <t>Mărimea internă (Fr)   -   8
Introducător   -  Da
Forma canulelor   -   Dreaptă
Materialul vârfului   -   Polivinilclorid .
Rezistente la răsucire   -   Armată,flexibile cu kinking rezistenta ,si perete subtire 
Mărimea conectorului integrat (inch)   -   ¼</t>
  </si>
  <si>
    <t>004428</t>
  </si>
  <si>
    <t>Consumabile medicale/biocide/suturi/implanturiConsumabile medicale004428</t>
  </si>
  <si>
    <t>101-39620</t>
  </si>
  <si>
    <t>Canula pentru cardioplegia antegradă pentru copii</t>
  </si>
  <si>
    <t>Mărimea internă(Fr)   -   4
Lungimea canulei nu mai mare (cm)   -   6,4</t>
  </si>
  <si>
    <t>004429</t>
  </si>
  <si>
    <t>Consumabile medicale/biocide/suturi/implanturiConsumabile medicale004429</t>
  </si>
  <si>
    <t>102-39620</t>
  </si>
  <si>
    <t>Canula pentru cardioplegia retrograda cu umflare manuala penru adulti</t>
  </si>
  <si>
    <t xml:space="preserve">marimea interna 14 Fr.. ,introducator - Da         </t>
  </si>
  <si>
    <t>004430</t>
  </si>
  <si>
    <t>Consumabile medicale/biocide/suturi/implanturiConsumabile medicale004430</t>
  </si>
  <si>
    <t>103-39620</t>
  </si>
  <si>
    <t>Canula venoasa femorala  Multi -Stage cu kit percutan</t>
  </si>
  <si>
    <t>Marimea 25 Fr . Lungimea 60cm. Canula corespunsatoare cu sistemul VAC-Asist                                                                                                                                                                                                     
Introducător   -   da, marcat cu indicator de localizare a canulei
Forma canulelor   -   Dreaptă alungită,cu multiple orificii pentru drenare(Multi- Stage).
Materialul vârfului   -   Polivinilclorid
Rezistente la răsucire   -   Armată
Mărimea conectorului (inch)   -   1/2,3/8</t>
  </si>
  <si>
    <t>004431</t>
  </si>
  <si>
    <t>Consumabile medicale/biocide/suturi/implanturiConsumabile medicale004431</t>
  </si>
  <si>
    <t>104-39620</t>
  </si>
  <si>
    <t>Canule pentru arteriotomie marimea 2mm</t>
  </si>
  <si>
    <t>004432</t>
  </si>
  <si>
    <t>Consumabile medicale/biocide/suturi/implanturiConsumabile medicale004432</t>
  </si>
  <si>
    <t>105-39620</t>
  </si>
  <si>
    <t>Canule pentru arteriotomie Marimea 3mm</t>
  </si>
  <si>
    <t>004433</t>
  </si>
  <si>
    <t>Consumabile medicale/biocide/suturi/implanturiConsumabile medicale004433</t>
  </si>
  <si>
    <t>106-39620</t>
  </si>
  <si>
    <t>Cateter IAB Sensation plus 7,5 Fr  50 cc w/Sratloock</t>
  </si>
  <si>
    <t xml:space="preserve"> Cateter IAB Sensation plus 7,5Fr  50 cc w/Sratloock .  Ce include guidewier si dilatatore compatibile cu pompa Maquet CS-300  </t>
  </si>
  <si>
    <t>004434</t>
  </si>
  <si>
    <t>Consumabile medicale/biocide/suturi/implanturiConsumabile medicale004434</t>
  </si>
  <si>
    <t>107-39620</t>
  </si>
  <si>
    <t>Cateter IAB Sensation plus 8 Fr  50 cc w/Sratloock</t>
  </si>
  <si>
    <t xml:space="preserve">  Cateter IAB Sensation plus 8 Fr  50 cc w/Sratloock .  Ce include guidewier si dilatatore compatibile cu pompa Maquet CS-300                                                                                                                                                                                                                                                                                                                                                                                                                                                         </t>
  </si>
  <si>
    <t>004435</t>
  </si>
  <si>
    <t>Consumabile medicale/biocide/suturi/implanturiConsumabile medicale004435</t>
  </si>
  <si>
    <t>108-39620</t>
  </si>
  <si>
    <t>Cateter IAB Linear  7.5 Fr 40 cc cu kit de insertie(162-183 cm)</t>
  </si>
  <si>
    <t xml:space="preserve">Cateter linear 40 cc 7.5 Fr. lungimea balonului -258 mm (162-183 cm).  Ce include guidewier si dilatatore compatibile cu pompa Maquet CS-300                                         </t>
  </si>
  <si>
    <t>004436</t>
  </si>
  <si>
    <t>Consumabile medicale/biocide/suturi/implanturiConsumabile medicale004436</t>
  </si>
  <si>
    <t>Oxigenator pentru ECMO compatibil cu " Cardiohelp" cu set standart de tubulatura</t>
  </si>
  <si>
    <t xml:space="preserve"> Debit volum maxim (l/min ) -5 l durata lucrului 30 zile compatibile cu Cardiohelp.</t>
  </si>
  <si>
    <t>004437</t>
  </si>
  <si>
    <t>Consumabile medicale/biocide/suturi/implanturiConsumabile medicale004437</t>
  </si>
  <si>
    <t>110-39620</t>
  </si>
  <si>
    <t xml:space="preserve">Canula arteriala femorala pentru ECMO (HLS)
</t>
  </si>
  <si>
    <t>Canula arteriala femorala (HLS)-19 Fr.(23 cm) Compatibile cu setul Cardiohelp.</t>
  </si>
  <si>
    <t>004438</t>
  </si>
  <si>
    <t>Consumabile medicale/biocide/suturi/implanturiConsumabile medicale004438</t>
  </si>
  <si>
    <t>111-39620</t>
  </si>
  <si>
    <t>Oxigenator pentru ECMO neonatal plus  cu setul standart de tubulatura compatibila cu pompa Rotaflow</t>
  </si>
  <si>
    <t xml:space="preserve">Debit volum maxim (l / min.)   -   Nu mai mic 1,5
Durata lucrului   -  30 zile
compatibil cu Rotaflow
   </t>
  </si>
  <si>
    <t>004439</t>
  </si>
  <si>
    <t>Consumabile medicale/biocide/suturi/implanturiConsumabile medicale004439</t>
  </si>
  <si>
    <t>112-39620</t>
  </si>
  <si>
    <t>Oxigenator pentru ECMO pediatric  cu setul standart de tubulatura compatibila cu pompa Rotaflow</t>
  </si>
  <si>
    <t>Debit volum maxim (l / min.)   -   Nu mai mic de 3 l/min. durata de lucru 30 zile  compatibil cu pampa Rotafow (procurate conform necesitatile institutiei0</t>
  </si>
  <si>
    <t>004440</t>
  </si>
  <si>
    <t>Consumabile medicale/biocide/suturi/implanturiConsumabile medicale004440</t>
  </si>
  <si>
    <t>Senzor de nivel (Maquet)</t>
  </si>
  <si>
    <t>Compatibile pentru aparatul de CEC HL20  - Da</t>
  </si>
  <si>
    <t>004441</t>
  </si>
  <si>
    <t>Consumabile medicale/biocide/suturi/implanturiConsumabile medicale004441</t>
  </si>
  <si>
    <t>114-39620</t>
  </si>
  <si>
    <t>Consumabile pentriu Cellsaver compatibile cu aparatul Aotologus  Medtronic</t>
  </si>
  <si>
    <t xml:space="preserve">Compatibila  cu aparatul Cellsaver  Autologus Medtronic :.set de spalare,rezervor pentru colectarea sangelui,aspirator.                                  </t>
  </si>
  <si>
    <t>004442</t>
  </si>
  <si>
    <t>Consumabile medicale/biocide/suturi/implanturiConsumabile medicale004442</t>
  </si>
  <si>
    <t>Consumabile pt masurarea parametrilor echilibrului acido-bazic on-line la copii si adulti</t>
  </si>
  <si>
    <t>BMU Sensor 1/4"-40 buc,1/2-30 buc .3/8-10buc</t>
  </si>
  <si>
    <t>004443</t>
  </si>
  <si>
    <t>Consumabile medicale/biocide/suturi/implanturiConsumabile medicale004443</t>
  </si>
  <si>
    <t>BMU Cell 1/4"-40 buc.3/8-40 buc.</t>
  </si>
  <si>
    <t>004444</t>
  </si>
  <si>
    <t>Consumabile medicale/biocide/suturi/implanturiConsumabile medicale004444</t>
  </si>
  <si>
    <t>118-39620</t>
  </si>
  <si>
    <t>Eprubete ACT-HR</t>
  </si>
  <si>
    <t>1 Casete pentru determinarea timpului activ de coagulare la nivel inalt de heparina
2.volumul probei -0.5 ml singe- 600buc,  2,0 ml singe-1200 buc.
3.tip proba –singe integru
4.material eprubeta –plastic
5.    compatibil cu aparatul Hemocron, Medtronic</t>
  </si>
  <si>
    <t>004445</t>
  </si>
  <si>
    <t>Consumabile medicale/biocide/suturi/implanturiConsumabile medicale004445</t>
  </si>
  <si>
    <t>119-39620</t>
  </si>
  <si>
    <t>Eprubete ACT -LR</t>
  </si>
  <si>
    <t>1 Casete pentru determinarea timpului activ de coagulare la nivel scazut de heparina
2.volumul probei -0.5 ml singe
3.tip proba –singe integru
4.material eprubeta –plastic
           5.    compatibil cu aparatul  Hemocron.</t>
  </si>
  <si>
    <t>004446</t>
  </si>
  <si>
    <t>Consumabile medicale/biocide/suturi/implanturiConsumabile medicale004446</t>
  </si>
  <si>
    <t>120-39620</t>
  </si>
  <si>
    <t xml:space="preserve">Canula venoasa femorala pentru ECMO (HLS)
</t>
  </si>
  <si>
    <t xml:space="preserve"> canula venoasa femorala (HLS )ECMO-23 Fr,25 Fr compatibile cu setul Cardiohelp.</t>
  </si>
  <si>
    <t>004447</t>
  </si>
  <si>
    <t>Consumabile medicale/biocide/suturi/implanturiConsumabile medicale004447</t>
  </si>
  <si>
    <t>Fogarty clamp atraumatic  CSOFT6</t>
  </si>
  <si>
    <t>Total</t>
  </si>
  <si>
    <t>Nr. Lot</t>
  </si>
  <si>
    <t>Denumire Lot</t>
  </si>
  <si>
    <t>Unitatea de măsură</t>
  </si>
  <si>
    <t>cantitatea</t>
  </si>
  <si>
    <t>preț unitar fără TVA</t>
  </si>
  <si>
    <t>preț unitar cu TVA</t>
  </si>
  <si>
    <t>Suma fără TVA</t>
  </si>
  <si>
    <t>Suma cu TVA</t>
  </si>
  <si>
    <t>/Țară de origine</t>
  </si>
  <si>
    <t>ofertant</t>
  </si>
  <si>
    <t>Model/codul produsului/</t>
  </si>
  <si>
    <t>producător</t>
  </si>
  <si>
    <t xml:space="preserve">Termenii și condițiile de livrare/prestare solicitați: DDP - Franco destinație vămuit, Incoterms 2020, în termen de până la 30 de zile de la comanda scrisă a beneficiarului. </t>
  </si>
  <si>
    <t>Termenii și condițiile de livrare</t>
  </si>
  <si>
    <t>411,06</t>
  </si>
  <si>
    <t>556,92</t>
  </si>
  <si>
    <t>416,24</t>
  </si>
  <si>
    <t>634,61</t>
  </si>
  <si>
    <t>1187,26</t>
  </si>
  <si>
    <t>1 424.71</t>
  </si>
  <si>
    <t>257,4</t>
  </si>
  <si>
    <t>382,2</t>
  </si>
  <si>
    <t>9892,35</t>
  </si>
  <si>
    <t>11 870.82</t>
  </si>
  <si>
    <t>12.072,00</t>
  </si>
  <si>
    <t>979,8</t>
  </si>
  <si>
    <t>Oxivit med</t>
  </si>
  <si>
    <t>CAVATEH M SRL</t>
  </si>
  <si>
    <t>SRL Biosistem mld</t>
  </si>
  <si>
    <t>DataControl SRL</t>
  </si>
  <si>
    <t>Sumă de SCR cantitatea ce urmează a fi contractată</t>
  </si>
  <si>
    <t>(necompletat)</t>
  </si>
  <si>
    <t>Total Sumă de SCR cantitatea ce urmează a fi contractată</t>
  </si>
  <si>
    <t>Sumă de CARDIOLOGIE ce urmează a fi contractată</t>
  </si>
  <si>
    <t>Total Sumă de CARDIOLOGIE ce urmează a fi contractată</t>
  </si>
  <si>
    <t>IMSP SPITALUL CLINIC REPUBLICAN TIMOFEI MOSNEAGA</t>
  </si>
  <si>
    <t>IMSP INSTITUTUL DE CARDIOLOGIE</t>
  </si>
  <si>
    <t>14.1-39620</t>
  </si>
  <si>
    <t>25.1-39620</t>
  </si>
  <si>
    <t>27.1-39620</t>
  </si>
  <si>
    <t>56.1-39620</t>
  </si>
  <si>
    <t>57.1-39620</t>
  </si>
  <si>
    <t>Valoarea estimativă</t>
  </si>
  <si>
    <t>117-39620</t>
  </si>
  <si>
    <t>Set  consumabile pentru plasmafereza la aparatul Nigale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</si>
</sst>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Times New Roman"/>
      <family val="1"/>
      <charset val="204"/>
    </font>
    <font>
      <b/>
      <sz val="11"/>
      <name val="Times New Roman"/>
      <family val="1"/>
      <charset val="204"/>
    </font>
    <font>
      <sz val="10"/>
      <color theme="1"/>
      <name val="Times New Roman"/>
      <family val="1"/>
      <charset val="204"/>
    </font>
    <font>
      <sz val="11"/>
      <color theme="1"/>
      <name val="Times New Roman"/>
      <family val="1"/>
      <charset val="204"/>
    </font>
    <font>
      <sz val="10"/>
      <name val="Arial"/>
      <family val="2"/>
      <charset val="204"/>
    </font>
    <font>
      <sz val="10"/>
      <name val="Times New Roman"/>
      <family val="1"/>
      <charset val="204"/>
    </font>
    <font>
      <sz val="12"/>
      <color theme="1"/>
      <name val="Calibri"/>
      <family val="2"/>
      <scheme val="minor"/>
    </font>
    <font>
      <sz val="10"/>
      <color rgb="FFFF0000"/>
      <name val="Times New Roman"/>
      <family val="1"/>
      <charset val="204"/>
    </font>
    <font>
      <b/>
      <sz val="10"/>
      <color rgb="FF000000"/>
      <name val="Times New Roman"/>
      <family val="1"/>
      <charset val="204"/>
    </font>
    <font>
      <b/>
      <sz val="12"/>
      <color theme="1"/>
      <name val="Times New Roman"/>
      <family val="1"/>
      <charset val="204"/>
    </font>
  </fonts>
  <fills count="8">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theme="5"/>
        <bgColor indexed="64"/>
      </patternFill>
    </fill>
    <fill>
      <patternFill patternType="solid">
        <fgColor theme="4" tint="0.79998168889431442"/>
        <bgColor indexed="64"/>
      </patternFill>
    </fill>
    <fill>
      <patternFill patternType="solid">
        <fgColor theme="9"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5" fillId="0" borderId="0"/>
    <xf numFmtId="0" fontId="5" fillId="0" borderId="0"/>
  </cellStyleXfs>
  <cellXfs count="72">
    <xf numFmtId="0" fontId="0" fillId="0" borderId="0" xfId="0"/>
    <xf numFmtId="0" fontId="1" fillId="2" borderId="1" xfId="0" applyFont="1" applyFill="1" applyBorder="1" applyAlignment="1">
      <alignment horizontal="center" vertical="center"/>
    </xf>
    <xf numFmtId="0" fontId="2" fillId="2" borderId="1" xfId="0" applyFont="1" applyFill="1" applyBorder="1" applyAlignment="1">
      <alignment horizontal="left" vertical="center"/>
    </xf>
    <xf numFmtId="0" fontId="1"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0" fillId="0" borderId="1" xfId="0" applyBorder="1"/>
    <xf numFmtId="0" fontId="1" fillId="3" borderId="1" xfId="0" applyFont="1" applyFill="1" applyBorder="1" applyAlignment="1" applyProtection="1">
      <alignment horizontal="center" vertical="center" wrapText="1"/>
      <protection locked="0"/>
    </xf>
    <xf numFmtId="0" fontId="3" fillId="0" borderId="1" xfId="0" applyFont="1" applyBorder="1" applyAlignment="1">
      <alignment horizontal="center" vertical="center"/>
    </xf>
    <xf numFmtId="49" fontId="4" fillId="0" borderId="1" xfId="0" applyNumberFormat="1" applyFont="1" applyBorder="1" applyAlignment="1">
      <alignment horizontal="center" vertical="center" wrapText="1"/>
    </xf>
    <xf numFmtId="0" fontId="4" fillId="0" borderId="1" xfId="0" applyFont="1" applyBorder="1" applyAlignment="1">
      <alignment horizontal="left" vertical="center" wrapText="1"/>
    </xf>
    <xf numFmtId="0" fontId="6" fillId="4" borderId="1" xfId="1" applyFont="1" applyFill="1" applyBorder="1" applyAlignment="1">
      <alignment vertical="top" wrapText="1"/>
    </xf>
    <xf numFmtId="0" fontId="6" fillId="4" borderId="1" xfId="1" applyFont="1" applyFill="1" applyBorder="1" applyAlignment="1">
      <alignment horizontal="left" vertical="top" wrapText="1"/>
    </xf>
    <xf numFmtId="0" fontId="3" fillId="4" borderId="1" xfId="1" applyFont="1" applyFill="1" applyBorder="1" applyAlignment="1">
      <alignment horizontal="center" vertical="center"/>
    </xf>
    <xf numFmtId="2" fontId="3" fillId="4" borderId="1" xfId="0" applyNumberFormat="1" applyFont="1" applyFill="1" applyBorder="1" applyAlignment="1">
      <alignment horizontal="center" vertical="center"/>
    </xf>
    <xf numFmtId="3" fontId="0" fillId="3" borderId="1" xfId="0" applyNumberFormat="1" applyFill="1" applyBorder="1" applyAlignment="1">
      <alignment horizontal="center"/>
    </xf>
    <xf numFmtId="0" fontId="0" fillId="3" borderId="1" xfId="0" applyFill="1" applyBorder="1" applyAlignment="1">
      <alignment horizontal="center"/>
    </xf>
    <xf numFmtId="3" fontId="0" fillId="0" borderId="0" xfId="0" applyNumberFormat="1"/>
    <xf numFmtId="3" fontId="7" fillId="3" borderId="1" xfId="0" applyNumberFormat="1" applyFont="1" applyFill="1" applyBorder="1" applyAlignment="1">
      <alignment horizontal="center" vertical="center"/>
    </xf>
    <xf numFmtId="0" fontId="7" fillId="3" borderId="1" xfId="0" applyFont="1" applyFill="1" applyBorder="1" applyAlignment="1">
      <alignment horizontal="center" vertical="center"/>
    </xf>
    <xf numFmtId="3" fontId="0" fillId="5" borderId="1" xfId="0" applyNumberFormat="1" applyFill="1" applyBorder="1" applyAlignment="1">
      <alignment horizontal="center"/>
    </xf>
    <xf numFmtId="0" fontId="7" fillId="5" borderId="1" xfId="0" applyFont="1" applyFill="1" applyBorder="1" applyAlignment="1">
      <alignment horizontal="center" vertical="center"/>
    </xf>
    <xf numFmtId="0" fontId="4" fillId="0" borderId="1" xfId="0" applyFont="1" applyBorder="1" applyAlignment="1">
      <alignment horizontal="left" vertical="top"/>
    </xf>
    <xf numFmtId="0" fontId="0" fillId="5" borderId="1" xfId="0" applyFill="1" applyBorder="1"/>
    <xf numFmtId="0" fontId="4" fillId="5" borderId="1" xfId="0" applyFont="1" applyFill="1" applyBorder="1" applyAlignment="1">
      <alignment horizontal="left" vertical="center" wrapText="1"/>
    </xf>
    <xf numFmtId="3" fontId="7" fillId="5" borderId="1" xfId="0" applyNumberFormat="1" applyFont="1" applyFill="1" applyBorder="1" applyAlignment="1">
      <alignment horizontal="center" vertical="center"/>
    </xf>
    <xf numFmtId="0" fontId="0" fillId="5" borderId="1" xfId="0" applyFill="1" applyBorder="1" applyAlignment="1">
      <alignment horizontal="center"/>
    </xf>
    <xf numFmtId="0" fontId="6" fillId="4" borderId="1" xfId="2" applyFont="1" applyFill="1" applyBorder="1" applyAlignment="1">
      <alignment vertical="top" wrapText="1"/>
    </xf>
    <xf numFmtId="0" fontId="6" fillId="4" borderId="1" xfId="2" applyFont="1" applyFill="1" applyBorder="1" applyAlignment="1">
      <alignment horizontal="left" vertical="top" wrapText="1"/>
    </xf>
    <xf numFmtId="0" fontId="0" fillId="3" borderId="0" xfId="0" applyFill="1" applyAlignment="1">
      <alignment horizontal="center"/>
    </xf>
    <xf numFmtId="0" fontId="9" fillId="0" borderId="2" xfId="0" applyFont="1" applyBorder="1" applyAlignment="1">
      <alignment horizontal="center" vertical="center" wrapText="1"/>
    </xf>
    <xf numFmtId="0" fontId="9" fillId="0" borderId="4" xfId="0" applyFont="1" applyFill="1" applyBorder="1" applyAlignment="1">
      <alignment horizontal="center" vertical="center" wrapText="1"/>
    </xf>
    <xf numFmtId="0" fontId="10" fillId="0" borderId="0" xfId="0" applyFont="1"/>
    <xf numFmtId="0" fontId="0" fillId="6" borderId="1" xfId="0" applyFill="1" applyBorder="1"/>
    <xf numFmtId="0" fontId="4" fillId="6" borderId="1" xfId="0" applyFont="1" applyFill="1" applyBorder="1" applyAlignment="1">
      <alignment horizontal="left" vertical="top"/>
    </xf>
    <xf numFmtId="0" fontId="4" fillId="6" borderId="1" xfId="0" applyFont="1" applyFill="1" applyBorder="1" applyAlignment="1">
      <alignment horizontal="left" vertical="center" wrapText="1"/>
    </xf>
    <xf numFmtId="0" fontId="3" fillId="0" borderId="3" xfId="0" applyFont="1" applyBorder="1" applyAlignment="1">
      <alignment horizontal="center" vertical="center" wrapText="1"/>
    </xf>
    <xf numFmtId="0" fontId="3" fillId="0" borderId="0" xfId="0" applyFont="1"/>
    <xf numFmtId="4" fontId="0" fillId="0" borderId="0" xfId="0" applyNumberFormat="1"/>
    <xf numFmtId="0" fontId="0" fillId="0" borderId="0" xfId="0" applyAlignment="1">
      <alignment horizontal="center"/>
    </xf>
    <xf numFmtId="0" fontId="0" fillId="0" borderId="0" xfId="0" pivotButton="1"/>
    <xf numFmtId="0" fontId="0" fillId="0" borderId="0" xfId="0" applyNumberFormat="1"/>
    <xf numFmtId="4" fontId="0" fillId="0" borderId="0" xfId="0" applyNumberFormat="1" applyAlignment="1">
      <alignment horizontal="center"/>
    </xf>
    <xf numFmtId="0" fontId="4" fillId="7" borderId="1" xfId="0" applyFont="1" applyFill="1" applyBorder="1"/>
    <xf numFmtId="0" fontId="0" fillId="7" borderId="0" xfId="0" applyFill="1"/>
    <xf numFmtId="4" fontId="0" fillId="7" borderId="0" xfId="0" applyNumberFormat="1" applyFill="1"/>
    <xf numFmtId="0" fontId="0" fillId="7" borderId="0" xfId="0" applyFill="1" applyAlignment="1">
      <alignment horizontal="center"/>
    </xf>
    <xf numFmtId="0" fontId="4" fillId="4" borderId="1" xfId="0" applyFont="1" applyFill="1" applyBorder="1" applyAlignment="1">
      <alignment horizontal="left" vertical="top"/>
    </xf>
    <xf numFmtId="3" fontId="0" fillId="5" borderId="1" xfId="0" applyNumberFormat="1" applyFill="1" applyBorder="1" applyAlignment="1">
      <alignment horizontal="center" vertical="center"/>
    </xf>
    <xf numFmtId="0" fontId="0" fillId="0" borderId="0" xfId="0" applyAlignment="1">
      <alignment vertical="center"/>
    </xf>
    <xf numFmtId="0" fontId="4" fillId="0" borderId="1" xfId="0" applyFont="1" applyBorder="1" applyAlignment="1">
      <alignment horizontal="center" vertical="center"/>
    </xf>
    <xf numFmtId="0" fontId="0" fillId="4" borderId="0" xfId="0" applyFill="1"/>
    <xf numFmtId="0" fontId="0" fillId="4" borderId="1" xfId="0" applyFill="1" applyBorder="1" applyAlignment="1">
      <alignment vertical="top" wrapText="1"/>
    </xf>
    <xf numFmtId="0" fontId="0" fillId="4" borderId="1" xfId="0" applyFill="1" applyBorder="1" applyAlignment="1">
      <alignment wrapText="1"/>
    </xf>
    <xf numFmtId="0" fontId="0" fillId="4" borderId="1" xfId="0" applyFill="1" applyBorder="1"/>
    <xf numFmtId="0" fontId="2" fillId="2" borderId="5" xfId="0" applyFont="1" applyFill="1" applyBorder="1" applyAlignment="1">
      <alignment horizontal="left" vertical="center"/>
    </xf>
    <xf numFmtId="0" fontId="4" fillId="0" borderId="5" xfId="0" applyFont="1" applyBorder="1" applyAlignment="1">
      <alignment horizontal="left" vertical="center" wrapText="1"/>
    </xf>
    <xf numFmtId="0" fontId="1" fillId="2" borderId="5" xfId="0" applyFont="1" applyFill="1" applyBorder="1" applyAlignment="1">
      <alignment horizontal="center" vertical="center" wrapText="1"/>
    </xf>
    <xf numFmtId="2" fontId="3" fillId="4" borderId="5" xfId="0" applyNumberFormat="1" applyFont="1" applyFill="1" applyBorder="1" applyAlignment="1">
      <alignment horizontal="center" vertical="center"/>
    </xf>
    <xf numFmtId="0" fontId="1" fillId="2" borderId="6" xfId="0" applyFont="1" applyFill="1" applyBorder="1" applyAlignment="1">
      <alignment horizontal="left" vertical="center" wrapText="1"/>
    </xf>
    <xf numFmtId="0" fontId="6" fillId="4" borderId="6" xfId="1" applyFont="1" applyFill="1" applyBorder="1" applyAlignment="1">
      <alignment horizontal="left" vertical="top" wrapText="1"/>
    </xf>
    <xf numFmtId="0" fontId="0" fillId="0" borderId="6" xfId="0" applyBorder="1"/>
    <xf numFmtId="0" fontId="0" fillId="4" borderId="6" xfId="0" applyFill="1" applyBorder="1" applyAlignment="1">
      <alignment vertical="top" wrapText="1"/>
    </xf>
    <xf numFmtId="0" fontId="0" fillId="4" borderId="6" xfId="0" applyFill="1" applyBorder="1" applyAlignment="1">
      <alignment wrapText="1"/>
    </xf>
    <xf numFmtId="0" fontId="0" fillId="6" borderId="7" xfId="0" applyFill="1" applyBorder="1"/>
    <xf numFmtId="0" fontId="6" fillId="4" borderId="7" xfId="1" applyFont="1" applyFill="1" applyBorder="1" applyAlignment="1">
      <alignment vertical="top" wrapText="1"/>
    </xf>
    <xf numFmtId="3" fontId="0" fillId="3" borderId="7" xfId="0" applyNumberFormat="1" applyFill="1" applyBorder="1" applyAlignment="1">
      <alignment horizontal="center"/>
    </xf>
    <xf numFmtId="0" fontId="0" fillId="3" borderId="7" xfId="0" applyFill="1" applyBorder="1" applyAlignment="1">
      <alignment horizontal="center"/>
    </xf>
    <xf numFmtId="0" fontId="0" fillId="0" borderId="7" xfId="0" applyBorder="1"/>
    <xf numFmtId="0" fontId="4" fillId="6" borderId="7" xfId="0" applyFont="1" applyFill="1" applyBorder="1" applyAlignment="1">
      <alignment horizontal="left" vertical="top"/>
    </xf>
    <xf numFmtId="0" fontId="4" fillId="5" borderId="7" xfId="0" applyFont="1" applyFill="1" applyBorder="1" applyAlignment="1">
      <alignment horizontal="left" vertical="top"/>
    </xf>
    <xf numFmtId="0" fontId="4" fillId="5" borderId="7" xfId="0" applyFont="1" applyFill="1" applyBorder="1" applyAlignment="1">
      <alignment horizontal="left" vertical="center" wrapText="1"/>
    </xf>
  </cellXfs>
  <cellStyles count="3">
    <cellStyle name="Normal" xfId="0" builtinId="0"/>
    <cellStyle name="Normal 2 2 3" xfId="2" xr:uid="{A6CFC0B0-77EE-4A0C-B527-B1929C880973}"/>
    <cellStyle name="Normal 3" xfId="1" xr:uid="{48E7C4CF-A1F1-45E8-9AE0-3C36D1EAEB2E}"/>
  </cellStyles>
  <dxfs count="1">
    <dxf>
      <fill>
        <patternFill patternType="none">
          <fgColor indexed="64"/>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er" refreshedDate="45972.684673611111" createdVersion="7" refreshedVersion="7" minRefreshableVersion="3" recordCount="17" xr:uid="{77427BD0-2856-4FDA-BCE9-DA11B72C554F}">
  <cacheSource type="worksheet">
    <worksheetSource ref="B1:T18" sheet="Foaie1"/>
  </cacheSource>
  <cacheFields count="19">
    <cacheField name="DCI/Denumire Lot" numFmtId="0">
      <sharedItems count="17">
        <s v="Canula antegrada cardioplegica lunga pentru interventii minimal invazive 7 Fr"/>
        <s v="Canula antegrada cardioplegica lunga pentru interventii minimal invazive 9 FR"/>
        <s v="Canula venoasa bilumen pentru adulti, ărimea  internă (Fr)   -   36-51"/>
        <s v="Canula venoasa bilumen pentru adulti, Mărimea  internă (Fr)   -   34/46"/>
        <s v="Canula venoasa bilumen pentru adulti, Mărimea  internă (Fr)   -   32/40"/>
        <s v="Canulă venoasă monolumen dreaptă pentru adulti, Mărimea  internă (Fr)   -   30   "/>
        <s v="Canulă venoasă monolumen dreaptă pentru adulti Mărimea  internă (Fr)   -   34_x000a_Forma canulelor   -   Dreaptă"/>
        <s v="Canulă venoasă monolumen încovoiate tip „Pacifico”pentru adulti, Mărimea  internă (Fr)   -   28"/>
        <s v="Canulă venoasă monolumen încovoiate tip „Pacifico”pentru adulti, Mărimea  internă (Fr)   -   24"/>
        <s v="Canule aortica pentru adulti Mărimea internă (Fr)   -   22_x000a_Lungimea canulei, 30,5 cm_x000a_"/>
        <s v="Canule pentru perfuzia coronariană directă  pentru adulti.  Mărimea internă (mm)   -  3,3 -3,5"/>
        <s v="Canule pentru perfuzia coronariană directă  pentru adulti. Mărimea internă (mm)   -   4"/>
        <s v="Consumabile pentru masurarea Timpului Activat de Coagulare"/>
        <s v="Sensor de nivel "/>
        <s v=" Oxigenator pentru adulti cu membrană &gt; 60 kg, cu filtrul anexat"/>
        <s v="Oxigenator pentru adulti si copii cu greutatea &lt;60 kg cu membrană"/>
        <s v="Hemoconcentrator pentru copii cu set de tubulatura"/>
      </sharedItems>
    </cacheField>
    <cacheField name="Denumire Poziție" numFmtId="0">
      <sharedItems count="17">
        <s v="Canula antegrada cardioplegica lunga pentru interventii minimal invazive 7 Fr"/>
        <s v="Canula antegrada cardioplegica lunga pentru interventii minimal invazive 9 FR"/>
        <s v="Canula venoasa bilumen pentru adulti, ărimea  internă (Fr)   -   36-51"/>
        <s v="Canula venoasa bilumen pentru adulti, Mărimea  internă (Fr)   -   34/46"/>
        <s v="Canula venoasa bilumen pentru adulti, Mărimea  internă (Fr)   -   32/40"/>
        <s v="Canulă venoasă monolumen dreaptă pentru adulti, Mărimea  internă (Fr)   -   30   "/>
        <s v="Canulă venoasă monolumen dreaptă pentru adulti Mărimea  internă (Fr)   -   34_x000a_Forma canulelor   -   Dreaptă"/>
        <s v="Canulă venoasă monolumen încovoiate tip „Pacifico”pentru adulti, Mărimea  internă (Fr)   -   28"/>
        <s v="Canulă venoasă monolumen încovoiate tip „Pacifico”pentru adulti, Mărimea  internă (Fr)   -   24"/>
        <s v="Canule aortica pentru adulti Mărimea internă (Fr)   -   22_x000a_Lungimea canulei, 30,5 cm_x000a_"/>
        <s v="Canule pentru perfuzia coronariană directă  pentru adulti.  Mărimea internă (mm)   -  3,3 -3,5"/>
        <s v="Canule pentru perfuzia coronariană directă  pentru adulti. Mărimea internă (mm)   -   4"/>
        <s v="Consumabile pentru masurarea Timpului Activat de Coagulare"/>
        <s v="Sensor de nivel "/>
        <s v=" Oxigenator pentru adulti cu membrană &gt; 60 kg, cu filtrul anexat"/>
        <s v="Oxigenator pentru adulti si copii cu greutatea &lt;60 kg cu membrană"/>
        <s v="Hemoconcentrator pentru copii cu set de tubulatura"/>
      </sharedItems>
    </cacheField>
    <cacheField name="UM" numFmtId="0">
      <sharedItems count="1">
        <s v="bucată"/>
      </sharedItems>
    </cacheField>
    <cacheField name="SCR cantitatea ce urmează a fi contractată" numFmtId="0">
      <sharedItems containsSemiMixedTypes="0" containsString="0" containsNumber="1" containsInteger="1" minValue="0" maxValue="80"/>
    </cacheField>
    <cacheField name="CARDIOLOGIE ce urmează a fi contractată" numFmtId="0">
      <sharedItems containsSemiMixedTypes="0" containsString="0" containsNumber="1" containsInteger="1" minValue="0" maxValue="2500"/>
    </cacheField>
    <cacheField name="cantitatea pentru procedura " numFmtId="0">
      <sharedItems containsSemiMixedTypes="0" containsString="0" containsNumber="1" containsInteger="1" minValue="3" maxValue="2500"/>
    </cacheField>
    <cacheField name="Nr. Lot" numFmtId="0">
      <sharedItems count="17">
        <s v="3-39620"/>
        <s v="4-39620"/>
        <s v="13-39620"/>
        <s v="14-39620"/>
        <s v="15-39620"/>
        <s v="25-39620"/>
        <s v="27-39620"/>
        <s v="30-39620"/>
        <s v="31-39620"/>
        <s v="44-39650"/>
        <s v="56-39620"/>
        <s v="57-39620"/>
        <s v="66-39620"/>
        <s v="68-39620"/>
        <s v="70-39620"/>
        <s v="72-39620"/>
        <s v="85-39620"/>
      </sharedItems>
    </cacheField>
    <cacheField name="Denumire Lot" numFmtId="0">
      <sharedItems/>
    </cacheField>
    <cacheField name="Unitatea de măsură" numFmtId="0">
      <sharedItems/>
    </cacheField>
    <cacheField name="cantitatea" numFmtId="0">
      <sharedItems containsNonDate="0" containsString="0" containsBlank="1"/>
    </cacheField>
    <cacheField name="preț unitar fără TVA" numFmtId="0">
      <sharedItems containsMixedTypes="1" containsNumber="1" containsInteger="1" minValue="370" maxValue="388286" count="13">
        <s v="411,06"/>
        <s v="556,92"/>
        <n v="378851"/>
        <s v="416,24"/>
        <n v="370"/>
        <s v="634,61"/>
        <s v="1187,26"/>
        <n v="388286"/>
        <s v="257,4"/>
        <s v="382,2"/>
        <s v="9892,35"/>
        <n v="10060"/>
        <s v="979,8"/>
      </sharedItems>
    </cacheField>
    <cacheField name="preț unitar cu TVA" numFmtId="0">
      <sharedItems containsMixedTypes="1" containsNumber="1" minValue="308.88" maxValue="1175.76" count="13">
        <n v="493.27"/>
        <n v="668.3"/>
        <n v="409.15899999999999"/>
        <n v="449.53899999999999"/>
        <n v="411.38099999999997"/>
        <n v="761.53"/>
        <s v="1 424.71"/>
        <n v="419.34899999999999"/>
        <n v="308.88"/>
        <n v="458.64"/>
        <s v="11 870.82"/>
        <s v="12.072,00"/>
        <n v="1175.76"/>
      </sharedItems>
    </cacheField>
    <cacheField name="Suma fără TVA" numFmtId="0">
      <sharedItems containsNonDate="0" containsString="0" containsBlank="1"/>
    </cacheField>
    <cacheField name="Suma cu TVA" numFmtId="0">
      <sharedItems containsNonDate="0" containsString="0" containsBlank="1"/>
    </cacheField>
    <cacheField name="Model/codul produsului/" numFmtId="0">
      <sharedItems containsNonDate="0" containsString="0" containsBlank="1" count="1">
        <m/>
      </sharedItems>
    </cacheField>
    <cacheField name="producător" numFmtId="0">
      <sharedItems containsNonDate="0" containsString="0" containsBlank="1" count="1">
        <m/>
      </sharedItems>
    </cacheField>
    <cacheField name="/Țară de origine" numFmtId="0">
      <sharedItems containsNonDate="0" containsString="0" containsBlank="1" count="1">
        <m/>
      </sharedItems>
    </cacheField>
    <cacheField name="ofertant" numFmtId="0">
      <sharedItems count="4">
        <s v="Oxivit med"/>
        <s v="CAVATEH M SRL"/>
        <s v="SRL Biosistem mld"/>
        <s v="DataControl SRL"/>
      </sharedItems>
    </cacheField>
    <cacheField name="Termenii și condițiile de livrare" numFmtId="0">
      <sharedItems count="1">
        <s v="Termenii și condițiile de livrare/prestare solicitați: DDP - Franco destinație vămuit, Incoterms 2020, în termen de până la 30 de zile de la comanda scrisă a beneficiarului. "/>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7">
  <r>
    <x v="0"/>
    <x v="0"/>
    <x v="0"/>
    <n v="25"/>
    <n v="2"/>
    <n v="27"/>
    <x v="0"/>
    <s v="Canula antegrada cardioplegica lunga pentru interventii minimal invazive 7 Fr"/>
    <s v="Canula antegrada cardioplegica lunga pentru interventii minimal invazive 7 Fr"/>
    <m/>
    <x v="0"/>
    <x v="0"/>
    <m/>
    <m/>
    <x v="0"/>
    <x v="0"/>
    <x v="0"/>
    <x v="0"/>
    <x v="0"/>
  </r>
  <r>
    <x v="1"/>
    <x v="1"/>
    <x v="0"/>
    <n v="25"/>
    <n v="2"/>
    <n v="27"/>
    <x v="1"/>
    <s v="Canula antegrada cardioplegica lunga pentru interventii minimal invazive 9 FR"/>
    <s v="Canula antegrada cardioplegica lunga pentru interventii minimal invazive 9 FR"/>
    <m/>
    <x v="1"/>
    <x v="1"/>
    <m/>
    <m/>
    <x v="0"/>
    <x v="0"/>
    <x v="0"/>
    <x v="0"/>
    <x v="0"/>
  </r>
  <r>
    <x v="2"/>
    <x v="2"/>
    <x v="0"/>
    <n v="0"/>
    <n v="80"/>
    <n v="80"/>
    <x v="2"/>
    <s v="Canula venoasa bilumen pentru adulti, ărimea  internă (Fr)   -   36-51"/>
    <s v="Canula venoasa bilumen pentru adulti, ărimea  internă (Fr)   -   36-51"/>
    <m/>
    <x v="2"/>
    <x v="2"/>
    <m/>
    <m/>
    <x v="0"/>
    <x v="0"/>
    <x v="0"/>
    <x v="1"/>
    <x v="0"/>
  </r>
  <r>
    <x v="3"/>
    <x v="3"/>
    <x v="0"/>
    <n v="0"/>
    <n v="60"/>
    <n v="60"/>
    <x v="3"/>
    <s v="Canula venoasa bilumen pentru adulti, Mărimea  internă (Fr)   -   34/46"/>
    <s v="Canula venoasa bilumen pentru adulti, Mărimea  internă (Fr)   -   34/46"/>
    <m/>
    <x v="2"/>
    <x v="2"/>
    <m/>
    <m/>
    <x v="0"/>
    <x v="0"/>
    <x v="0"/>
    <x v="1"/>
    <x v="0"/>
  </r>
  <r>
    <x v="4"/>
    <x v="4"/>
    <x v="0"/>
    <n v="0"/>
    <n v="40"/>
    <n v="40"/>
    <x v="4"/>
    <s v="Canula venoasa bilumen pentru adulti, Mărimea  internă (Fr)   -   32/40"/>
    <s v="Canula venoasa bilumen pentru adulti, Mărimea  internă (Fr)   -   32/40"/>
    <m/>
    <x v="3"/>
    <x v="3"/>
    <m/>
    <m/>
    <x v="0"/>
    <x v="0"/>
    <x v="0"/>
    <x v="1"/>
    <x v="0"/>
  </r>
  <r>
    <x v="5"/>
    <x v="5"/>
    <x v="0"/>
    <n v="0"/>
    <n v="3"/>
    <n v="3"/>
    <x v="5"/>
    <s v="Canulă venoasă monolumen dreaptă pentru adulti, Mărimea  internă (Fr)   -   30   "/>
    <s v="Canulă venoasă monolumen dreaptă pentru adulti, Mărimea  internă (Fr)   -   30   "/>
    <m/>
    <x v="4"/>
    <x v="4"/>
    <m/>
    <m/>
    <x v="0"/>
    <x v="0"/>
    <x v="0"/>
    <x v="1"/>
    <x v="0"/>
  </r>
  <r>
    <x v="6"/>
    <x v="6"/>
    <x v="0"/>
    <n v="0"/>
    <n v="60"/>
    <n v="60"/>
    <x v="6"/>
    <s v="Canulă venoasă monolumen dreaptă pentru adulti Mărimea  internă (Fr)   -   34_x000a_Forma canulelor   -   Dreaptă"/>
    <s v="Canulă venoasă monolumen dreaptă pentru adulti Mărimea  internă (Fr)   -   34_x000a_Forma canulelor   -   Dreaptă"/>
    <m/>
    <x v="4"/>
    <x v="4"/>
    <m/>
    <m/>
    <x v="0"/>
    <x v="0"/>
    <x v="0"/>
    <x v="1"/>
    <x v="0"/>
  </r>
  <r>
    <x v="7"/>
    <x v="7"/>
    <x v="0"/>
    <n v="0"/>
    <n v="80"/>
    <n v="80"/>
    <x v="7"/>
    <s v="Canulă venoasă monolumen încovoiate tip „Pacifico”pentru adulti, Mărimea  internă (Fr)   -   28"/>
    <s v="Canulă venoasă monolumen încovoiate tip „Pacifico”pentru adulti, Mărimea  internă (Fr)   -   28"/>
    <m/>
    <x v="5"/>
    <x v="5"/>
    <m/>
    <m/>
    <x v="0"/>
    <x v="0"/>
    <x v="0"/>
    <x v="0"/>
    <x v="0"/>
  </r>
  <r>
    <x v="8"/>
    <x v="8"/>
    <x v="0"/>
    <n v="0"/>
    <n v="20"/>
    <n v="20"/>
    <x v="8"/>
    <s v="Canulă venoasă monolumen încovoiate tip „Pacifico”pentru adulti, Mărimea  internă (Fr)   -   24"/>
    <s v="Canulă venoasă monolumen încovoiate tip „Pacifico”pentru adulti, Mărimea  internă (Fr)   -   24"/>
    <m/>
    <x v="5"/>
    <x v="5"/>
    <m/>
    <m/>
    <x v="0"/>
    <x v="0"/>
    <x v="0"/>
    <x v="0"/>
    <x v="0"/>
  </r>
  <r>
    <x v="9"/>
    <x v="9"/>
    <x v="0"/>
    <n v="0"/>
    <n v="50"/>
    <n v="50"/>
    <x v="9"/>
    <s v="Canule aortica pentru adulti Mărimea internă (Fr)   -   22_x000a_Lungimea canulei, 30,5 cm_x000a_"/>
    <s v="Canule aortica pentru adulti Mărimea internă (Fr)   -   22_x000a_Lungimea canulei, 30,5 cm_x000a_"/>
    <m/>
    <x v="6"/>
    <x v="6"/>
    <m/>
    <m/>
    <x v="0"/>
    <x v="0"/>
    <x v="0"/>
    <x v="0"/>
    <x v="0"/>
  </r>
  <r>
    <x v="10"/>
    <x v="10"/>
    <x v="0"/>
    <n v="0"/>
    <n v="20"/>
    <n v="20"/>
    <x v="10"/>
    <s v="Canule pentru perfuzia coronariană directă  pentru adulti.  Mărimea internă (mm)   -  3,3 -3,5"/>
    <s v="Canule pentru perfuzia coronariană directă  pentru adulti.  Mărimea internă (mm)   -  3,3 -3,5"/>
    <m/>
    <x v="7"/>
    <x v="7"/>
    <m/>
    <m/>
    <x v="0"/>
    <x v="0"/>
    <x v="0"/>
    <x v="1"/>
    <x v="0"/>
  </r>
  <r>
    <x v="11"/>
    <x v="11"/>
    <x v="0"/>
    <n v="0"/>
    <n v="10"/>
    <n v="10"/>
    <x v="11"/>
    <s v="Canule pentru perfuzia coronariană directă  pentru adulti. Mărimea internă (mm)   -   4"/>
    <s v="Canule pentru perfuzia coronariană directă  pentru adulti. Mărimea internă (mm)   -   4"/>
    <m/>
    <x v="7"/>
    <x v="7"/>
    <m/>
    <m/>
    <x v="0"/>
    <x v="0"/>
    <x v="0"/>
    <x v="1"/>
    <x v="0"/>
  </r>
  <r>
    <x v="12"/>
    <x v="12"/>
    <x v="0"/>
    <n v="0"/>
    <n v="2500"/>
    <n v="2500"/>
    <x v="12"/>
    <s v="Consumabile pentru masurarea Timpului Activat de Coagulare"/>
    <s v="Consumabile pentru masurarea Timpului Activat de Coagulare"/>
    <m/>
    <x v="8"/>
    <x v="8"/>
    <m/>
    <m/>
    <x v="0"/>
    <x v="0"/>
    <x v="0"/>
    <x v="0"/>
    <x v="0"/>
  </r>
  <r>
    <x v="13"/>
    <x v="13"/>
    <x v="0"/>
    <n v="0"/>
    <n v="350"/>
    <n v="350"/>
    <x v="13"/>
    <s v="Sensor de nivel "/>
    <s v="Sensor de nivel "/>
    <m/>
    <x v="9"/>
    <x v="9"/>
    <m/>
    <m/>
    <x v="0"/>
    <x v="0"/>
    <x v="0"/>
    <x v="2"/>
    <x v="0"/>
  </r>
  <r>
    <x v="14"/>
    <x v="14"/>
    <x v="0"/>
    <n v="0"/>
    <n v="200"/>
    <n v="200"/>
    <x v="14"/>
    <s v=" Oxigenator pentru adulti cu membrană &gt; 60 kg, cu filtrul anexat"/>
    <s v=" Oxigenator pentru adulti cu membrană &gt; 60 kg, cu filtrul anexat"/>
    <m/>
    <x v="10"/>
    <x v="10"/>
    <m/>
    <m/>
    <x v="0"/>
    <x v="0"/>
    <x v="0"/>
    <x v="0"/>
    <x v="0"/>
  </r>
  <r>
    <x v="15"/>
    <x v="15"/>
    <x v="0"/>
    <n v="0"/>
    <n v="50"/>
    <n v="50"/>
    <x v="15"/>
    <s v="Oxigenator pentru adulti si copii cu greutatea &lt;60 kg cu membrană"/>
    <s v="Oxigenator pentru adulti si copii cu greutatea &lt;60 kg cu membrană"/>
    <m/>
    <x v="11"/>
    <x v="11"/>
    <m/>
    <m/>
    <x v="0"/>
    <x v="0"/>
    <x v="0"/>
    <x v="3"/>
    <x v="0"/>
  </r>
  <r>
    <x v="16"/>
    <x v="16"/>
    <x v="0"/>
    <n v="80"/>
    <n v="0"/>
    <n v="80"/>
    <x v="16"/>
    <s v="Hemoconcentrator pentru copii cu set de tubulatura"/>
    <s v="Hemoconcentrator pentru copii cu set de tubulatura"/>
    <m/>
    <x v="12"/>
    <x v="12"/>
    <m/>
    <m/>
    <x v="0"/>
    <x v="0"/>
    <x v="0"/>
    <x v="1"/>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3F64060-E79E-4C1F-BB84-C1A5B7EAB96C}" name="PivotTable1" cacheId="3" dataOnRows="1" dataPosition="0" applyNumberFormats="0" applyBorderFormats="0" applyFontFormats="0" applyPatternFormats="0" applyAlignmentFormats="0" applyWidthHeightFormats="1" dataCaption="Valori" updatedVersion="7" minRefreshableVersion="3" showDrill="0" useAutoFormatting="1" itemPrintTitles="1" createdVersion="7" indent="0" showHeaders="0" compact="0" compactData="0" multipleFieldFilters="0">
  <location ref="A3:L6" firstHeaderRow="0" firstDataRow="0" firstDataCol="11" rowPageCount="1" colPageCount="1"/>
  <pivotFields count="19">
    <pivotField axis="axisRow" compact="0" outline="0" showAll="0" defaultSubtotal="0">
      <items count="17">
        <item x="14"/>
        <item x="0"/>
        <item x="1"/>
        <item x="2"/>
        <item x="4"/>
        <item x="3"/>
        <item x="6"/>
        <item x="5"/>
        <item x="8"/>
        <item x="7"/>
        <item x="9"/>
        <item x="10"/>
        <item x="11"/>
        <item x="12"/>
        <item x="16"/>
        <item x="15"/>
        <item x="13"/>
      </items>
    </pivotField>
    <pivotField axis="axisRow" compact="0" outline="0" showAll="0" defaultSubtotal="0">
      <items count="17">
        <item x="14"/>
        <item x="0"/>
        <item x="1"/>
        <item x="2"/>
        <item x="4"/>
        <item x="3"/>
        <item x="6"/>
        <item x="5"/>
        <item x="8"/>
        <item x="7"/>
        <item x="9"/>
        <item x="10"/>
        <item x="11"/>
        <item x="12"/>
        <item x="16"/>
        <item x="15"/>
        <item x="13"/>
      </items>
    </pivotField>
    <pivotField axis="axisRow" compact="0" outline="0" showAll="0" defaultSubtotal="0">
      <items count="1">
        <item x="0"/>
      </items>
    </pivotField>
    <pivotField dataField="1" compact="0" outline="0" showAll="0" defaultSubtotal="0"/>
    <pivotField dataField="1" compact="0" outline="0" showAll="0" defaultSubtotal="0"/>
    <pivotField compact="0" outline="0" showAll="0" defaultSubtotal="0"/>
    <pivotField axis="axisRow" compact="0" outline="0" showAll="0" defaultSubtotal="0">
      <items count="17">
        <item x="2"/>
        <item x="3"/>
        <item x="4"/>
        <item x="5"/>
        <item x="6"/>
        <item x="7"/>
        <item x="8"/>
        <item x="0"/>
        <item x="1"/>
        <item x="9"/>
        <item x="10"/>
        <item x="11"/>
        <item x="12"/>
        <item x="13"/>
        <item x="14"/>
        <item x="15"/>
        <item x="16"/>
      </items>
    </pivotField>
    <pivotField compact="0" outline="0" showAll="0" defaultSubtotal="0"/>
    <pivotField compact="0" outline="0" showAll="0" defaultSubtotal="0"/>
    <pivotField compact="0" outline="0" showAll="0" defaultSubtotal="0"/>
    <pivotField axis="axisRow" compact="0" outline="0" showAll="0" defaultSubtotal="0">
      <items count="13">
        <item x="4"/>
        <item x="11"/>
        <item x="2"/>
        <item x="7"/>
        <item x="6"/>
        <item x="8"/>
        <item x="9"/>
        <item x="0"/>
        <item x="3"/>
        <item x="1"/>
        <item x="5"/>
        <item x="12"/>
        <item x="10"/>
      </items>
    </pivotField>
    <pivotField axis="axisRow" compact="0" outline="0" showAll="0" defaultSubtotal="0">
      <items count="13">
        <item x="8"/>
        <item x="2"/>
        <item x="4"/>
        <item x="7"/>
        <item x="3"/>
        <item x="9"/>
        <item x="0"/>
        <item x="1"/>
        <item x="5"/>
        <item x="12"/>
        <item x="6"/>
        <item x="10"/>
        <item x="11"/>
      </items>
    </pivotField>
    <pivotField compact="0" outline="0" showAll="0" defaultSubtotal="0"/>
    <pivotField compact="0" outline="0" showAll="0" defaultSubtotal="0"/>
    <pivotField axis="axisRow" compact="0" outline="0" showAll="0" defaultSubtotal="0">
      <items count="1">
        <item x="0"/>
      </items>
    </pivotField>
    <pivotField axis="axisRow" compact="0" outline="0" showAll="0" defaultSubtotal="0">
      <items count="1">
        <item x="0"/>
      </items>
    </pivotField>
    <pivotField axis="axisRow" compact="0" outline="0" showAll="0" defaultSubtotal="0">
      <items count="1">
        <item x="0"/>
      </items>
    </pivotField>
    <pivotField axis="axisPage" compact="0" outline="0" multipleItemSelectionAllowed="1" showAll="0" defaultSubtotal="0">
      <items count="4">
        <item h="1" x="1"/>
        <item h="1" x="3"/>
        <item h="1" x="0"/>
        <item x="2"/>
      </items>
    </pivotField>
    <pivotField axis="axisRow" compact="0" outline="0" showAll="0" defaultSubtotal="0">
      <items count="1">
        <item x="0"/>
      </items>
    </pivotField>
  </pivotFields>
  <rowFields count="11">
    <field x="-2"/>
    <field x="6"/>
    <field x="0"/>
    <field x="1"/>
    <field x="2"/>
    <field x="10"/>
    <field x="11"/>
    <field x="14"/>
    <field x="15"/>
    <field x="16"/>
    <field x="18"/>
  </rowFields>
  <rowItems count="4">
    <i>
      <x/>
      <x v="13"/>
      <x v="16"/>
      <x v="16"/>
      <x/>
      <x v="6"/>
      <x v="5"/>
      <x/>
      <x/>
      <x/>
      <x/>
    </i>
    <i i="1">
      <x v="1"/>
      <x v="13"/>
      <x v="16"/>
      <x v="16"/>
      <x/>
      <x v="6"/>
      <x v="5"/>
      <x/>
      <x/>
      <x/>
      <x/>
    </i>
    <i t="grand">
      <x/>
    </i>
    <i t="grand" i="1">
      <x/>
    </i>
  </rowItems>
  <colItems count="1">
    <i/>
  </colItems>
  <pageFields count="1">
    <pageField fld="17" hier="-1"/>
  </pageFields>
  <dataFields count="2">
    <dataField name="Sumă de SCR cantitatea ce urmează a fi contractată" fld="3" baseField="0" baseItem="0"/>
    <dataField name="Sumă de CARDIOLOGIE ce urmează a fi contractată" fld="4"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03C74-6793-44A5-87FF-3B9C4CB0FA60}">
  <sheetPr filterMode="1"/>
  <dimension ref="A1:AC128"/>
  <sheetViews>
    <sheetView tabSelected="1" topLeftCell="C1" zoomScale="70" zoomScaleNormal="70" workbookViewId="0">
      <pane ySplit="1" topLeftCell="A2" activePane="bottomLeft" state="frozen"/>
      <selection pane="bottomLeft" activeCell="AJ53" sqref="AJ53"/>
    </sheetView>
  </sheetViews>
  <sheetFormatPr defaultRowHeight="15" x14ac:dyDescent="0.25"/>
  <cols>
    <col min="1" max="1" width="9.140625" hidden="1" customWidth="1"/>
    <col min="2" max="2" width="12.7109375" hidden="1" customWidth="1"/>
    <col min="3" max="3" width="0.140625" customWidth="1"/>
    <col min="4" max="4" width="13.5703125" customWidth="1"/>
    <col min="5" max="5" width="12.7109375" customWidth="1"/>
    <col min="6" max="6" width="19.7109375" customWidth="1"/>
    <col min="7" max="7" width="15.140625" customWidth="1"/>
    <col min="8" max="8" width="10.85546875" customWidth="1"/>
    <col min="9" max="9" width="14.28515625" customWidth="1"/>
    <col min="10" max="10" width="10.140625" customWidth="1"/>
    <col min="11" max="11" width="14.28515625" style="29" customWidth="1"/>
    <col min="12" max="12" width="16.42578125" style="29" customWidth="1"/>
    <col min="13" max="13" width="15" style="29" customWidth="1"/>
    <col min="14" max="16" width="9.140625" customWidth="1"/>
    <col min="17" max="30" width="0" hidden="1" customWidth="1"/>
  </cols>
  <sheetData>
    <row r="1" spans="1:29" ht="59.25" customHeight="1" thickBot="1" x14ac:dyDescent="0.3">
      <c r="A1" s="1" t="s">
        <v>0</v>
      </c>
      <c r="B1" s="1" t="s">
        <v>1</v>
      </c>
      <c r="C1" s="55" t="s">
        <v>2</v>
      </c>
      <c r="D1" s="2"/>
      <c r="E1" s="3" t="s">
        <v>3</v>
      </c>
      <c r="F1" s="4" t="s">
        <v>4</v>
      </c>
      <c r="G1" s="59" t="s">
        <v>5</v>
      </c>
      <c r="H1" s="5" t="s">
        <v>6</v>
      </c>
      <c r="I1" s="5" t="s">
        <v>7</v>
      </c>
      <c r="J1" s="57" t="s">
        <v>8</v>
      </c>
      <c r="K1" s="7" t="s">
        <v>9</v>
      </c>
      <c r="L1" s="7" t="s">
        <v>10</v>
      </c>
      <c r="M1" s="7" t="s">
        <v>11</v>
      </c>
      <c r="N1" s="61"/>
      <c r="P1" s="7" t="s">
        <v>628</v>
      </c>
      <c r="Q1" s="30" t="s">
        <v>586</v>
      </c>
      <c r="R1" s="30" t="s">
        <v>587</v>
      </c>
      <c r="S1" s="30" t="s">
        <v>588</v>
      </c>
      <c r="T1" s="30" t="s">
        <v>589</v>
      </c>
      <c r="U1" s="30" t="s">
        <v>590</v>
      </c>
      <c r="V1" s="30" t="s">
        <v>591</v>
      </c>
      <c r="W1" s="30" t="s">
        <v>592</v>
      </c>
      <c r="X1" s="30" t="s">
        <v>593</v>
      </c>
      <c r="Y1" s="31" t="s">
        <v>596</v>
      </c>
      <c r="Z1" s="31" t="s">
        <v>597</v>
      </c>
      <c r="AA1" s="31" t="s">
        <v>594</v>
      </c>
      <c r="AB1" s="31" t="s">
        <v>595</v>
      </c>
      <c r="AC1" s="31" t="s">
        <v>599</v>
      </c>
    </row>
    <row r="2" spans="1:29" ht="59.25" customHeight="1" x14ac:dyDescent="0.25">
      <c r="A2" s="8" t="s">
        <v>12</v>
      </c>
      <c r="B2" s="9" t="s">
        <v>13</v>
      </c>
      <c r="C2" s="56" t="s">
        <v>14</v>
      </c>
      <c r="D2" s="6" t="s">
        <v>15</v>
      </c>
      <c r="E2" s="11" t="s">
        <v>16</v>
      </c>
      <c r="F2" s="11" t="s">
        <v>16</v>
      </c>
      <c r="G2" s="60" t="s">
        <v>17</v>
      </c>
      <c r="H2" s="13" t="s">
        <v>18</v>
      </c>
      <c r="I2" s="14">
        <v>107.33641176470587</v>
      </c>
      <c r="J2" s="58">
        <v>128.80369411764704</v>
      </c>
      <c r="K2" s="15"/>
      <c r="L2" s="16">
        <v>100</v>
      </c>
      <c r="M2" s="15">
        <v>100</v>
      </c>
      <c r="N2" s="61" t="e">
        <f>#REF!+#REF!</f>
        <v>#REF!</v>
      </c>
      <c r="O2" s="17" t="e">
        <f>#REF!-#REF!-#REF!+#REF!</f>
        <v>#REF!</v>
      </c>
      <c r="P2" s="6">
        <f>M2*I2</f>
        <v>10733.641176470588</v>
      </c>
      <c r="AC2" s="32" t="s">
        <v>598</v>
      </c>
    </row>
    <row r="3" spans="1:29" ht="28.5" customHeight="1" x14ac:dyDescent="0.25">
      <c r="A3" s="8" t="s">
        <v>12</v>
      </c>
      <c r="B3" s="9" t="s">
        <v>19</v>
      </c>
      <c r="C3" s="56" t="s">
        <v>20</v>
      </c>
      <c r="D3" s="6" t="s">
        <v>21</v>
      </c>
      <c r="E3" s="11" t="s">
        <v>22</v>
      </c>
      <c r="F3" s="11" t="s">
        <v>22</v>
      </c>
      <c r="G3" s="60" t="s">
        <v>23</v>
      </c>
      <c r="H3" s="13" t="s">
        <v>18</v>
      </c>
      <c r="I3" s="14">
        <v>127.7659625</v>
      </c>
      <c r="J3" s="58">
        <v>153.31915499999999</v>
      </c>
      <c r="K3" s="15"/>
      <c r="L3" s="16">
        <v>100</v>
      </c>
      <c r="M3" s="15">
        <v>100</v>
      </c>
      <c r="N3" s="61" t="e">
        <f>#REF!+#REF!</f>
        <v>#REF!</v>
      </c>
      <c r="O3" s="17" t="e">
        <f>#REF!-#REF!-#REF!+#REF!</f>
        <v>#REF!</v>
      </c>
      <c r="P3" s="6">
        <f>M3*I3</f>
        <v>12776.596250000001</v>
      </c>
    </row>
    <row r="4" spans="1:29" ht="20.100000000000001" hidden="1" customHeight="1" thickBot="1" x14ac:dyDescent="0.3">
      <c r="A4" s="8" t="s">
        <v>12</v>
      </c>
      <c r="B4" s="9" t="s">
        <v>24</v>
      </c>
      <c r="C4" s="10" t="s">
        <v>25</v>
      </c>
      <c r="D4" s="64" t="s">
        <v>26</v>
      </c>
      <c r="E4" s="65" t="s">
        <v>27</v>
      </c>
      <c r="F4" s="65" t="s">
        <v>27</v>
      </c>
      <c r="G4" s="12" t="s">
        <v>28</v>
      </c>
      <c r="H4" s="13" t="s">
        <v>18</v>
      </c>
      <c r="I4" s="14">
        <v>316.41000000000003</v>
      </c>
      <c r="J4" s="14">
        <v>379.69200000000001</v>
      </c>
      <c r="K4" s="66">
        <v>25</v>
      </c>
      <c r="L4" s="67">
        <v>2</v>
      </c>
      <c r="M4" s="66">
        <v>27</v>
      </c>
      <c r="N4" s="6" t="e">
        <f>#REF!+#REF!</f>
        <v>#REF!</v>
      </c>
      <c r="O4" s="17" t="e">
        <f>#REF!-#REF!-#REF!+#REF!</f>
        <v>#REF!</v>
      </c>
      <c r="P4">
        <f>M4*I4</f>
        <v>8543.0700000000015</v>
      </c>
      <c r="U4" s="36" t="s">
        <v>600</v>
      </c>
      <c r="V4">
        <v>493.27</v>
      </c>
      <c r="AB4" t="s">
        <v>612</v>
      </c>
      <c r="AC4" t="s">
        <v>598</v>
      </c>
    </row>
    <row r="5" spans="1:29" ht="20.100000000000001" hidden="1" customHeight="1" x14ac:dyDescent="0.25">
      <c r="A5" s="8" t="s">
        <v>12</v>
      </c>
      <c r="B5" s="9" t="s">
        <v>29</v>
      </c>
      <c r="C5" s="10" t="s">
        <v>30</v>
      </c>
      <c r="D5" s="33" t="s">
        <v>31</v>
      </c>
      <c r="E5" s="11" t="s">
        <v>32</v>
      </c>
      <c r="F5" s="11" t="s">
        <v>32</v>
      </c>
      <c r="G5" s="12" t="s">
        <v>33</v>
      </c>
      <c r="H5" s="13" t="s">
        <v>18</v>
      </c>
      <c r="I5" s="14">
        <v>430.95</v>
      </c>
      <c r="J5" s="14">
        <v>517.14</v>
      </c>
      <c r="K5" s="15">
        <v>25</v>
      </c>
      <c r="L5" s="16">
        <v>2</v>
      </c>
      <c r="M5" s="15">
        <v>27</v>
      </c>
      <c r="N5" s="6" t="e">
        <f>#REF!+#REF!</f>
        <v>#REF!</v>
      </c>
      <c r="O5" s="17" t="e">
        <f>#REF!-#REF!-#REF!+#REF!</f>
        <v>#REF!</v>
      </c>
      <c r="P5">
        <f>M5*I5</f>
        <v>11635.65</v>
      </c>
      <c r="U5" t="s">
        <v>601</v>
      </c>
      <c r="V5">
        <v>668.3</v>
      </c>
      <c r="AB5" t="s">
        <v>612</v>
      </c>
      <c r="AC5" t="s">
        <v>598</v>
      </c>
    </row>
    <row r="6" spans="1:29" ht="20.100000000000001" hidden="1" customHeight="1" x14ac:dyDescent="0.25">
      <c r="A6" s="8" t="s">
        <v>12</v>
      </c>
      <c r="B6" s="9" t="s">
        <v>34</v>
      </c>
      <c r="C6" s="10" t="s">
        <v>35</v>
      </c>
      <c r="D6" s="6" t="s">
        <v>36</v>
      </c>
      <c r="E6" s="11" t="s">
        <v>37</v>
      </c>
      <c r="F6" s="11" t="s">
        <v>37</v>
      </c>
      <c r="G6" s="12" t="s">
        <v>38</v>
      </c>
      <c r="H6" s="13" t="s">
        <v>18</v>
      </c>
      <c r="I6" s="14">
        <v>7098</v>
      </c>
      <c r="J6" s="14">
        <v>8517.6</v>
      </c>
      <c r="K6" s="15">
        <v>0</v>
      </c>
      <c r="L6" s="16">
        <v>0</v>
      </c>
      <c r="M6" s="15">
        <v>0</v>
      </c>
      <c r="N6" s="6" t="e">
        <f>#REF!+#REF!</f>
        <v>#REF!</v>
      </c>
      <c r="O6" s="17" t="e">
        <f>#REF!-#REF!-#REF!+#REF!</f>
        <v>#REF!</v>
      </c>
    </row>
    <row r="7" spans="1:29" ht="20.100000000000001" hidden="1" customHeight="1" x14ac:dyDescent="0.25">
      <c r="A7" s="8" t="s">
        <v>12</v>
      </c>
      <c r="B7" s="9" t="s">
        <v>39</v>
      </c>
      <c r="C7" s="10" t="s">
        <v>40</v>
      </c>
      <c r="D7" s="6" t="s">
        <v>41</v>
      </c>
      <c r="E7" s="11" t="s">
        <v>42</v>
      </c>
      <c r="F7" s="11" t="s">
        <v>42</v>
      </c>
      <c r="G7" s="12" t="s">
        <v>43</v>
      </c>
      <c r="H7" s="13" t="s">
        <v>18</v>
      </c>
      <c r="I7" s="14">
        <v>7098</v>
      </c>
      <c r="J7" s="14">
        <v>8517.6</v>
      </c>
      <c r="K7" s="15">
        <v>0</v>
      </c>
      <c r="L7" s="16">
        <v>0</v>
      </c>
      <c r="M7" s="15">
        <v>0</v>
      </c>
      <c r="N7" s="6" t="e">
        <f>#REF!+#REF!</f>
        <v>#REF!</v>
      </c>
      <c r="O7" s="17" t="e">
        <f>#REF!-#REF!-#REF!+#REF!</f>
        <v>#REF!</v>
      </c>
    </row>
    <row r="8" spans="1:29" ht="20.100000000000001" hidden="1" customHeight="1" x14ac:dyDescent="0.25">
      <c r="A8" s="8" t="s">
        <v>12</v>
      </c>
      <c r="B8" s="9" t="s">
        <v>44</v>
      </c>
      <c r="C8" s="10" t="s">
        <v>45</v>
      </c>
      <c r="D8" s="6" t="s">
        <v>46</v>
      </c>
      <c r="E8" s="11" t="s">
        <v>47</v>
      </c>
      <c r="F8" s="11" t="s">
        <v>47</v>
      </c>
      <c r="G8" s="12" t="s">
        <v>48</v>
      </c>
      <c r="H8" s="13" t="s">
        <v>18</v>
      </c>
      <c r="I8" s="14">
        <v>7098</v>
      </c>
      <c r="J8" s="14">
        <v>8517.6</v>
      </c>
      <c r="K8" s="15">
        <v>0</v>
      </c>
      <c r="L8" s="16">
        <v>0</v>
      </c>
      <c r="M8" s="15">
        <v>0</v>
      </c>
      <c r="N8" s="6" t="e">
        <f>#REF!+#REF!</f>
        <v>#REF!</v>
      </c>
      <c r="O8" s="17" t="e">
        <f>#REF!-#REF!-#REF!+#REF!</f>
        <v>#REF!</v>
      </c>
    </row>
    <row r="9" spans="1:29" ht="38.25" hidden="1" customHeight="1" x14ac:dyDescent="0.25">
      <c r="A9" s="8" t="s">
        <v>12</v>
      </c>
      <c r="B9" s="9" t="s">
        <v>49</v>
      </c>
      <c r="C9" s="10" t="s">
        <v>50</v>
      </c>
      <c r="D9" s="6" t="s">
        <v>51</v>
      </c>
      <c r="E9" s="11" t="s">
        <v>52</v>
      </c>
      <c r="F9" s="11" t="s">
        <v>52</v>
      </c>
      <c r="G9" s="12" t="s">
        <v>53</v>
      </c>
      <c r="H9" s="13" t="s">
        <v>18</v>
      </c>
      <c r="I9" s="14">
        <v>6971.25</v>
      </c>
      <c r="J9" s="14">
        <v>8365.5</v>
      </c>
      <c r="K9" s="18">
        <v>8</v>
      </c>
      <c r="L9" s="19">
        <v>0</v>
      </c>
      <c r="M9" s="20">
        <v>0</v>
      </c>
      <c r="N9" s="6" t="e">
        <f>#REF!+#REF!</f>
        <v>#REF!</v>
      </c>
      <c r="O9" s="17" t="e">
        <f>#REF!-#REF!-#REF!+#REF!</f>
        <v>#REF!</v>
      </c>
    </row>
    <row r="10" spans="1:29" ht="32.25" hidden="1" customHeight="1" x14ac:dyDescent="0.25">
      <c r="A10" s="8" t="s">
        <v>12</v>
      </c>
      <c r="B10" s="9" t="s">
        <v>54</v>
      </c>
      <c r="C10" s="10" t="s">
        <v>55</v>
      </c>
      <c r="D10" s="6" t="s">
        <v>56</v>
      </c>
      <c r="E10" s="11" t="s">
        <v>52</v>
      </c>
      <c r="F10" s="11" t="s">
        <v>52</v>
      </c>
      <c r="G10" s="12" t="s">
        <v>57</v>
      </c>
      <c r="H10" s="13" t="s">
        <v>18</v>
      </c>
      <c r="I10" s="14">
        <v>8668.2999999999993</v>
      </c>
      <c r="J10" s="14">
        <v>10401.959999999999</v>
      </c>
      <c r="K10" s="15"/>
      <c r="L10" s="16">
        <v>0</v>
      </c>
      <c r="M10" s="15">
        <v>0</v>
      </c>
      <c r="N10" s="6" t="e">
        <f>#REF!+#REF!</f>
        <v>#REF!</v>
      </c>
      <c r="O10" s="17" t="e">
        <f>#REF!-#REF!-#REF!+#REF!</f>
        <v>#REF!</v>
      </c>
    </row>
    <row r="11" spans="1:29" ht="20.100000000000001" hidden="1" customHeight="1" x14ac:dyDescent="0.25">
      <c r="A11" s="8" t="s">
        <v>12</v>
      </c>
      <c r="B11" s="9" t="s">
        <v>58</v>
      </c>
      <c r="C11" s="10" t="s">
        <v>59</v>
      </c>
      <c r="D11" s="6" t="s">
        <v>60</v>
      </c>
      <c r="E11" s="11" t="s">
        <v>52</v>
      </c>
      <c r="F11" s="11" t="s">
        <v>52</v>
      </c>
      <c r="G11" s="12" t="s">
        <v>61</v>
      </c>
      <c r="H11" s="13" t="s">
        <v>18</v>
      </c>
      <c r="I11" s="14">
        <v>8668.3000000000011</v>
      </c>
      <c r="J11" s="14">
        <v>10401.960000000001</v>
      </c>
      <c r="K11" s="15">
        <v>0</v>
      </c>
      <c r="L11" s="16">
        <v>0</v>
      </c>
      <c r="M11" s="15">
        <v>0</v>
      </c>
      <c r="N11" s="6" t="e">
        <f>#REF!+#REF!</f>
        <v>#REF!</v>
      </c>
      <c r="O11" s="17" t="e">
        <f>#REF!-#REF!-#REF!+#REF!</f>
        <v>#REF!</v>
      </c>
    </row>
    <row r="12" spans="1:29" ht="20.100000000000001" hidden="1" customHeight="1" x14ac:dyDescent="0.25">
      <c r="A12" s="8" t="s">
        <v>12</v>
      </c>
      <c r="B12" s="9" t="s">
        <v>62</v>
      </c>
      <c r="C12" s="10" t="s">
        <v>63</v>
      </c>
      <c r="D12" s="6" t="s">
        <v>64</v>
      </c>
      <c r="E12" s="11" t="s">
        <v>65</v>
      </c>
      <c r="F12" s="11" t="s">
        <v>65</v>
      </c>
      <c r="G12" s="12" t="s">
        <v>66</v>
      </c>
      <c r="H12" s="13" t="s">
        <v>18</v>
      </c>
      <c r="I12" s="14">
        <v>402.22</v>
      </c>
      <c r="J12" s="14">
        <v>482.66399999999999</v>
      </c>
      <c r="K12" s="15">
        <v>0</v>
      </c>
      <c r="L12" s="16">
        <v>0</v>
      </c>
      <c r="M12" s="15">
        <v>0</v>
      </c>
      <c r="N12" s="6" t="e">
        <f>#REF!+#REF!</f>
        <v>#REF!</v>
      </c>
      <c r="O12" s="17" t="e">
        <f>#REF!-#REF!-#REF!+#REF!</f>
        <v>#REF!</v>
      </c>
    </row>
    <row r="13" spans="1:29" ht="20.100000000000001" hidden="1" customHeight="1" x14ac:dyDescent="0.25">
      <c r="A13" s="8" t="s">
        <v>12</v>
      </c>
      <c r="B13" s="9" t="s">
        <v>67</v>
      </c>
      <c r="C13" s="10" t="s">
        <v>68</v>
      </c>
      <c r="D13" s="6" t="s">
        <v>69</v>
      </c>
      <c r="E13" s="11" t="s">
        <v>70</v>
      </c>
      <c r="F13" s="11" t="s">
        <v>70</v>
      </c>
      <c r="G13" s="12" t="s">
        <v>71</v>
      </c>
      <c r="H13" s="13" t="s">
        <v>18</v>
      </c>
      <c r="I13" s="14">
        <v>402.22</v>
      </c>
      <c r="J13" s="14">
        <v>482.66399999999999</v>
      </c>
      <c r="K13" s="15"/>
      <c r="L13" s="16">
        <v>0</v>
      </c>
      <c r="M13" s="15">
        <v>0</v>
      </c>
      <c r="N13" s="6" t="e">
        <f>#REF!+#REF!</f>
        <v>#REF!</v>
      </c>
      <c r="O13" s="17" t="e">
        <f>#REF!-#REF!-#REF!+#REF!</f>
        <v>#REF!</v>
      </c>
    </row>
    <row r="14" spans="1:29" ht="20.100000000000001" hidden="1" customHeight="1" thickBot="1" x14ac:dyDescent="0.3">
      <c r="A14" s="8" t="s">
        <v>12</v>
      </c>
      <c r="B14" s="9" t="s">
        <v>72</v>
      </c>
      <c r="C14" s="10" t="s">
        <v>73</v>
      </c>
      <c r="D14" s="33" t="s">
        <v>74</v>
      </c>
      <c r="E14" s="11" t="s">
        <v>75</v>
      </c>
      <c r="F14" s="11" t="s">
        <v>75</v>
      </c>
      <c r="G14" s="12" t="s">
        <v>76</v>
      </c>
      <c r="H14" s="13" t="s">
        <v>18</v>
      </c>
      <c r="I14" s="14">
        <v>388.8</v>
      </c>
      <c r="J14" s="14">
        <v>466.56</v>
      </c>
      <c r="K14" s="15">
        <v>0</v>
      </c>
      <c r="L14" s="16">
        <v>80</v>
      </c>
      <c r="M14" s="15">
        <v>80</v>
      </c>
      <c r="N14" s="6" t="e">
        <f>#REF!+#REF!</f>
        <v>#REF!</v>
      </c>
      <c r="O14" s="17" t="e">
        <f>#REF!-#REF!-#REF!+#REF!</f>
        <v>#REF!</v>
      </c>
      <c r="P14">
        <f>M14*I14</f>
        <v>31104</v>
      </c>
      <c r="U14" s="17">
        <v>378851</v>
      </c>
      <c r="V14">
        <v>409.15899999999999</v>
      </c>
      <c r="AB14" s="36" t="s">
        <v>613</v>
      </c>
      <c r="AC14" t="s">
        <v>598</v>
      </c>
    </row>
    <row r="15" spans="1:29" ht="20.100000000000001" hidden="1" customHeight="1" thickBot="1" x14ac:dyDescent="0.3">
      <c r="A15" s="8" t="s">
        <v>12</v>
      </c>
      <c r="B15" s="9" t="s">
        <v>77</v>
      </c>
      <c r="C15" s="10" t="s">
        <v>78</v>
      </c>
      <c r="D15" s="33" t="s">
        <v>79</v>
      </c>
      <c r="E15" s="11" t="s">
        <v>80</v>
      </c>
      <c r="F15" s="11" t="s">
        <v>80</v>
      </c>
      <c r="G15" s="12" t="s">
        <v>81</v>
      </c>
      <c r="H15" s="13" t="s">
        <v>18</v>
      </c>
      <c r="I15" s="14">
        <v>442.27599999999995</v>
      </c>
      <c r="J15" s="14">
        <v>530.73119999999994</v>
      </c>
      <c r="K15" s="15">
        <v>0</v>
      </c>
      <c r="L15" s="16">
        <v>60</v>
      </c>
      <c r="M15" s="15">
        <v>60</v>
      </c>
      <c r="N15" s="6" t="e">
        <f>#REF!+#REF!</f>
        <v>#REF!</v>
      </c>
      <c r="O15" s="17" t="e">
        <f>#REF!-#REF!-#REF!+#REF!</f>
        <v>#REF!</v>
      </c>
      <c r="P15">
        <f>M15*I15</f>
        <v>26536.559999999998</v>
      </c>
      <c r="U15" s="17">
        <v>378851</v>
      </c>
      <c r="V15">
        <v>409.15899999999999</v>
      </c>
      <c r="AB15" s="36" t="s">
        <v>613</v>
      </c>
      <c r="AC15" t="s">
        <v>598</v>
      </c>
    </row>
    <row r="16" spans="1:29" ht="20.100000000000001" hidden="1" customHeight="1" x14ac:dyDescent="0.25">
      <c r="A16" s="8" t="s">
        <v>12</v>
      </c>
      <c r="B16" s="9" t="s">
        <v>82</v>
      </c>
      <c r="C16" s="10" t="s">
        <v>83</v>
      </c>
      <c r="D16" s="33" t="s">
        <v>84</v>
      </c>
      <c r="E16" s="11" t="s">
        <v>85</v>
      </c>
      <c r="F16" s="11" t="s">
        <v>85</v>
      </c>
      <c r="G16" s="12" t="s">
        <v>86</v>
      </c>
      <c r="H16" s="13" t="s">
        <v>18</v>
      </c>
      <c r="I16" s="14">
        <v>442.27600000000001</v>
      </c>
      <c r="J16" s="14">
        <v>530.73119999999994</v>
      </c>
      <c r="K16" s="15">
        <v>0</v>
      </c>
      <c r="L16" s="16">
        <v>40</v>
      </c>
      <c r="M16" s="15">
        <v>40</v>
      </c>
      <c r="N16" s="6" t="e">
        <f>#REF!+#REF!</f>
        <v>#REF!</v>
      </c>
      <c r="O16" s="17" t="e">
        <f>#REF!-#REF!-#REF!+#REF!</f>
        <v>#REF!</v>
      </c>
      <c r="P16">
        <f>M16*I16</f>
        <v>17691.04</v>
      </c>
      <c r="U16" t="s">
        <v>602</v>
      </c>
      <c r="V16">
        <v>449.53899999999999</v>
      </c>
      <c r="AB16" t="s">
        <v>613</v>
      </c>
      <c r="AC16" t="s">
        <v>598</v>
      </c>
    </row>
    <row r="17" spans="1:29" ht="20.100000000000001" hidden="1" customHeight="1" x14ac:dyDescent="0.25">
      <c r="A17" s="8" t="s">
        <v>12</v>
      </c>
      <c r="B17" s="9" t="s">
        <v>87</v>
      </c>
      <c r="C17" s="10" t="s">
        <v>88</v>
      </c>
      <c r="D17" s="6" t="s">
        <v>89</v>
      </c>
      <c r="E17" s="11" t="s">
        <v>90</v>
      </c>
      <c r="F17" s="11" t="s">
        <v>90</v>
      </c>
      <c r="G17" s="12" t="s">
        <v>91</v>
      </c>
      <c r="H17" s="13" t="s">
        <v>18</v>
      </c>
      <c r="I17" s="14">
        <v>468.98</v>
      </c>
      <c r="J17" s="14">
        <v>562.77599999999995</v>
      </c>
      <c r="K17" s="15">
        <v>0</v>
      </c>
      <c r="L17" s="16">
        <v>0</v>
      </c>
      <c r="M17" s="15">
        <v>0</v>
      </c>
      <c r="N17" s="6" t="e">
        <f>#REF!+#REF!</f>
        <v>#REF!</v>
      </c>
      <c r="O17" s="17" t="e">
        <f>#REF!-#REF!-#REF!+#REF!</f>
        <v>#REF!</v>
      </c>
    </row>
    <row r="18" spans="1:29" ht="20.100000000000001" hidden="1" customHeight="1" x14ac:dyDescent="0.25">
      <c r="A18" s="8" t="s">
        <v>12</v>
      </c>
      <c r="B18" s="9" t="s">
        <v>92</v>
      </c>
      <c r="C18" s="10" t="s">
        <v>93</v>
      </c>
      <c r="D18" s="6" t="s">
        <v>94</v>
      </c>
      <c r="E18" s="11" t="s">
        <v>95</v>
      </c>
      <c r="F18" s="11" t="s">
        <v>95</v>
      </c>
      <c r="G18" s="12" t="s">
        <v>96</v>
      </c>
      <c r="H18" s="13" t="s">
        <v>18</v>
      </c>
      <c r="I18" s="14">
        <v>468.98</v>
      </c>
      <c r="J18" s="14">
        <v>562.77599999999995</v>
      </c>
      <c r="K18" s="15">
        <v>0</v>
      </c>
      <c r="L18" s="16">
        <v>0</v>
      </c>
      <c r="M18" s="15">
        <v>0</v>
      </c>
      <c r="N18" s="6" t="e">
        <f>#REF!+#REF!</f>
        <v>#REF!</v>
      </c>
      <c r="O18" s="17" t="e">
        <f>#REF!-#REF!-#REF!+#REF!</f>
        <v>#REF!</v>
      </c>
    </row>
    <row r="19" spans="1:29" ht="20.100000000000001" hidden="1" customHeight="1" x14ac:dyDescent="0.25">
      <c r="A19" s="8" t="s">
        <v>12</v>
      </c>
      <c r="B19" s="9" t="s">
        <v>97</v>
      </c>
      <c r="C19" s="10" t="s">
        <v>98</v>
      </c>
      <c r="D19" s="6" t="s">
        <v>99</v>
      </c>
      <c r="E19" s="11" t="s">
        <v>100</v>
      </c>
      <c r="F19" s="11" t="s">
        <v>100</v>
      </c>
      <c r="G19" s="12" t="s">
        <v>101</v>
      </c>
      <c r="H19" s="13" t="s">
        <v>18</v>
      </c>
      <c r="I19" s="14">
        <v>468.98</v>
      </c>
      <c r="J19" s="14">
        <v>562.77599999999995</v>
      </c>
      <c r="K19" s="15">
        <v>0</v>
      </c>
      <c r="L19" s="16">
        <v>0</v>
      </c>
      <c r="M19" s="15">
        <v>0</v>
      </c>
      <c r="N19" s="6" t="e">
        <f>#REF!+#REF!</f>
        <v>#REF!</v>
      </c>
      <c r="O19" s="17" t="e">
        <f>#REF!-#REF!-#REF!+#REF!</f>
        <v>#REF!</v>
      </c>
    </row>
    <row r="20" spans="1:29" ht="20.100000000000001" hidden="1" customHeight="1" x14ac:dyDescent="0.25">
      <c r="A20" s="8" t="s">
        <v>12</v>
      </c>
      <c r="B20" s="9" t="s">
        <v>102</v>
      </c>
      <c r="C20" s="10" t="s">
        <v>103</v>
      </c>
      <c r="D20" s="6" t="s">
        <v>104</v>
      </c>
      <c r="E20" s="11" t="s">
        <v>105</v>
      </c>
      <c r="F20" s="11" t="s">
        <v>105</v>
      </c>
      <c r="G20" s="12" t="s">
        <v>106</v>
      </c>
      <c r="H20" s="13" t="s">
        <v>18</v>
      </c>
      <c r="I20" s="14">
        <v>468.97999999999996</v>
      </c>
      <c r="J20" s="14">
        <v>562.77599999999995</v>
      </c>
      <c r="K20" s="15">
        <v>0</v>
      </c>
      <c r="L20" s="16">
        <v>0</v>
      </c>
      <c r="M20" s="15">
        <v>0</v>
      </c>
      <c r="N20" s="6" t="e">
        <f>#REF!+#REF!</f>
        <v>#REF!</v>
      </c>
      <c r="O20" s="17" t="e">
        <f>#REF!-#REF!-#REF!+#REF!</f>
        <v>#REF!</v>
      </c>
    </row>
    <row r="21" spans="1:29" ht="20.100000000000001" hidden="1" customHeight="1" x14ac:dyDescent="0.25">
      <c r="A21" s="8" t="s">
        <v>12</v>
      </c>
      <c r="B21" s="9" t="s">
        <v>107</v>
      </c>
      <c r="C21" s="10" t="s">
        <v>108</v>
      </c>
      <c r="D21" s="6" t="s">
        <v>109</v>
      </c>
      <c r="E21" s="11" t="s">
        <v>110</v>
      </c>
      <c r="F21" s="11" t="s">
        <v>110</v>
      </c>
      <c r="G21" s="12" t="s">
        <v>111</v>
      </c>
      <c r="H21" s="13" t="s">
        <v>18</v>
      </c>
      <c r="I21" s="14">
        <v>432.76800000000003</v>
      </c>
      <c r="J21" s="14">
        <v>519.32159999999999</v>
      </c>
      <c r="K21" s="15">
        <v>0</v>
      </c>
      <c r="L21" s="16">
        <v>0</v>
      </c>
      <c r="M21" s="15">
        <v>0</v>
      </c>
      <c r="N21" s="6" t="e">
        <f>#REF!+#REF!</f>
        <v>#REF!</v>
      </c>
      <c r="O21" s="17" t="e">
        <f>#REF!-#REF!-#REF!+#REF!</f>
        <v>#REF!</v>
      </c>
    </row>
    <row r="22" spans="1:29" ht="20.100000000000001" hidden="1" customHeight="1" x14ac:dyDescent="0.25">
      <c r="A22" s="8" t="s">
        <v>12</v>
      </c>
      <c r="B22" s="9" t="s">
        <v>112</v>
      </c>
      <c r="C22" s="10" t="s">
        <v>113</v>
      </c>
      <c r="D22" s="6" t="s">
        <v>114</v>
      </c>
      <c r="E22" s="11" t="s">
        <v>115</v>
      </c>
      <c r="F22" s="11" t="s">
        <v>115</v>
      </c>
      <c r="G22" s="12" t="s">
        <v>116</v>
      </c>
      <c r="H22" s="13" t="s">
        <v>18</v>
      </c>
      <c r="I22" s="14">
        <v>468.98</v>
      </c>
      <c r="J22" s="14">
        <v>562.77599999999995</v>
      </c>
      <c r="K22" s="15">
        <v>0</v>
      </c>
      <c r="L22" s="16">
        <v>0</v>
      </c>
      <c r="M22" s="15">
        <v>0</v>
      </c>
      <c r="N22" s="6" t="e">
        <f>#REF!+#REF!</f>
        <v>#REF!</v>
      </c>
      <c r="O22" s="17" t="e">
        <f>#REF!-#REF!-#REF!+#REF!</f>
        <v>#REF!</v>
      </c>
    </row>
    <row r="23" spans="1:29" ht="20.100000000000001" hidden="1" customHeight="1" x14ac:dyDescent="0.25">
      <c r="A23" s="8" t="s">
        <v>12</v>
      </c>
      <c r="B23" s="9" t="s">
        <v>117</v>
      </c>
      <c r="C23" s="10" t="s">
        <v>118</v>
      </c>
      <c r="D23" s="6" t="s">
        <v>119</v>
      </c>
      <c r="E23" s="11" t="s">
        <v>120</v>
      </c>
      <c r="F23" s="11" t="s">
        <v>120</v>
      </c>
      <c r="G23" s="12" t="s">
        <v>121</v>
      </c>
      <c r="H23" s="13" t="s">
        <v>18</v>
      </c>
      <c r="I23" s="14">
        <v>468.98</v>
      </c>
      <c r="J23" s="14">
        <v>562.77599999999995</v>
      </c>
      <c r="K23" s="15"/>
      <c r="L23" s="16">
        <v>0</v>
      </c>
      <c r="M23" s="15">
        <v>0</v>
      </c>
      <c r="N23" s="6" t="e">
        <f>#REF!+#REF!</f>
        <v>#REF!</v>
      </c>
      <c r="O23" s="17" t="e">
        <f>#REF!-#REF!-#REF!+#REF!</f>
        <v>#REF!</v>
      </c>
    </row>
    <row r="24" spans="1:29" ht="43.5" hidden="1" customHeight="1" x14ac:dyDescent="0.25">
      <c r="A24" s="8" t="s">
        <v>12</v>
      </c>
      <c r="B24" s="9" t="s">
        <v>122</v>
      </c>
      <c r="C24" s="10" t="s">
        <v>123</v>
      </c>
      <c r="D24" s="6" t="s">
        <v>124</v>
      </c>
      <c r="E24" s="11" t="s">
        <v>125</v>
      </c>
      <c r="F24" s="11" t="s">
        <v>125</v>
      </c>
      <c r="G24" s="12" t="s">
        <v>126</v>
      </c>
      <c r="H24" s="13" t="s">
        <v>18</v>
      </c>
      <c r="I24" s="14">
        <v>414.31850000000003</v>
      </c>
      <c r="J24" s="14">
        <v>497.18220000000002</v>
      </c>
      <c r="K24" s="15">
        <v>0</v>
      </c>
      <c r="L24" s="16">
        <v>0</v>
      </c>
      <c r="M24" s="15">
        <v>0</v>
      </c>
      <c r="N24" s="6" t="e">
        <f>#REF!+#REF!</f>
        <v>#REF!</v>
      </c>
      <c r="O24" s="17" t="e">
        <f>#REF!-#REF!-#REF!+#REF!</f>
        <v>#REF!</v>
      </c>
    </row>
    <row r="25" spans="1:29" ht="20.100000000000001" hidden="1" customHeight="1" x14ac:dyDescent="0.25">
      <c r="A25" s="8" t="s">
        <v>12</v>
      </c>
      <c r="B25" s="9" t="s">
        <v>127</v>
      </c>
      <c r="C25" s="10" t="s">
        <v>128</v>
      </c>
      <c r="D25" s="6" t="s">
        <v>129</v>
      </c>
      <c r="E25" s="11" t="s">
        <v>130</v>
      </c>
      <c r="F25" s="11" t="s">
        <v>130</v>
      </c>
      <c r="G25" s="12" t="s">
        <v>131</v>
      </c>
      <c r="H25" s="13" t="s">
        <v>18</v>
      </c>
      <c r="I25" s="14">
        <v>406.56</v>
      </c>
      <c r="J25" s="14">
        <v>487.87199999999996</v>
      </c>
      <c r="K25" s="15">
        <v>0</v>
      </c>
      <c r="L25" s="16">
        <v>0</v>
      </c>
      <c r="M25" s="15">
        <v>0</v>
      </c>
      <c r="N25" s="6" t="e">
        <f>#REF!+#REF!</f>
        <v>#REF!</v>
      </c>
      <c r="O25" s="17" t="e">
        <f>#REF!-#REF!-#REF!+#REF!</f>
        <v>#REF!</v>
      </c>
    </row>
    <row r="26" spans="1:29" ht="39.75" hidden="1" customHeight="1" x14ac:dyDescent="0.25">
      <c r="A26" s="8" t="s">
        <v>12</v>
      </c>
      <c r="B26" s="9" t="s">
        <v>132</v>
      </c>
      <c r="C26" s="10" t="s">
        <v>133</v>
      </c>
      <c r="D26" s="34" t="s">
        <v>134</v>
      </c>
      <c r="E26" s="11" t="s">
        <v>135</v>
      </c>
      <c r="F26" s="11" t="s">
        <v>135</v>
      </c>
      <c r="G26" s="12" t="s">
        <v>136</v>
      </c>
      <c r="H26" s="13" t="s">
        <v>18</v>
      </c>
      <c r="I26" s="14">
        <v>406.56</v>
      </c>
      <c r="J26" s="14">
        <v>487.87199999999996</v>
      </c>
      <c r="K26" s="15">
        <v>0</v>
      </c>
      <c r="L26" s="16">
        <v>3</v>
      </c>
      <c r="M26" s="15">
        <v>3</v>
      </c>
      <c r="N26" s="6" t="e">
        <f>#REF!+#REF!</f>
        <v>#REF!</v>
      </c>
      <c r="O26" s="17" t="e">
        <f>#REF!-#REF!-#REF!+#REF!</f>
        <v>#REF!</v>
      </c>
      <c r="P26">
        <f>M26*I26</f>
        <v>1219.68</v>
      </c>
      <c r="U26">
        <v>370</v>
      </c>
      <c r="V26">
        <v>411.38099999999997</v>
      </c>
      <c r="AB26" t="s">
        <v>613</v>
      </c>
      <c r="AC26" t="s">
        <v>598</v>
      </c>
    </row>
    <row r="27" spans="1:29" ht="32.25" hidden="1" customHeight="1" x14ac:dyDescent="0.25">
      <c r="A27" s="8" t="s">
        <v>12</v>
      </c>
      <c r="B27" s="9" t="s">
        <v>137</v>
      </c>
      <c r="C27" s="10" t="s">
        <v>138</v>
      </c>
      <c r="D27" s="6" t="s">
        <v>139</v>
      </c>
      <c r="E27" s="11" t="s">
        <v>140</v>
      </c>
      <c r="F27" s="11" t="s">
        <v>140</v>
      </c>
      <c r="G27" s="12" t="s">
        <v>141</v>
      </c>
      <c r="H27" s="13" t="s">
        <v>18</v>
      </c>
      <c r="I27" s="14">
        <v>396</v>
      </c>
      <c r="J27" s="14">
        <v>475.2</v>
      </c>
      <c r="K27" s="15">
        <v>0</v>
      </c>
      <c r="L27" s="16">
        <v>0</v>
      </c>
      <c r="M27" s="15">
        <v>0</v>
      </c>
      <c r="N27" s="6" t="e">
        <f>#REF!+#REF!</f>
        <v>#REF!</v>
      </c>
      <c r="O27" s="17" t="e">
        <f>#REF!-#REF!-#REF!+#REF!</f>
        <v>#REF!</v>
      </c>
    </row>
    <row r="28" spans="1:29" ht="39.75" hidden="1" customHeight="1" x14ac:dyDescent="0.25">
      <c r="A28" s="8" t="s">
        <v>12</v>
      </c>
      <c r="B28" s="9" t="s">
        <v>142</v>
      </c>
      <c r="C28" s="10" t="s">
        <v>143</v>
      </c>
      <c r="D28" s="33" t="s">
        <v>144</v>
      </c>
      <c r="E28" s="11" t="s">
        <v>145</v>
      </c>
      <c r="F28" s="11" t="s">
        <v>145</v>
      </c>
      <c r="G28" s="12" t="s">
        <v>146</v>
      </c>
      <c r="H28" s="13" t="s">
        <v>18</v>
      </c>
      <c r="I28" s="14">
        <v>396</v>
      </c>
      <c r="J28" s="14">
        <v>475.2</v>
      </c>
      <c r="K28" s="18">
        <v>0</v>
      </c>
      <c r="L28" s="19">
        <v>60</v>
      </c>
      <c r="M28" s="15">
        <v>60</v>
      </c>
      <c r="N28" s="6" t="e">
        <f>#REF!+#REF!</f>
        <v>#REF!</v>
      </c>
      <c r="O28" s="17" t="e">
        <f>#REF!-#REF!-#REF!+#REF!</f>
        <v>#REF!</v>
      </c>
      <c r="P28">
        <f>M28*I28</f>
        <v>23760</v>
      </c>
      <c r="U28">
        <v>370</v>
      </c>
      <c r="V28">
        <v>411.38099999999997</v>
      </c>
      <c r="AB28" t="s">
        <v>613</v>
      </c>
      <c r="AC28" t="s">
        <v>598</v>
      </c>
    </row>
    <row r="29" spans="1:29" ht="20.100000000000001" hidden="1" customHeight="1" x14ac:dyDescent="0.25">
      <c r="A29" s="8" t="s">
        <v>12</v>
      </c>
      <c r="B29" s="9" t="s">
        <v>147</v>
      </c>
      <c r="C29" s="10" t="s">
        <v>148</v>
      </c>
      <c r="D29" s="6" t="s">
        <v>149</v>
      </c>
      <c r="E29" s="11" t="s">
        <v>150</v>
      </c>
      <c r="F29" s="11" t="s">
        <v>150</v>
      </c>
      <c r="G29" s="12" t="s">
        <v>151</v>
      </c>
      <c r="H29" s="13" t="s">
        <v>18</v>
      </c>
      <c r="I29" s="14">
        <v>396</v>
      </c>
      <c r="J29" s="14">
        <v>475.2</v>
      </c>
      <c r="K29" s="15">
        <v>0</v>
      </c>
      <c r="L29" s="16">
        <v>0</v>
      </c>
      <c r="M29" s="15">
        <v>0</v>
      </c>
      <c r="N29" s="6" t="e">
        <f>#REF!+#REF!</f>
        <v>#REF!</v>
      </c>
      <c r="O29" s="17" t="e">
        <f>#REF!-#REF!-#REF!+#REF!</f>
        <v>#REF!</v>
      </c>
    </row>
    <row r="30" spans="1:29" ht="20.100000000000001" customHeight="1" x14ac:dyDescent="0.25">
      <c r="A30" s="8" t="s">
        <v>12</v>
      </c>
      <c r="B30" s="9" t="s">
        <v>152</v>
      </c>
      <c r="C30" s="56" t="s">
        <v>153</v>
      </c>
      <c r="D30" s="6" t="s">
        <v>154</v>
      </c>
      <c r="E30" s="11" t="s">
        <v>155</v>
      </c>
      <c r="F30" s="11" t="s">
        <v>155</v>
      </c>
      <c r="G30" s="60" t="s">
        <v>156</v>
      </c>
      <c r="H30" s="13" t="s">
        <v>18</v>
      </c>
      <c r="I30" s="14">
        <v>572.91</v>
      </c>
      <c r="J30" s="58">
        <v>687.49199999999996</v>
      </c>
      <c r="K30" s="15">
        <v>0</v>
      </c>
      <c r="L30" s="16">
        <v>140</v>
      </c>
      <c r="M30" s="15">
        <v>140</v>
      </c>
      <c r="N30" s="61" t="e">
        <f>#REF!+#REF!</f>
        <v>#REF!</v>
      </c>
      <c r="O30" s="17" t="e">
        <f>#REF!-#REF!-#REF!+#REF!</f>
        <v>#REF!</v>
      </c>
      <c r="P30" s="6">
        <f>M30*I30</f>
        <v>80207.399999999994</v>
      </c>
    </row>
    <row r="31" spans="1:29" ht="20.100000000000001" hidden="1" customHeight="1" x14ac:dyDescent="0.25">
      <c r="A31" s="8" t="s">
        <v>12</v>
      </c>
      <c r="B31" s="9" t="s">
        <v>157</v>
      </c>
      <c r="C31" s="10" t="s">
        <v>158</v>
      </c>
      <c r="D31" s="64" t="s">
        <v>159</v>
      </c>
      <c r="E31" s="65" t="s">
        <v>160</v>
      </c>
      <c r="F31" s="65" t="s">
        <v>160</v>
      </c>
      <c r="G31" s="12" t="s">
        <v>161</v>
      </c>
      <c r="H31" s="13" t="s">
        <v>18</v>
      </c>
      <c r="I31" s="14">
        <v>572.91</v>
      </c>
      <c r="J31" s="14">
        <v>687.49199999999996</v>
      </c>
      <c r="K31" s="66">
        <v>0</v>
      </c>
      <c r="L31" s="67">
        <v>80</v>
      </c>
      <c r="M31" s="66">
        <v>80</v>
      </c>
      <c r="N31" s="6" t="e">
        <f>#REF!+#REF!</f>
        <v>#REF!</v>
      </c>
      <c r="O31" s="17" t="e">
        <f>#REF!-#REF!-#REF!+#REF!</f>
        <v>#REF!</v>
      </c>
      <c r="P31">
        <f>M31*I31</f>
        <v>45832.799999999996</v>
      </c>
      <c r="U31" t="s">
        <v>603</v>
      </c>
      <c r="V31">
        <v>761.53</v>
      </c>
      <c r="AB31" s="37" t="s">
        <v>612</v>
      </c>
      <c r="AC31" t="s">
        <v>598</v>
      </c>
    </row>
    <row r="32" spans="1:29" ht="20.100000000000001" hidden="1" customHeight="1" x14ac:dyDescent="0.25">
      <c r="A32" s="8" t="s">
        <v>12</v>
      </c>
      <c r="B32" s="9" t="s">
        <v>162</v>
      </c>
      <c r="C32" s="10" t="s">
        <v>163</v>
      </c>
      <c r="D32" s="33" t="s">
        <v>164</v>
      </c>
      <c r="E32" s="11" t="s">
        <v>165</v>
      </c>
      <c r="F32" s="11" t="s">
        <v>165</v>
      </c>
      <c r="G32" s="12" t="s">
        <v>166</v>
      </c>
      <c r="H32" s="13" t="s">
        <v>18</v>
      </c>
      <c r="I32" s="14">
        <v>572.91</v>
      </c>
      <c r="J32" s="14">
        <v>687.49199999999996</v>
      </c>
      <c r="K32" s="15">
        <v>0</v>
      </c>
      <c r="L32" s="16">
        <v>20</v>
      </c>
      <c r="M32" s="15">
        <v>20</v>
      </c>
      <c r="N32" s="6" t="e">
        <f>#REF!+#REF!</f>
        <v>#REF!</v>
      </c>
      <c r="O32" s="17" t="e">
        <f>#REF!-#REF!-#REF!+#REF!</f>
        <v>#REF!</v>
      </c>
      <c r="P32">
        <f>M32*I32</f>
        <v>11458.199999999999</v>
      </c>
      <c r="U32" t="s">
        <v>603</v>
      </c>
      <c r="V32">
        <v>761.53</v>
      </c>
      <c r="AB32" t="s">
        <v>612</v>
      </c>
      <c r="AC32" t="s">
        <v>598</v>
      </c>
    </row>
    <row r="33" spans="1:29" ht="20.100000000000001" hidden="1" customHeight="1" x14ac:dyDescent="0.25">
      <c r="A33" s="8" t="s">
        <v>12</v>
      </c>
      <c r="B33" s="9" t="s">
        <v>167</v>
      </c>
      <c r="C33" s="10" t="s">
        <v>168</v>
      </c>
      <c r="D33" s="6" t="s">
        <v>169</v>
      </c>
      <c r="E33" s="11" t="s">
        <v>170</v>
      </c>
      <c r="F33" s="11" t="s">
        <v>170</v>
      </c>
      <c r="G33" s="12" t="s">
        <v>171</v>
      </c>
      <c r="H33" s="13" t="s">
        <v>18</v>
      </c>
      <c r="I33" s="14">
        <v>572.91000000000008</v>
      </c>
      <c r="J33" s="14">
        <v>687.49200000000008</v>
      </c>
      <c r="K33" s="15">
        <v>0</v>
      </c>
      <c r="L33" s="16">
        <v>0</v>
      </c>
      <c r="M33" s="15">
        <v>0</v>
      </c>
      <c r="N33" s="6" t="e">
        <f>#REF!+#REF!</f>
        <v>#REF!</v>
      </c>
      <c r="O33" s="17" t="e">
        <f>#REF!-#REF!-#REF!+#REF!</f>
        <v>#REF!</v>
      </c>
    </row>
    <row r="34" spans="1:29" ht="20.100000000000001" hidden="1" customHeight="1" x14ac:dyDescent="0.25">
      <c r="A34" s="8" t="s">
        <v>12</v>
      </c>
      <c r="B34" s="9" t="s">
        <v>172</v>
      </c>
      <c r="C34" s="10" t="s">
        <v>173</v>
      </c>
      <c r="D34" s="6" t="s">
        <v>174</v>
      </c>
      <c r="E34" s="11" t="s">
        <v>175</v>
      </c>
      <c r="F34" s="11" t="s">
        <v>175</v>
      </c>
      <c r="G34" s="12" t="s">
        <v>176</v>
      </c>
      <c r="H34" s="13" t="s">
        <v>18</v>
      </c>
      <c r="I34" s="14">
        <v>660.44875000000002</v>
      </c>
      <c r="J34" s="14">
        <v>792.5385</v>
      </c>
      <c r="K34" s="15">
        <v>0</v>
      </c>
      <c r="L34" s="16">
        <v>0</v>
      </c>
      <c r="M34" s="15">
        <v>0</v>
      </c>
      <c r="N34" s="6" t="e">
        <f>#REF!+#REF!</f>
        <v>#REF!</v>
      </c>
      <c r="O34" s="17" t="e">
        <f>#REF!-#REF!-#REF!+#REF!</f>
        <v>#REF!</v>
      </c>
    </row>
    <row r="35" spans="1:29" ht="20.100000000000001" hidden="1" customHeight="1" x14ac:dyDescent="0.25">
      <c r="A35" s="8" t="s">
        <v>12</v>
      </c>
      <c r="B35" s="9" t="s">
        <v>177</v>
      </c>
      <c r="C35" s="10" t="s">
        <v>178</v>
      </c>
      <c r="D35" s="6" t="s">
        <v>179</v>
      </c>
      <c r="E35" s="11" t="s">
        <v>180</v>
      </c>
      <c r="F35" s="11" t="s">
        <v>180</v>
      </c>
      <c r="G35" s="12" t="s">
        <v>181</v>
      </c>
      <c r="H35" s="13" t="s">
        <v>18</v>
      </c>
      <c r="I35" s="14">
        <v>691.80600000000004</v>
      </c>
      <c r="J35" s="14">
        <v>830.16719999999998</v>
      </c>
      <c r="K35" s="15">
        <v>0</v>
      </c>
      <c r="L35" s="16">
        <v>0</v>
      </c>
      <c r="M35" s="15">
        <v>0</v>
      </c>
      <c r="N35" s="6" t="e">
        <f>#REF!+#REF!</f>
        <v>#REF!</v>
      </c>
      <c r="O35" s="17" t="e">
        <f>#REF!-#REF!-#REF!+#REF!</f>
        <v>#REF!</v>
      </c>
    </row>
    <row r="36" spans="1:29" ht="20.100000000000001" hidden="1" customHeight="1" x14ac:dyDescent="0.25">
      <c r="A36" s="8" t="s">
        <v>12</v>
      </c>
      <c r="B36" s="9" t="s">
        <v>182</v>
      </c>
      <c r="C36" s="10" t="s">
        <v>183</v>
      </c>
      <c r="D36" s="6" t="s">
        <v>184</v>
      </c>
      <c r="E36" s="11" t="s">
        <v>185</v>
      </c>
      <c r="F36" s="11" t="s">
        <v>185</v>
      </c>
      <c r="G36" s="12" t="s">
        <v>186</v>
      </c>
      <c r="H36" s="13" t="s">
        <v>18</v>
      </c>
      <c r="I36" s="14">
        <v>669.53733333333332</v>
      </c>
      <c r="J36" s="14">
        <v>803.44479999999999</v>
      </c>
      <c r="K36" s="15">
        <v>0</v>
      </c>
      <c r="L36" s="16">
        <v>0</v>
      </c>
      <c r="M36" s="15">
        <v>0</v>
      </c>
      <c r="N36" s="6" t="e">
        <f>#REF!+#REF!</f>
        <v>#REF!</v>
      </c>
      <c r="O36" s="17" t="e">
        <f>#REF!-#REF!-#REF!+#REF!</f>
        <v>#REF!</v>
      </c>
    </row>
    <row r="37" spans="1:29" ht="20.100000000000001" hidden="1" customHeight="1" x14ac:dyDescent="0.25">
      <c r="A37" s="8" t="s">
        <v>12</v>
      </c>
      <c r="B37" s="9" t="s">
        <v>187</v>
      </c>
      <c r="C37" s="10" t="s">
        <v>188</v>
      </c>
      <c r="D37" s="6" t="s">
        <v>189</v>
      </c>
      <c r="E37" s="11" t="s">
        <v>190</v>
      </c>
      <c r="F37" s="11" t="s">
        <v>190</v>
      </c>
      <c r="G37" s="12" t="s">
        <v>191</v>
      </c>
      <c r="H37" s="13" t="s">
        <v>18</v>
      </c>
      <c r="I37" s="14">
        <v>675.94666666666672</v>
      </c>
      <c r="J37" s="14">
        <v>811.13600000000008</v>
      </c>
      <c r="K37" s="15">
        <v>0</v>
      </c>
      <c r="L37" s="16">
        <v>0</v>
      </c>
      <c r="M37" s="15">
        <v>0</v>
      </c>
      <c r="N37" s="6" t="e">
        <f>#REF!+#REF!</f>
        <v>#REF!</v>
      </c>
      <c r="O37" s="17" t="e">
        <f>#REF!-#REF!-#REF!+#REF!</f>
        <v>#REF!</v>
      </c>
    </row>
    <row r="38" spans="1:29" ht="20.100000000000001" hidden="1" customHeight="1" x14ac:dyDescent="0.25">
      <c r="A38" s="8" t="s">
        <v>12</v>
      </c>
      <c r="B38" s="9" t="s">
        <v>192</v>
      </c>
      <c r="C38" s="10" t="s">
        <v>193</v>
      </c>
      <c r="D38" s="6" t="s">
        <v>194</v>
      </c>
      <c r="E38" s="11" t="s">
        <v>195</v>
      </c>
      <c r="F38" s="11" t="s">
        <v>195</v>
      </c>
      <c r="G38" s="12" t="s">
        <v>196</v>
      </c>
      <c r="H38" s="13" t="s">
        <v>18</v>
      </c>
      <c r="I38" s="14">
        <v>608.25162499999999</v>
      </c>
      <c r="J38" s="14">
        <v>729.90194999999994</v>
      </c>
      <c r="K38" s="15">
        <v>0</v>
      </c>
      <c r="L38" s="16">
        <v>0</v>
      </c>
      <c r="M38" s="15">
        <v>0</v>
      </c>
      <c r="N38" s="6" t="e">
        <f>#REF!+#REF!</f>
        <v>#REF!</v>
      </c>
      <c r="O38" s="17" t="e">
        <f>#REF!-#REF!-#REF!+#REF!</f>
        <v>#REF!</v>
      </c>
    </row>
    <row r="39" spans="1:29" ht="20.100000000000001" hidden="1" customHeight="1" x14ac:dyDescent="0.25">
      <c r="A39" s="8" t="s">
        <v>12</v>
      </c>
      <c r="B39" s="9" t="s">
        <v>197</v>
      </c>
      <c r="C39" s="10" t="s">
        <v>198</v>
      </c>
      <c r="D39" s="6" t="s">
        <v>199</v>
      </c>
      <c r="E39" s="11" t="s">
        <v>200</v>
      </c>
      <c r="F39" s="11" t="s">
        <v>200</v>
      </c>
      <c r="G39" s="12" t="s">
        <v>201</v>
      </c>
      <c r="H39" s="13" t="s">
        <v>18</v>
      </c>
      <c r="I39" s="14">
        <v>1090.05</v>
      </c>
      <c r="J39" s="14">
        <v>1308.06</v>
      </c>
      <c r="K39" s="15">
        <v>0</v>
      </c>
      <c r="L39" s="16">
        <v>0</v>
      </c>
      <c r="M39" s="15">
        <v>0</v>
      </c>
      <c r="N39" s="6" t="e">
        <f>#REF!+#REF!</f>
        <v>#REF!</v>
      </c>
      <c r="O39" s="17" t="e">
        <f>#REF!-#REF!-#REF!+#REF!</f>
        <v>#REF!</v>
      </c>
    </row>
    <row r="40" spans="1:29" ht="20.100000000000001" hidden="1" customHeight="1" x14ac:dyDescent="0.25">
      <c r="A40" s="8" t="s">
        <v>12</v>
      </c>
      <c r="B40" s="9" t="s">
        <v>202</v>
      </c>
      <c r="C40" s="10" t="s">
        <v>203</v>
      </c>
      <c r="D40" s="6" t="s">
        <v>204</v>
      </c>
      <c r="E40" s="11" t="s">
        <v>205</v>
      </c>
      <c r="F40" s="11" t="s">
        <v>205</v>
      </c>
      <c r="G40" s="12" t="s">
        <v>206</v>
      </c>
      <c r="H40" s="13" t="s">
        <v>18</v>
      </c>
      <c r="I40" s="14">
        <v>1090.05</v>
      </c>
      <c r="J40" s="14">
        <v>1308.06</v>
      </c>
      <c r="K40" s="15">
        <v>0</v>
      </c>
      <c r="L40" s="16">
        <v>0</v>
      </c>
      <c r="M40" s="15">
        <v>0</v>
      </c>
      <c r="N40" s="6" t="e">
        <f>#REF!+#REF!</f>
        <v>#REF!</v>
      </c>
      <c r="O40" s="17" t="e">
        <f>#REF!-#REF!-#REF!+#REF!</f>
        <v>#REF!</v>
      </c>
    </row>
    <row r="41" spans="1:29" ht="20.100000000000001" hidden="1" customHeight="1" x14ac:dyDescent="0.25">
      <c r="A41" s="8" t="s">
        <v>12</v>
      </c>
      <c r="B41" s="9" t="s">
        <v>207</v>
      </c>
      <c r="C41" s="10" t="s">
        <v>208</v>
      </c>
      <c r="D41" s="6" t="s">
        <v>209</v>
      </c>
      <c r="E41" s="11" t="s">
        <v>210</v>
      </c>
      <c r="F41" s="11" t="s">
        <v>210</v>
      </c>
      <c r="G41" s="12" t="s">
        <v>211</v>
      </c>
      <c r="H41" s="13" t="s">
        <v>18</v>
      </c>
      <c r="I41" s="14">
        <v>1006.5</v>
      </c>
      <c r="J41" s="14">
        <v>1207.8</v>
      </c>
      <c r="K41" s="15">
        <v>0</v>
      </c>
      <c r="L41" s="16">
        <v>0</v>
      </c>
      <c r="M41" s="15">
        <v>0</v>
      </c>
      <c r="N41" s="6" t="e">
        <f>#REF!+#REF!</f>
        <v>#REF!</v>
      </c>
      <c r="O41" s="17" t="e">
        <f>#REF!-#REF!-#REF!+#REF!</f>
        <v>#REF!</v>
      </c>
    </row>
    <row r="42" spans="1:29" ht="20.100000000000001" hidden="1" customHeight="1" x14ac:dyDescent="0.25">
      <c r="A42" s="8" t="s">
        <v>12</v>
      </c>
      <c r="B42" s="9" t="s">
        <v>212</v>
      </c>
      <c r="C42" s="10" t="s">
        <v>213</v>
      </c>
      <c r="D42" s="6" t="s">
        <v>214</v>
      </c>
      <c r="E42" s="11" t="s">
        <v>215</v>
      </c>
      <c r="F42" s="11" t="s">
        <v>215</v>
      </c>
      <c r="G42" s="12" t="s">
        <v>216</v>
      </c>
      <c r="H42" s="13" t="s">
        <v>18</v>
      </c>
      <c r="I42" s="14">
        <v>447.96600000000001</v>
      </c>
      <c r="J42" s="14">
        <v>537.55920000000003</v>
      </c>
      <c r="K42" s="15"/>
      <c r="L42" s="16">
        <v>0</v>
      </c>
      <c r="M42" s="15">
        <v>0</v>
      </c>
      <c r="N42" s="6" t="e">
        <f>#REF!+#REF!</f>
        <v>#REF!</v>
      </c>
      <c r="O42" s="17" t="e">
        <f>#REF!-#REF!-#REF!+#REF!</f>
        <v>#REF!</v>
      </c>
    </row>
    <row r="43" spans="1:29" ht="20.100000000000001" hidden="1" customHeight="1" x14ac:dyDescent="0.25">
      <c r="A43" s="8" t="s">
        <v>12</v>
      </c>
      <c r="B43" s="9" t="s">
        <v>217</v>
      </c>
      <c r="C43" s="10" t="s">
        <v>218</v>
      </c>
      <c r="D43" s="6" t="s">
        <v>219</v>
      </c>
      <c r="E43" s="11" t="s">
        <v>220</v>
      </c>
      <c r="F43" s="11" t="s">
        <v>220</v>
      </c>
      <c r="G43" s="12" t="s">
        <v>221</v>
      </c>
      <c r="H43" s="13" t="s">
        <v>18</v>
      </c>
      <c r="I43" s="14">
        <v>1039.3499999999999</v>
      </c>
      <c r="J43" s="14">
        <v>1247.2199999999998</v>
      </c>
      <c r="K43" s="15"/>
      <c r="L43" s="16">
        <v>0</v>
      </c>
      <c r="M43" s="15">
        <v>0</v>
      </c>
      <c r="N43" s="6" t="e">
        <f>#REF!+#REF!</f>
        <v>#REF!</v>
      </c>
      <c r="O43" s="17" t="e">
        <f>#REF!-#REF!-#REF!+#REF!</f>
        <v>#REF!</v>
      </c>
    </row>
    <row r="44" spans="1:29" ht="31.5" hidden="1" customHeight="1" x14ac:dyDescent="0.25">
      <c r="A44" s="8" t="s">
        <v>12</v>
      </c>
      <c r="B44" s="9" t="s">
        <v>222</v>
      </c>
      <c r="C44" s="10" t="s">
        <v>223</v>
      </c>
      <c r="D44" s="6" t="s">
        <v>224</v>
      </c>
      <c r="E44" s="11" t="s">
        <v>225</v>
      </c>
      <c r="F44" s="11" t="s">
        <v>225</v>
      </c>
      <c r="G44" s="12" t="s">
        <v>226</v>
      </c>
      <c r="H44" s="13" t="s">
        <v>18</v>
      </c>
      <c r="I44" s="14">
        <v>447.96600000000001</v>
      </c>
      <c r="J44" s="14">
        <v>537.55920000000003</v>
      </c>
      <c r="K44" s="15">
        <v>0</v>
      </c>
      <c r="L44" s="16">
        <v>0</v>
      </c>
      <c r="M44" s="15">
        <v>0</v>
      </c>
      <c r="N44" s="6" t="e">
        <f>#REF!+#REF!</f>
        <v>#REF!</v>
      </c>
      <c r="O44" s="17" t="e">
        <f>#REF!-#REF!-#REF!+#REF!</f>
        <v>#REF!</v>
      </c>
    </row>
    <row r="45" spans="1:29" ht="20.100000000000001" hidden="1" customHeight="1" x14ac:dyDescent="0.25">
      <c r="A45" s="8" t="s">
        <v>12</v>
      </c>
      <c r="B45" s="9" t="s">
        <v>227</v>
      </c>
      <c r="C45" s="10" t="s">
        <v>228</v>
      </c>
      <c r="D45" s="35" t="s">
        <v>229</v>
      </c>
      <c r="E45" s="11" t="s">
        <v>230</v>
      </c>
      <c r="F45" s="11" t="s">
        <v>230</v>
      </c>
      <c r="G45" s="12" t="s">
        <v>231</v>
      </c>
      <c r="H45" s="13" t="s">
        <v>18</v>
      </c>
      <c r="I45" s="14">
        <v>1039.3499999999999</v>
      </c>
      <c r="J45" s="14">
        <v>1247.2199999999998</v>
      </c>
      <c r="K45" s="15">
        <v>0</v>
      </c>
      <c r="L45" s="16">
        <v>50</v>
      </c>
      <c r="M45" s="15">
        <v>50</v>
      </c>
      <c r="N45" s="6" t="e">
        <f>#REF!+#REF!</f>
        <v>#REF!</v>
      </c>
      <c r="O45" s="17" t="e">
        <f>#REF!-#REF!-#REF!+#REF!</f>
        <v>#REF!</v>
      </c>
      <c r="P45">
        <f>M45*I45</f>
        <v>51967.499999999993</v>
      </c>
      <c r="U45" t="s">
        <v>604</v>
      </c>
      <c r="V45" t="s">
        <v>605</v>
      </c>
      <c r="AB45" t="s">
        <v>612</v>
      </c>
      <c r="AC45" t="s">
        <v>598</v>
      </c>
    </row>
    <row r="46" spans="1:29" ht="20.100000000000001" hidden="1" customHeight="1" x14ac:dyDescent="0.25">
      <c r="A46" s="8" t="s">
        <v>12</v>
      </c>
      <c r="B46" s="9" t="s">
        <v>232</v>
      </c>
      <c r="C46" s="10" t="s">
        <v>233</v>
      </c>
      <c r="D46" s="6" t="s">
        <v>234</v>
      </c>
      <c r="E46" s="11" t="s">
        <v>235</v>
      </c>
      <c r="F46" s="11" t="s">
        <v>235</v>
      </c>
      <c r="G46" s="12" t="s">
        <v>236</v>
      </c>
      <c r="H46" s="13" t="s">
        <v>18</v>
      </c>
      <c r="I46" s="14">
        <v>447.96600000000001</v>
      </c>
      <c r="J46" s="14">
        <v>537.55920000000003</v>
      </c>
      <c r="K46" s="15"/>
      <c r="L46" s="16">
        <v>0</v>
      </c>
      <c r="M46" s="15">
        <v>0</v>
      </c>
      <c r="N46" s="6" t="e">
        <f>#REF!+#REF!</f>
        <v>#REF!</v>
      </c>
      <c r="O46" s="17" t="e">
        <f>#REF!-#REF!-#REF!+#REF!</f>
        <v>#REF!</v>
      </c>
    </row>
    <row r="47" spans="1:29" ht="28.5" customHeight="1" x14ac:dyDescent="0.25">
      <c r="A47" s="8" t="s">
        <v>12</v>
      </c>
      <c r="B47" s="9" t="s">
        <v>237</v>
      </c>
      <c r="C47" s="56" t="s">
        <v>238</v>
      </c>
      <c r="D47" s="6" t="s">
        <v>239</v>
      </c>
      <c r="E47" s="11" t="s">
        <v>240</v>
      </c>
      <c r="F47" s="11" t="s">
        <v>240</v>
      </c>
      <c r="G47" s="60" t="s">
        <v>241</v>
      </c>
      <c r="H47" s="13" t="s">
        <v>18</v>
      </c>
      <c r="I47" s="14">
        <v>1039.3499999999999</v>
      </c>
      <c r="J47" s="58">
        <v>1247.2199999999998</v>
      </c>
      <c r="K47" s="18">
        <v>0</v>
      </c>
      <c r="L47" s="19">
        <v>80</v>
      </c>
      <c r="M47" s="15">
        <v>80</v>
      </c>
      <c r="N47" s="61" t="e">
        <f>#REF!+#REF!</f>
        <v>#REF!</v>
      </c>
      <c r="O47" s="17" t="e">
        <f>#REF!-#REF!-#REF!+#REF!</f>
        <v>#REF!</v>
      </c>
      <c r="P47" s="6">
        <f>M47*I47</f>
        <v>83148</v>
      </c>
    </row>
    <row r="48" spans="1:29" ht="20.100000000000001" hidden="1" customHeight="1" x14ac:dyDescent="0.25">
      <c r="A48" s="8" t="s">
        <v>12</v>
      </c>
      <c r="B48" s="9" t="s">
        <v>242</v>
      </c>
      <c r="C48" s="10" t="s">
        <v>243</v>
      </c>
      <c r="D48" s="68" t="s">
        <v>244</v>
      </c>
      <c r="E48" s="65" t="s">
        <v>245</v>
      </c>
      <c r="F48" s="65" t="s">
        <v>245</v>
      </c>
      <c r="G48" s="12" t="s">
        <v>245</v>
      </c>
      <c r="H48" s="13" t="s">
        <v>18</v>
      </c>
      <c r="I48" s="14">
        <v>233.28000000000003</v>
      </c>
      <c r="J48" s="14">
        <v>279.93600000000004</v>
      </c>
      <c r="K48" s="66">
        <v>0</v>
      </c>
      <c r="L48" s="67">
        <v>0</v>
      </c>
      <c r="M48" s="66">
        <v>0</v>
      </c>
      <c r="N48" s="6" t="e">
        <f>#REF!+#REF!</f>
        <v>#REF!</v>
      </c>
      <c r="O48" s="17" t="e">
        <f>#REF!-#REF!-#REF!+#REF!</f>
        <v>#REF!</v>
      </c>
    </row>
    <row r="49" spans="1:29" ht="20.100000000000001" hidden="1" customHeight="1" x14ac:dyDescent="0.25">
      <c r="A49" s="8" t="s">
        <v>12</v>
      </c>
      <c r="B49" s="9" t="s">
        <v>246</v>
      </c>
      <c r="C49" s="10" t="s">
        <v>247</v>
      </c>
      <c r="D49" s="6" t="s">
        <v>248</v>
      </c>
      <c r="E49" s="11" t="s">
        <v>249</v>
      </c>
      <c r="F49" s="11" t="s">
        <v>249</v>
      </c>
      <c r="G49" s="12" t="s">
        <v>249</v>
      </c>
      <c r="H49" s="13" t="s">
        <v>18</v>
      </c>
      <c r="I49" s="14">
        <v>233.13394666666665</v>
      </c>
      <c r="J49" s="14">
        <v>279.76073599999995</v>
      </c>
      <c r="K49" s="15">
        <v>0</v>
      </c>
      <c r="L49" s="16">
        <v>0</v>
      </c>
      <c r="M49" s="15">
        <v>0</v>
      </c>
      <c r="N49" s="6" t="e">
        <f>#REF!+#REF!</f>
        <v>#REF!</v>
      </c>
      <c r="O49" s="17" t="e">
        <f>#REF!-#REF!-#REF!+#REF!</f>
        <v>#REF!</v>
      </c>
    </row>
    <row r="50" spans="1:29" ht="20.100000000000001" customHeight="1" x14ac:dyDescent="0.25">
      <c r="A50" s="8" t="s">
        <v>12</v>
      </c>
      <c r="B50" s="9" t="s">
        <v>250</v>
      </c>
      <c r="C50" s="56" t="s">
        <v>251</v>
      </c>
      <c r="D50" s="6" t="s">
        <v>252</v>
      </c>
      <c r="E50" s="11" t="s">
        <v>253</v>
      </c>
      <c r="F50" s="11" t="s">
        <v>253</v>
      </c>
      <c r="G50" s="60" t="s">
        <v>253</v>
      </c>
      <c r="H50" s="13" t="s">
        <v>18</v>
      </c>
      <c r="I50" s="14">
        <v>233.13393333333332</v>
      </c>
      <c r="J50" s="58">
        <v>279.76071999999999</v>
      </c>
      <c r="K50" s="18">
        <v>0</v>
      </c>
      <c r="L50" s="19">
        <v>10</v>
      </c>
      <c r="M50" s="15">
        <v>10</v>
      </c>
      <c r="N50" s="61" t="e">
        <f>#REF!+#REF!</f>
        <v>#REF!</v>
      </c>
      <c r="O50" s="17" t="e">
        <f>#REF!-#REF!-#REF!+#REF!</f>
        <v>#REF!</v>
      </c>
      <c r="P50" s="6">
        <f>M50*I50</f>
        <v>2331.3393333333333</v>
      </c>
    </row>
    <row r="51" spans="1:29" ht="20.100000000000001" hidden="1" customHeight="1" x14ac:dyDescent="0.25">
      <c r="A51" s="8" t="s">
        <v>12</v>
      </c>
      <c r="B51" s="9" t="s">
        <v>254</v>
      </c>
      <c r="C51" s="10" t="s">
        <v>255</v>
      </c>
      <c r="D51" s="68" t="s">
        <v>256</v>
      </c>
      <c r="E51" s="65" t="s">
        <v>257</v>
      </c>
      <c r="F51" s="65" t="s">
        <v>257</v>
      </c>
      <c r="G51" s="12" t="s">
        <v>257</v>
      </c>
      <c r="H51" s="13" t="s">
        <v>18</v>
      </c>
      <c r="I51" s="14">
        <v>278.53899999999999</v>
      </c>
      <c r="J51" s="14">
        <v>334.24679999999995</v>
      </c>
      <c r="K51" s="66">
        <v>0</v>
      </c>
      <c r="L51" s="67">
        <v>0</v>
      </c>
      <c r="M51" s="66">
        <v>0</v>
      </c>
      <c r="N51" s="6" t="e">
        <f>#REF!+#REF!</f>
        <v>#REF!</v>
      </c>
      <c r="O51" s="17" t="e">
        <f>#REF!-#REF!-#REF!+#REF!</f>
        <v>#REF!</v>
      </c>
    </row>
    <row r="52" spans="1:29" ht="32.25" customHeight="1" x14ac:dyDescent="0.25">
      <c r="A52" s="8" t="s">
        <v>12</v>
      </c>
      <c r="B52" s="9" t="s">
        <v>258</v>
      </c>
      <c r="C52" s="56" t="s">
        <v>259</v>
      </c>
      <c r="D52" s="6" t="s">
        <v>260</v>
      </c>
      <c r="E52" s="11" t="s">
        <v>261</v>
      </c>
      <c r="F52" s="11" t="s">
        <v>261</v>
      </c>
      <c r="G52" s="60" t="s">
        <v>261</v>
      </c>
      <c r="H52" s="13" t="s">
        <v>18</v>
      </c>
      <c r="I52" s="14">
        <v>280.482325</v>
      </c>
      <c r="J52" s="58">
        <v>336.57878999999997</v>
      </c>
      <c r="K52" s="18">
        <v>0</v>
      </c>
      <c r="L52" s="21">
        <v>290</v>
      </c>
      <c r="M52" s="48">
        <v>150</v>
      </c>
      <c r="N52" s="61" t="e">
        <f>#REF!+#REF!</f>
        <v>#REF!</v>
      </c>
      <c r="O52" s="17" t="e">
        <f>#REF!-#REF!-#REF!+#REF!</f>
        <v>#REF!</v>
      </c>
      <c r="P52" s="6">
        <f t="shared" ref="P52:P58" si="0">M52*I52</f>
        <v>42072.348749999997</v>
      </c>
      <c r="Q52" s="49"/>
    </row>
    <row r="53" spans="1:29" ht="23.25" customHeight="1" x14ac:dyDescent="0.25">
      <c r="A53" s="8" t="s">
        <v>12</v>
      </c>
      <c r="B53" s="9" t="s">
        <v>262</v>
      </c>
      <c r="C53" s="56" t="s">
        <v>263</v>
      </c>
      <c r="D53" s="6" t="s">
        <v>264</v>
      </c>
      <c r="E53" s="11" t="s">
        <v>265</v>
      </c>
      <c r="F53" s="11" t="s">
        <v>265</v>
      </c>
      <c r="G53" s="60" t="s">
        <v>266</v>
      </c>
      <c r="H53" s="13" t="s">
        <v>18</v>
      </c>
      <c r="I53" s="14">
        <v>666.79</v>
      </c>
      <c r="J53" s="58">
        <v>800.14799999999991</v>
      </c>
      <c r="K53" s="18">
        <v>70</v>
      </c>
      <c r="L53" s="19">
        <v>0</v>
      </c>
      <c r="M53" s="15">
        <v>70</v>
      </c>
      <c r="N53" s="61" t="e">
        <f>#REF!+#REF!</f>
        <v>#REF!</v>
      </c>
      <c r="O53" s="17" t="e">
        <f>#REF!-#REF!-#REF!+#REF!</f>
        <v>#REF!</v>
      </c>
      <c r="P53" s="6">
        <f t="shared" si="0"/>
        <v>46675.299999999996</v>
      </c>
    </row>
    <row r="54" spans="1:29" ht="20.100000000000001" customHeight="1" x14ac:dyDescent="0.25">
      <c r="A54" s="8" t="s">
        <v>12</v>
      </c>
      <c r="B54" s="9" t="s">
        <v>267</v>
      </c>
      <c r="C54" s="56" t="s">
        <v>268</v>
      </c>
      <c r="D54" s="6" t="s">
        <v>269</v>
      </c>
      <c r="E54" s="11" t="s">
        <v>270</v>
      </c>
      <c r="F54" s="11" t="s">
        <v>270</v>
      </c>
      <c r="G54" s="60" t="s">
        <v>271</v>
      </c>
      <c r="H54" s="13" t="s">
        <v>18</v>
      </c>
      <c r="I54" s="14">
        <v>666.79</v>
      </c>
      <c r="J54" s="58">
        <v>800.14799999999991</v>
      </c>
      <c r="K54" s="18">
        <v>70</v>
      </c>
      <c r="L54" s="19">
        <v>0</v>
      </c>
      <c r="M54" s="15">
        <v>70</v>
      </c>
      <c r="N54" s="61" t="e">
        <f>#REF!+#REF!</f>
        <v>#REF!</v>
      </c>
      <c r="O54" s="17" t="e">
        <f>#REF!-#REF!-#REF!+#REF!</f>
        <v>#REF!</v>
      </c>
      <c r="P54" s="6">
        <f t="shared" si="0"/>
        <v>46675.299999999996</v>
      </c>
    </row>
    <row r="55" spans="1:29" ht="20.100000000000001" customHeight="1" x14ac:dyDescent="0.25">
      <c r="A55" s="8" t="s">
        <v>12</v>
      </c>
      <c r="B55" s="9" t="s">
        <v>272</v>
      </c>
      <c r="C55" s="56" t="s">
        <v>273</v>
      </c>
      <c r="D55" s="6" t="s">
        <v>274</v>
      </c>
      <c r="E55" s="11" t="s">
        <v>275</v>
      </c>
      <c r="F55" s="11" t="s">
        <v>275</v>
      </c>
      <c r="G55" s="60" t="s">
        <v>276</v>
      </c>
      <c r="H55" s="13" t="s">
        <v>18</v>
      </c>
      <c r="I55" s="14">
        <v>666.79</v>
      </c>
      <c r="J55" s="58">
        <v>800.14799999999991</v>
      </c>
      <c r="K55" s="15">
        <v>10</v>
      </c>
      <c r="L55" s="16">
        <v>10</v>
      </c>
      <c r="M55" s="15">
        <v>20</v>
      </c>
      <c r="N55" s="61" t="e">
        <f>#REF!+#REF!</f>
        <v>#REF!</v>
      </c>
      <c r="O55" s="17" t="e">
        <f>#REF!-#REF!-#REF!+#REF!</f>
        <v>#REF!</v>
      </c>
      <c r="P55" s="6">
        <f t="shared" si="0"/>
        <v>13335.8</v>
      </c>
    </row>
    <row r="56" spans="1:29" ht="20.100000000000001" customHeight="1" x14ac:dyDescent="0.25">
      <c r="A56" s="8" t="s">
        <v>12</v>
      </c>
      <c r="B56" s="9" t="s">
        <v>277</v>
      </c>
      <c r="C56" s="56" t="s">
        <v>278</v>
      </c>
      <c r="D56" s="6" t="s">
        <v>279</v>
      </c>
      <c r="E56" s="11" t="s">
        <v>280</v>
      </c>
      <c r="F56" s="11" t="s">
        <v>280</v>
      </c>
      <c r="G56" s="60" t="s">
        <v>281</v>
      </c>
      <c r="H56" s="13" t="s">
        <v>18</v>
      </c>
      <c r="I56" s="14">
        <v>300.38100000000003</v>
      </c>
      <c r="J56" s="58">
        <v>360.4572</v>
      </c>
      <c r="K56" s="18">
        <v>0</v>
      </c>
      <c r="L56" s="19">
        <v>10</v>
      </c>
      <c r="M56" s="15">
        <v>10</v>
      </c>
      <c r="N56" s="61" t="e">
        <f>#REF!+#REF!</f>
        <v>#REF!</v>
      </c>
      <c r="O56" s="17" t="e">
        <f>#REF!-#REF!-#REF!+#REF!</f>
        <v>#REF!</v>
      </c>
      <c r="P56" s="6">
        <f t="shared" si="0"/>
        <v>3003.8100000000004</v>
      </c>
    </row>
    <row r="57" spans="1:29" ht="20.100000000000001" hidden="1" customHeight="1" thickBot="1" x14ac:dyDescent="0.3">
      <c r="A57" s="8" t="s">
        <v>12</v>
      </c>
      <c r="B57" s="9" t="s">
        <v>282</v>
      </c>
      <c r="C57" s="10" t="s">
        <v>283</v>
      </c>
      <c r="D57" s="69" t="s">
        <v>284</v>
      </c>
      <c r="E57" s="65" t="s">
        <v>285</v>
      </c>
      <c r="F57" s="65" t="s">
        <v>285</v>
      </c>
      <c r="G57" s="12" t="s">
        <v>286</v>
      </c>
      <c r="H57" s="13" t="s">
        <v>18</v>
      </c>
      <c r="I57" s="14">
        <v>300.38100000000003</v>
      </c>
      <c r="J57" s="14">
        <v>360.4572</v>
      </c>
      <c r="K57" s="66">
        <v>0</v>
      </c>
      <c r="L57" s="67">
        <v>20</v>
      </c>
      <c r="M57" s="66">
        <v>20</v>
      </c>
      <c r="N57" s="6" t="e">
        <f>#REF!+#REF!</f>
        <v>#REF!</v>
      </c>
      <c r="O57" s="17" t="e">
        <f>#REF!-#REF!-#REF!+#REF!</f>
        <v>#REF!</v>
      </c>
      <c r="P57">
        <f t="shared" si="0"/>
        <v>6007.6200000000008</v>
      </c>
      <c r="U57" s="17">
        <v>388286</v>
      </c>
      <c r="V57">
        <v>419.34899999999999</v>
      </c>
      <c r="AB57" s="36" t="s">
        <v>613</v>
      </c>
      <c r="AC57" t="s">
        <v>598</v>
      </c>
    </row>
    <row r="58" spans="1:29" ht="20.100000000000001" hidden="1" customHeight="1" thickBot="1" x14ac:dyDescent="0.3">
      <c r="A58" s="8" t="s">
        <v>12</v>
      </c>
      <c r="B58" s="9" t="s">
        <v>287</v>
      </c>
      <c r="C58" s="10" t="s">
        <v>288</v>
      </c>
      <c r="D58" s="34" t="s">
        <v>289</v>
      </c>
      <c r="E58" s="11" t="s">
        <v>290</v>
      </c>
      <c r="F58" s="11" t="s">
        <v>290</v>
      </c>
      <c r="G58" s="12" t="s">
        <v>291</v>
      </c>
      <c r="H58" s="13" t="s">
        <v>18</v>
      </c>
      <c r="I58" s="14">
        <v>300.38100000000003</v>
      </c>
      <c r="J58" s="14">
        <v>360.4572</v>
      </c>
      <c r="K58" s="15">
        <v>0</v>
      </c>
      <c r="L58" s="16">
        <v>10</v>
      </c>
      <c r="M58" s="15">
        <v>10</v>
      </c>
      <c r="N58" s="6" t="e">
        <f>#REF!+#REF!</f>
        <v>#REF!</v>
      </c>
      <c r="O58" s="17" t="e">
        <f>#REF!-#REF!-#REF!+#REF!</f>
        <v>#REF!</v>
      </c>
      <c r="P58">
        <f t="shared" si="0"/>
        <v>3003.8100000000004</v>
      </c>
      <c r="U58" s="17">
        <v>388286</v>
      </c>
      <c r="V58">
        <v>419.34899999999999</v>
      </c>
      <c r="AB58" s="36" t="s">
        <v>613</v>
      </c>
      <c r="AC58" t="s">
        <v>598</v>
      </c>
    </row>
    <row r="59" spans="1:29" ht="20.100000000000001" hidden="1" customHeight="1" x14ac:dyDescent="0.25">
      <c r="A59" s="8" t="s">
        <v>12</v>
      </c>
      <c r="B59" s="9" t="s">
        <v>292</v>
      </c>
      <c r="C59" s="10" t="s">
        <v>293</v>
      </c>
      <c r="D59" s="6" t="s">
        <v>294</v>
      </c>
      <c r="E59" s="11" t="s">
        <v>290</v>
      </c>
      <c r="F59" s="11" t="s">
        <v>290</v>
      </c>
      <c r="G59" s="12" t="s">
        <v>295</v>
      </c>
      <c r="H59" s="13" t="s">
        <v>18</v>
      </c>
      <c r="I59" s="14">
        <v>300.38100000000003</v>
      </c>
      <c r="J59" s="14">
        <v>360.4572</v>
      </c>
      <c r="K59" s="15"/>
      <c r="L59" s="16">
        <v>0</v>
      </c>
      <c r="M59" s="15">
        <v>0</v>
      </c>
      <c r="N59" s="6" t="e">
        <f>#REF!+#REF!</f>
        <v>#REF!</v>
      </c>
      <c r="O59" s="17" t="e">
        <f>#REF!-#REF!-#REF!+#REF!</f>
        <v>#REF!</v>
      </c>
    </row>
    <row r="60" spans="1:29" ht="20.100000000000001" hidden="1" customHeight="1" x14ac:dyDescent="0.25">
      <c r="A60" s="8" t="s">
        <v>12</v>
      </c>
      <c r="B60" s="9" t="s">
        <v>296</v>
      </c>
      <c r="C60" s="10" t="s">
        <v>297</v>
      </c>
      <c r="D60" s="6" t="s">
        <v>298</v>
      </c>
      <c r="E60" s="11" t="s">
        <v>299</v>
      </c>
      <c r="F60" s="11" t="s">
        <v>299</v>
      </c>
      <c r="G60" s="12" t="s">
        <v>300</v>
      </c>
      <c r="H60" s="13" t="s">
        <v>18</v>
      </c>
      <c r="I60" s="14">
        <v>300.38100000000003</v>
      </c>
      <c r="J60" s="14">
        <v>360.4572</v>
      </c>
      <c r="K60" s="15">
        <v>0</v>
      </c>
      <c r="L60" s="16">
        <v>0</v>
      </c>
      <c r="M60" s="15">
        <v>0</v>
      </c>
      <c r="N60" s="6" t="e">
        <f>#REF!+#REF!</f>
        <v>#REF!</v>
      </c>
      <c r="O60" s="17" t="e">
        <f>#REF!-#REF!-#REF!+#REF!</f>
        <v>#REF!</v>
      </c>
    </row>
    <row r="61" spans="1:29" ht="20.100000000000001" hidden="1" customHeight="1" x14ac:dyDescent="0.25">
      <c r="A61" s="8" t="s">
        <v>12</v>
      </c>
      <c r="B61" s="9" t="s">
        <v>301</v>
      </c>
      <c r="C61" s="10" t="s">
        <v>302</v>
      </c>
      <c r="D61" s="6" t="s">
        <v>303</v>
      </c>
      <c r="E61" s="11" t="s">
        <v>299</v>
      </c>
      <c r="F61" s="11" t="s">
        <v>299</v>
      </c>
      <c r="G61" s="12" t="s">
        <v>304</v>
      </c>
      <c r="H61" s="13" t="s">
        <v>18</v>
      </c>
      <c r="I61" s="14">
        <v>300.38100000000003</v>
      </c>
      <c r="J61" s="14">
        <v>360.4572</v>
      </c>
      <c r="K61" s="15">
        <v>0</v>
      </c>
      <c r="L61" s="16">
        <v>0</v>
      </c>
      <c r="M61" s="15">
        <v>0</v>
      </c>
      <c r="N61" s="6" t="e">
        <f>#REF!+#REF!</f>
        <v>#REF!</v>
      </c>
      <c r="O61" s="17" t="e">
        <f>#REF!-#REF!-#REF!+#REF!</f>
        <v>#REF!</v>
      </c>
    </row>
    <row r="62" spans="1:29" ht="20.100000000000001" customHeight="1" x14ac:dyDescent="0.25">
      <c r="A62" s="8" t="s">
        <v>12</v>
      </c>
      <c r="B62" s="9" t="s">
        <v>305</v>
      </c>
      <c r="C62" s="56" t="s">
        <v>306</v>
      </c>
      <c r="D62" s="6" t="s">
        <v>307</v>
      </c>
      <c r="E62" s="11" t="s">
        <v>308</v>
      </c>
      <c r="F62" s="11" t="s">
        <v>308</v>
      </c>
      <c r="G62" s="60" t="s">
        <v>309</v>
      </c>
      <c r="H62" s="13" t="s">
        <v>18</v>
      </c>
      <c r="I62" s="14">
        <v>167.31</v>
      </c>
      <c r="J62" s="58">
        <v>200.77199999999999</v>
      </c>
      <c r="K62" s="18">
        <v>0</v>
      </c>
      <c r="L62" s="19">
        <v>110</v>
      </c>
      <c r="M62" s="15">
        <v>110</v>
      </c>
      <c r="N62" s="61" t="e">
        <f>#REF!+#REF!</f>
        <v>#REF!</v>
      </c>
      <c r="O62" s="17" t="e">
        <f>#REF!-#REF!-#REF!+#REF!</f>
        <v>#REF!</v>
      </c>
      <c r="P62" s="6">
        <f>M62*I62</f>
        <v>18404.099999999999</v>
      </c>
    </row>
    <row r="63" spans="1:29" ht="20.100000000000001" hidden="1" customHeight="1" x14ac:dyDescent="0.25">
      <c r="A63" s="8" t="s">
        <v>12</v>
      </c>
      <c r="B63" s="9" t="s">
        <v>310</v>
      </c>
      <c r="C63" s="10" t="s">
        <v>311</v>
      </c>
      <c r="D63" s="70"/>
      <c r="E63" s="65" t="s">
        <v>312</v>
      </c>
      <c r="F63" s="65" t="s">
        <v>312</v>
      </c>
      <c r="G63" s="12" t="s">
        <v>313</v>
      </c>
      <c r="H63" s="13" t="s">
        <v>18</v>
      </c>
      <c r="I63" s="14">
        <v>380.25</v>
      </c>
      <c r="J63" s="14">
        <v>456.3</v>
      </c>
      <c r="K63" s="66">
        <v>0</v>
      </c>
      <c r="L63" s="67">
        <v>18</v>
      </c>
      <c r="M63" s="66"/>
      <c r="N63" s="6" t="e">
        <f>#REF!+#REF!</f>
        <v>#REF!</v>
      </c>
      <c r="O63" s="17" t="e">
        <f>#REF!-#REF!-#REF!+#REF!</f>
        <v>#REF!</v>
      </c>
    </row>
    <row r="64" spans="1:29" ht="20.100000000000001" hidden="1" customHeight="1" x14ac:dyDescent="0.25">
      <c r="A64" s="8" t="s">
        <v>12</v>
      </c>
      <c r="B64" s="9" t="s">
        <v>314</v>
      </c>
      <c r="C64" s="10" t="s">
        <v>315</v>
      </c>
      <c r="D64" s="24"/>
      <c r="E64" s="11" t="s">
        <v>316</v>
      </c>
      <c r="F64" s="11" t="s">
        <v>316</v>
      </c>
      <c r="G64" s="12" t="s">
        <v>317</v>
      </c>
      <c r="H64" s="13" t="s">
        <v>18</v>
      </c>
      <c r="I64" s="14">
        <v>2880</v>
      </c>
      <c r="J64" s="14">
        <v>3456</v>
      </c>
      <c r="K64" s="15">
        <v>0</v>
      </c>
      <c r="L64" s="16">
        <v>5</v>
      </c>
      <c r="M64" s="15"/>
      <c r="N64" s="6" t="e">
        <f>#REF!+#REF!</f>
        <v>#REF!</v>
      </c>
      <c r="O64" s="17" t="e">
        <f>#REF!-#REF!-#REF!+#REF!</f>
        <v>#REF!</v>
      </c>
    </row>
    <row r="65" spans="1:29" ht="20.100000000000001" hidden="1" customHeight="1" x14ac:dyDescent="0.25">
      <c r="A65" s="8" t="s">
        <v>12</v>
      </c>
      <c r="B65" s="9" t="s">
        <v>318</v>
      </c>
      <c r="C65" s="10" t="s">
        <v>319</v>
      </c>
      <c r="D65" s="24"/>
      <c r="E65" s="11" t="s">
        <v>320</v>
      </c>
      <c r="F65" s="11" t="s">
        <v>320</v>
      </c>
      <c r="G65" s="12" t="s">
        <v>321</v>
      </c>
      <c r="H65" s="13" t="s">
        <v>18</v>
      </c>
      <c r="I65" s="14">
        <v>420</v>
      </c>
      <c r="J65" s="14">
        <v>504</v>
      </c>
      <c r="K65" s="15">
        <v>0</v>
      </c>
      <c r="L65" s="16">
        <v>50</v>
      </c>
      <c r="M65" s="15"/>
      <c r="N65" s="6" t="e">
        <f>#REF!+#REF!</f>
        <v>#REF!</v>
      </c>
      <c r="O65" s="17" t="e">
        <f>#REF!-#REF!-#REF!+#REF!</f>
        <v>#REF!</v>
      </c>
    </row>
    <row r="66" spans="1:29" ht="20.100000000000001" hidden="1" customHeight="1" x14ac:dyDescent="0.25">
      <c r="A66" s="8" t="s">
        <v>12</v>
      </c>
      <c r="B66" s="9" t="s">
        <v>322</v>
      </c>
      <c r="C66" s="10" t="s">
        <v>323</v>
      </c>
      <c r="D66" s="6" t="s">
        <v>324</v>
      </c>
      <c r="E66" s="11" t="s">
        <v>325</v>
      </c>
      <c r="F66" s="11" t="s">
        <v>325</v>
      </c>
      <c r="G66" s="12" t="s">
        <v>326</v>
      </c>
      <c r="H66" s="13" t="s">
        <v>18</v>
      </c>
      <c r="I66" s="14">
        <v>507</v>
      </c>
      <c r="J66" s="14">
        <v>608.4</v>
      </c>
      <c r="K66" s="15">
        <v>0</v>
      </c>
      <c r="L66" s="16">
        <v>0</v>
      </c>
      <c r="M66" s="15">
        <v>0</v>
      </c>
      <c r="N66" s="6" t="e">
        <f>#REF!+#REF!</f>
        <v>#REF!</v>
      </c>
      <c r="O66" s="17" t="e">
        <f>#REF!-#REF!-#REF!+#REF!</f>
        <v>#REF!</v>
      </c>
    </row>
    <row r="67" spans="1:29" ht="20.100000000000001" hidden="1" customHeight="1" x14ac:dyDescent="0.25">
      <c r="A67" s="8" t="s">
        <v>12</v>
      </c>
      <c r="B67" s="9" t="s">
        <v>327</v>
      </c>
      <c r="C67" s="10" t="s">
        <v>328</v>
      </c>
      <c r="D67" s="33" t="s">
        <v>329</v>
      </c>
      <c r="E67" s="11" t="s">
        <v>330</v>
      </c>
      <c r="F67" s="11" t="s">
        <v>330</v>
      </c>
      <c r="G67" s="12" t="s">
        <v>326</v>
      </c>
      <c r="H67" s="13" t="s">
        <v>18</v>
      </c>
      <c r="I67" s="14">
        <v>278.85000000000002</v>
      </c>
      <c r="J67" s="14">
        <v>334.62</v>
      </c>
      <c r="K67" s="18">
        <v>0</v>
      </c>
      <c r="L67" s="19">
        <v>2500</v>
      </c>
      <c r="M67" s="15">
        <v>2500</v>
      </c>
      <c r="N67" s="6" t="e">
        <f>#REF!+#REF!</f>
        <v>#REF!</v>
      </c>
      <c r="O67" s="17" t="e">
        <f>#REF!-#REF!-#REF!+#REF!</f>
        <v>#REF!</v>
      </c>
      <c r="P67">
        <f>M67*I67</f>
        <v>697125</v>
      </c>
      <c r="U67" t="s">
        <v>606</v>
      </c>
      <c r="V67">
        <v>308.88</v>
      </c>
      <c r="AB67" t="s">
        <v>612</v>
      </c>
      <c r="AC67" t="s">
        <v>598</v>
      </c>
    </row>
    <row r="68" spans="1:29" ht="20.100000000000001" hidden="1" customHeight="1" x14ac:dyDescent="0.25">
      <c r="A68" s="8" t="s">
        <v>12</v>
      </c>
      <c r="B68" s="9" t="s">
        <v>331</v>
      </c>
      <c r="C68" s="10" t="s">
        <v>332</v>
      </c>
      <c r="D68" s="6" t="s">
        <v>333</v>
      </c>
      <c r="E68" s="11" t="s">
        <v>334</v>
      </c>
      <c r="F68" s="11" t="s">
        <v>334</v>
      </c>
      <c r="G68" s="12" t="s">
        <v>335</v>
      </c>
      <c r="H68" s="13" t="s">
        <v>18</v>
      </c>
      <c r="I68" s="14">
        <v>831.75514999999996</v>
      </c>
      <c r="J68" s="14">
        <v>998.10617999999988</v>
      </c>
      <c r="K68" s="25">
        <v>10</v>
      </c>
      <c r="L68" s="19">
        <v>0</v>
      </c>
      <c r="M68" s="15">
        <v>0</v>
      </c>
      <c r="N68" s="6" t="e">
        <f>#REF!+#REF!</f>
        <v>#REF!</v>
      </c>
      <c r="O68" s="17" t="e">
        <f>#REF!-#REF!-#REF!+#REF!</f>
        <v>#REF!</v>
      </c>
    </row>
    <row r="69" spans="1:29" ht="20.100000000000001" hidden="1" customHeight="1" x14ac:dyDescent="0.25">
      <c r="A69" s="8" t="s">
        <v>12</v>
      </c>
      <c r="B69" s="9" t="s">
        <v>336</v>
      </c>
      <c r="C69" s="10" t="s">
        <v>337</v>
      </c>
      <c r="D69" s="33" t="s">
        <v>338</v>
      </c>
      <c r="E69" s="11" t="s">
        <v>339</v>
      </c>
      <c r="F69" s="11" t="s">
        <v>339</v>
      </c>
      <c r="G69" s="12" t="s">
        <v>340</v>
      </c>
      <c r="H69" s="13" t="s">
        <v>18</v>
      </c>
      <c r="I69" s="14">
        <v>333.4</v>
      </c>
      <c r="J69" s="14">
        <v>400.08</v>
      </c>
      <c r="K69" s="18">
        <v>0</v>
      </c>
      <c r="L69" s="19">
        <v>350</v>
      </c>
      <c r="M69" s="15">
        <v>350</v>
      </c>
      <c r="N69" s="6" t="e">
        <f>#REF!+#REF!</f>
        <v>#REF!</v>
      </c>
      <c r="O69" s="17" t="e">
        <f>#REF!-#REF!-#REF!+#REF!</f>
        <v>#REF!</v>
      </c>
      <c r="P69">
        <f>M69*I69</f>
        <v>116689.99999999999</v>
      </c>
      <c r="U69" t="s">
        <v>607</v>
      </c>
      <c r="V69">
        <v>458.64</v>
      </c>
      <c r="AB69" t="s">
        <v>614</v>
      </c>
      <c r="AC69" t="s">
        <v>598</v>
      </c>
    </row>
    <row r="70" spans="1:29" ht="31.5" customHeight="1" x14ac:dyDescent="0.25">
      <c r="A70" s="8" t="s">
        <v>12</v>
      </c>
      <c r="B70" s="9" t="s">
        <v>341</v>
      </c>
      <c r="C70" s="56" t="s">
        <v>342</v>
      </c>
      <c r="D70" s="6" t="s">
        <v>343</v>
      </c>
      <c r="E70" s="11" t="s">
        <v>344</v>
      </c>
      <c r="F70" s="11" t="s">
        <v>344</v>
      </c>
      <c r="G70" s="60" t="s">
        <v>345</v>
      </c>
      <c r="H70" s="13" t="s">
        <v>18</v>
      </c>
      <c r="I70" s="14">
        <v>8487</v>
      </c>
      <c r="J70" s="58">
        <v>10184.4</v>
      </c>
      <c r="K70" s="18">
        <v>0</v>
      </c>
      <c r="L70" s="19">
        <v>150</v>
      </c>
      <c r="M70" s="15">
        <v>150</v>
      </c>
      <c r="N70" s="61" t="e">
        <f>#REF!+#REF!</f>
        <v>#REF!</v>
      </c>
      <c r="O70" s="17" t="e">
        <f>#REF!-#REF!-#REF!+#REF!</f>
        <v>#REF!</v>
      </c>
      <c r="P70" s="6">
        <f>M70*I70</f>
        <v>1273050</v>
      </c>
    </row>
    <row r="71" spans="1:29" ht="20.100000000000001" hidden="1" customHeight="1" x14ac:dyDescent="0.25">
      <c r="A71" s="8" t="s">
        <v>12</v>
      </c>
      <c r="B71" s="9" t="s">
        <v>346</v>
      </c>
      <c r="C71" s="10" t="s">
        <v>347</v>
      </c>
      <c r="D71" s="64" t="s">
        <v>348</v>
      </c>
      <c r="E71" s="65" t="s">
        <v>349</v>
      </c>
      <c r="F71" s="65" t="s">
        <v>349</v>
      </c>
      <c r="G71" s="12" t="s">
        <v>350</v>
      </c>
      <c r="H71" s="13" t="s">
        <v>18</v>
      </c>
      <c r="I71" s="14">
        <v>7690</v>
      </c>
      <c r="J71" s="14">
        <v>9228</v>
      </c>
      <c r="K71" s="66">
        <v>0</v>
      </c>
      <c r="L71" s="67">
        <v>200</v>
      </c>
      <c r="M71" s="66">
        <v>200</v>
      </c>
      <c r="N71" s="6" t="e">
        <f>#REF!+#REF!</f>
        <v>#REF!</v>
      </c>
      <c r="O71" s="17" t="e">
        <f>#REF!-#REF!-#REF!+#REF!</f>
        <v>#REF!</v>
      </c>
      <c r="P71">
        <f>M71*I71</f>
        <v>1538000</v>
      </c>
      <c r="U71" t="s">
        <v>608</v>
      </c>
      <c r="V71" t="s">
        <v>609</v>
      </c>
      <c r="AB71" t="s">
        <v>612</v>
      </c>
      <c r="AC71" t="s">
        <v>598</v>
      </c>
    </row>
    <row r="72" spans="1:29" ht="20.100000000000001" hidden="1" customHeight="1" x14ac:dyDescent="0.25">
      <c r="A72" s="8" t="s">
        <v>12</v>
      </c>
      <c r="B72" s="9" t="s">
        <v>351</v>
      </c>
      <c r="C72" s="10" t="s">
        <v>352</v>
      </c>
      <c r="D72" s="6" t="s">
        <v>353</v>
      </c>
      <c r="E72" s="11" t="s">
        <v>354</v>
      </c>
      <c r="F72" s="11" t="s">
        <v>354</v>
      </c>
      <c r="G72" s="12" t="s">
        <v>355</v>
      </c>
      <c r="H72" s="13" t="s">
        <v>18</v>
      </c>
      <c r="I72" s="14">
        <v>8487</v>
      </c>
      <c r="J72" s="14">
        <v>10184.4</v>
      </c>
      <c r="K72" s="15">
        <v>0</v>
      </c>
      <c r="L72" s="26">
        <v>50</v>
      </c>
      <c r="M72" s="15">
        <v>0</v>
      </c>
      <c r="N72" s="6" t="e">
        <f>#REF!+#REF!</f>
        <v>#REF!</v>
      </c>
      <c r="O72" s="17" t="e">
        <f>#REF!-#REF!-#REF!+#REF!</f>
        <v>#REF!</v>
      </c>
    </row>
    <row r="73" spans="1:29" ht="20.100000000000001" hidden="1" customHeight="1" x14ac:dyDescent="0.25">
      <c r="A73" s="8" t="s">
        <v>12</v>
      </c>
      <c r="B73" s="9" t="s">
        <v>356</v>
      </c>
      <c r="C73" s="10" t="s">
        <v>357</v>
      </c>
      <c r="D73" s="33" t="s">
        <v>358</v>
      </c>
      <c r="E73" s="11" t="s">
        <v>359</v>
      </c>
      <c r="F73" s="11" t="s">
        <v>359</v>
      </c>
      <c r="G73" s="12" t="s">
        <v>360</v>
      </c>
      <c r="H73" s="13" t="s">
        <v>18</v>
      </c>
      <c r="I73" s="14">
        <v>7800</v>
      </c>
      <c r="J73" s="14">
        <v>9360</v>
      </c>
      <c r="K73" s="15">
        <v>0</v>
      </c>
      <c r="L73" s="16">
        <v>50</v>
      </c>
      <c r="M73" s="15">
        <v>50</v>
      </c>
      <c r="N73" s="6" t="e">
        <f>#REF!+#REF!</f>
        <v>#REF!</v>
      </c>
      <c r="O73" s="17" t="e">
        <f>#REF!-#REF!-#REF!+#REF!</f>
        <v>#REF!</v>
      </c>
      <c r="P73">
        <f>M73*I73</f>
        <v>390000</v>
      </c>
      <c r="U73">
        <v>10060</v>
      </c>
      <c r="V73" t="s">
        <v>610</v>
      </c>
      <c r="AB73" t="s">
        <v>615</v>
      </c>
      <c r="AC73" t="s">
        <v>598</v>
      </c>
    </row>
    <row r="74" spans="1:29" ht="20.100000000000001" hidden="1" customHeight="1" x14ac:dyDescent="0.25">
      <c r="A74" s="8" t="s">
        <v>12</v>
      </c>
      <c r="B74" s="9" t="s">
        <v>361</v>
      </c>
      <c r="C74" s="10" t="s">
        <v>362</v>
      </c>
      <c r="D74" s="6" t="s">
        <v>363</v>
      </c>
      <c r="E74" s="11" t="s">
        <v>364</v>
      </c>
      <c r="F74" s="11" t="s">
        <v>364</v>
      </c>
      <c r="G74" s="12" t="s">
        <v>365</v>
      </c>
      <c r="H74" s="13" t="s">
        <v>18</v>
      </c>
      <c r="I74" s="14">
        <v>13080</v>
      </c>
      <c r="J74" s="14">
        <v>15696</v>
      </c>
      <c r="K74" s="15">
        <v>0</v>
      </c>
      <c r="L74" s="16">
        <v>0</v>
      </c>
      <c r="M74" s="15">
        <v>0</v>
      </c>
      <c r="N74" s="6" t="e">
        <f>#REF!+#REF!</f>
        <v>#REF!</v>
      </c>
      <c r="O74" s="17" t="e">
        <f>#REF!-#REF!-#REF!+#REF!</f>
        <v>#REF!</v>
      </c>
    </row>
    <row r="75" spans="1:29" ht="20.100000000000001" hidden="1" customHeight="1" x14ac:dyDescent="0.25">
      <c r="A75" s="8" t="s">
        <v>12</v>
      </c>
      <c r="B75" s="9" t="s">
        <v>366</v>
      </c>
      <c r="C75" s="10" t="s">
        <v>367</v>
      </c>
      <c r="D75" s="6" t="s">
        <v>368</v>
      </c>
      <c r="E75" s="11" t="s">
        <v>369</v>
      </c>
      <c r="F75" s="11" t="s">
        <v>369</v>
      </c>
      <c r="G75" s="12" t="s">
        <v>370</v>
      </c>
      <c r="H75" s="13" t="s">
        <v>18</v>
      </c>
      <c r="I75" s="14">
        <v>10704</v>
      </c>
      <c r="J75" s="14">
        <v>12844.8</v>
      </c>
      <c r="K75" s="15">
        <v>0</v>
      </c>
      <c r="L75" s="16">
        <v>0</v>
      </c>
      <c r="M75" s="15">
        <v>0</v>
      </c>
      <c r="N75" s="6" t="e">
        <f>#REF!+#REF!</f>
        <v>#REF!</v>
      </c>
      <c r="O75" s="17" t="e">
        <f>#REF!-#REF!-#REF!+#REF!</f>
        <v>#REF!</v>
      </c>
    </row>
    <row r="76" spans="1:29" ht="20.100000000000001" hidden="1" customHeight="1" x14ac:dyDescent="0.25">
      <c r="A76" s="8" t="s">
        <v>12</v>
      </c>
      <c r="B76" s="9" t="s">
        <v>371</v>
      </c>
      <c r="C76" s="10" t="s">
        <v>372</v>
      </c>
      <c r="D76" s="6" t="s">
        <v>373</v>
      </c>
      <c r="E76" s="11" t="s">
        <v>374</v>
      </c>
      <c r="F76" s="11" t="s">
        <v>374</v>
      </c>
      <c r="G76" s="12" t="s">
        <v>375</v>
      </c>
      <c r="H76" s="13" t="s">
        <v>18</v>
      </c>
      <c r="I76" s="14">
        <v>12200</v>
      </c>
      <c r="J76" s="14">
        <v>14640</v>
      </c>
      <c r="K76" s="15">
        <v>0</v>
      </c>
      <c r="L76" s="16">
        <v>0</v>
      </c>
      <c r="M76" s="15">
        <v>0</v>
      </c>
      <c r="N76" s="6" t="e">
        <f>#REF!+#REF!</f>
        <v>#REF!</v>
      </c>
      <c r="O76" s="17" t="e">
        <f>#REF!-#REF!-#REF!+#REF!</f>
        <v>#REF!</v>
      </c>
    </row>
    <row r="77" spans="1:29" ht="20.100000000000001" hidden="1" customHeight="1" x14ac:dyDescent="0.25">
      <c r="A77" s="8" t="s">
        <v>12</v>
      </c>
      <c r="B77" s="9" t="s">
        <v>376</v>
      </c>
      <c r="C77" s="10" t="s">
        <v>377</v>
      </c>
      <c r="D77" s="6" t="s">
        <v>378</v>
      </c>
      <c r="E77" s="11" t="s">
        <v>379</v>
      </c>
      <c r="F77" s="11" t="s">
        <v>379</v>
      </c>
      <c r="G77" s="12" t="s">
        <v>380</v>
      </c>
      <c r="H77" s="13" t="s">
        <v>18</v>
      </c>
      <c r="I77" s="14">
        <v>8096.76</v>
      </c>
      <c r="J77" s="14">
        <v>9716.1119999999992</v>
      </c>
      <c r="K77" s="15">
        <v>0</v>
      </c>
      <c r="L77" s="16">
        <v>0</v>
      </c>
      <c r="M77" s="15">
        <v>0</v>
      </c>
      <c r="N77" s="6" t="e">
        <f>#REF!+#REF!</f>
        <v>#REF!</v>
      </c>
      <c r="O77" s="17" t="e">
        <f>#REF!-#REF!-#REF!+#REF!</f>
        <v>#REF!</v>
      </c>
    </row>
    <row r="78" spans="1:29" ht="20.100000000000001" hidden="1" customHeight="1" x14ac:dyDescent="0.25">
      <c r="A78" s="8" t="s">
        <v>12</v>
      </c>
      <c r="B78" s="9" t="s">
        <v>381</v>
      </c>
      <c r="C78" s="10" t="s">
        <v>382</v>
      </c>
      <c r="D78" s="6" t="s">
        <v>383</v>
      </c>
      <c r="E78" s="11" t="s">
        <v>384</v>
      </c>
      <c r="F78" s="11" t="s">
        <v>384</v>
      </c>
      <c r="G78" s="12" t="s">
        <v>385</v>
      </c>
      <c r="H78" s="13" t="s">
        <v>18</v>
      </c>
      <c r="I78" s="14">
        <v>740.88000000000011</v>
      </c>
      <c r="J78" s="14">
        <v>889.05600000000015</v>
      </c>
      <c r="K78" s="15">
        <v>0</v>
      </c>
      <c r="L78" s="16">
        <v>0</v>
      </c>
      <c r="M78" s="15">
        <v>0</v>
      </c>
      <c r="N78" s="6" t="e">
        <f>#REF!+#REF!</f>
        <v>#REF!</v>
      </c>
      <c r="O78" s="17" t="e">
        <f>#REF!-#REF!-#REF!+#REF!</f>
        <v>#REF!</v>
      </c>
    </row>
    <row r="79" spans="1:29" ht="20.100000000000001" customHeight="1" x14ac:dyDescent="0.25">
      <c r="A79" s="8" t="s">
        <v>12</v>
      </c>
      <c r="B79" s="9" t="s">
        <v>386</v>
      </c>
      <c r="C79" s="56" t="s">
        <v>387</v>
      </c>
      <c r="D79" s="6" t="s">
        <v>388</v>
      </c>
      <c r="E79" s="11" t="s">
        <v>389</v>
      </c>
      <c r="F79" s="11" t="s">
        <v>389</v>
      </c>
      <c r="G79" s="60" t="s">
        <v>390</v>
      </c>
      <c r="H79" s="13" t="s">
        <v>18</v>
      </c>
      <c r="I79" s="14">
        <v>413.39337765957447</v>
      </c>
      <c r="J79" s="58">
        <v>496.07205319148932</v>
      </c>
      <c r="K79" s="15">
        <v>0</v>
      </c>
      <c r="L79" s="16">
        <v>40</v>
      </c>
      <c r="M79" s="15">
        <v>40</v>
      </c>
      <c r="N79" s="61" t="e">
        <f>#REF!+#REF!</f>
        <v>#REF!</v>
      </c>
      <c r="O79" s="17" t="e">
        <f>#REF!-#REF!-#REF!+#REF!</f>
        <v>#REF!</v>
      </c>
      <c r="P79" s="6">
        <f>M79*I79</f>
        <v>16535.735106382977</v>
      </c>
    </row>
    <row r="80" spans="1:29" ht="20.100000000000001" customHeight="1" x14ac:dyDescent="0.25">
      <c r="A80" s="8"/>
      <c r="B80" s="9"/>
      <c r="C80" s="56"/>
      <c r="D80" s="6" t="s">
        <v>383</v>
      </c>
      <c r="E80" s="11" t="s">
        <v>384</v>
      </c>
      <c r="F80" s="11" t="s">
        <v>384</v>
      </c>
      <c r="G80" s="60" t="s">
        <v>385</v>
      </c>
      <c r="H80" s="13" t="s">
        <v>18</v>
      </c>
      <c r="I80" s="14">
        <v>740.88000000000011</v>
      </c>
      <c r="J80" s="58">
        <v>889.05600000000015</v>
      </c>
      <c r="K80" s="15">
        <v>50</v>
      </c>
      <c r="L80" s="16"/>
      <c r="M80" s="15">
        <v>40</v>
      </c>
      <c r="N80" s="61"/>
      <c r="O80" s="17"/>
      <c r="P80" s="6">
        <f>M80*I80</f>
        <v>29635.200000000004</v>
      </c>
    </row>
    <row r="81" spans="1:29" ht="20.100000000000001" customHeight="1" x14ac:dyDescent="0.25">
      <c r="A81" s="8" t="s">
        <v>12</v>
      </c>
      <c r="B81" s="9" t="s">
        <v>391</v>
      </c>
      <c r="C81" s="56" t="s">
        <v>392</v>
      </c>
      <c r="D81" s="6" t="s">
        <v>393</v>
      </c>
      <c r="E81" s="11" t="s">
        <v>394</v>
      </c>
      <c r="F81" s="11" t="s">
        <v>394</v>
      </c>
      <c r="G81" s="60" t="s">
        <v>395</v>
      </c>
      <c r="H81" s="13" t="s">
        <v>18</v>
      </c>
      <c r="I81" s="14">
        <v>401.16933</v>
      </c>
      <c r="J81" s="58">
        <v>481.40319599999998</v>
      </c>
      <c r="K81" s="18">
        <v>0</v>
      </c>
      <c r="L81" s="19">
        <v>130</v>
      </c>
      <c r="M81" s="15">
        <v>130</v>
      </c>
      <c r="N81" s="61" t="e">
        <f>#REF!+#REF!</f>
        <v>#REF!</v>
      </c>
      <c r="O81" s="17" t="e">
        <f>#REF!-#REF!-#REF!+#REF!</f>
        <v>#REF!</v>
      </c>
      <c r="P81" s="6">
        <f>M81*I81</f>
        <v>52152.012900000002</v>
      </c>
    </row>
    <row r="82" spans="1:29" ht="20.100000000000001" hidden="1" customHeight="1" x14ac:dyDescent="0.25">
      <c r="A82" s="8" t="s">
        <v>12</v>
      </c>
      <c r="B82" s="9" t="s">
        <v>396</v>
      </c>
      <c r="C82" s="10" t="s">
        <v>397</v>
      </c>
      <c r="D82" s="71"/>
      <c r="E82" s="65" t="s">
        <v>398</v>
      </c>
      <c r="F82" s="65" t="s">
        <v>398</v>
      </c>
      <c r="G82" s="12" t="s">
        <v>398</v>
      </c>
      <c r="H82" s="13" t="s">
        <v>18</v>
      </c>
      <c r="I82" s="14">
        <v>461.53</v>
      </c>
      <c r="J82" s="14">
        <v>553.83000000000004</v>
      </c>
      <c r="K82" s="66">
        <v>0</v>
      </c>
      <c r="L82" s="67">
        <v>0</v>
      </c>
      <c r="M82" s="66">
        <v>0</v>
      </c>
      <c r="N82" s="6" t="e">
        <f>#REF!+#REF!</f>
        <v>#REF!</v>
      </c>
      <c r="O82" s="17" t="e">
        <f>#REF!-#REF!-#REF!+#REF!</f>
        <v>#REF!</v>
      </c>
    </row>
    <row r="83" spans="1:29" ht="20.100000000000001" hidden="1" customHeight="1" x14ac:dyDescent="0.25">
      <c r="A83" s="8" t="s">
        <v>12</v>
      </c>
      <c r="B83" s="9" t="s">
        <v>399</v>
      </c>
      <c r="C83" s="10" t="s">
        <v>400</v>
      </c>
      <c r="D83" s="6" t="s">
        <v>401</v>
      </c>
      <c r="E83" s="11" t="s">
        <v>402</v>
      </c>
      <c r="F83" s="11" t="s">
        <v>402</v>
      </c>
      <c r="G83" s="12" t="s">
        <v>402</v>
      </c>
      <c r="H83" s="13" t="s">
        <v>18</v>
      </c>
      <c r="I83" s="14">
        <v>245.9</v>
      </c>
      <c r="J83" s="14">
        <v>295.08</v>
      </c>
      <c r="K83" s="15">
        <v>0</v>
      </c>
      <c r="L83" s="16">
        <v>0</v>
      </c>
      <c r="M83" s="15">
        <v>0</v>
      </c>
      <c r="N83" s="6" t="e">
        <f>#REF!+#REF!</f>
        <v>#REF!</v>
      </c>
      <c r="O83" s="17" t="e">
        <f>#REF!-#REF!-#REF!+#REF!</f>
        <v>#REF!</v>
      </c>
    </row>
    <row r="84" spans="1:29" ht="20.100000000000001" hidden="1" customHeight="1" x14ac:dyDescent="0.25">
      <c r="A84" s="8" t="s">
        <v>12</v>
      </c>
      <c r="B84" s="9" t="s">
        <v>403</v>
      </c>
      <c r="C84" s="10" t="s">
        <v>404</v>
      </c>
      <c r="D84" s="24"/>
      <c r="E84" s="11" t="s">
        <v>405</v>
      </c>
      <c r="F84" s="11" t="s">
        <v>405</v>
      </c>
      <c r="G84" s="12" t="s">
        <v>406</v>
      </c>
      <c r="H84" s="13" t="s">
        <v>18</v>
      </c>
      <c r="I84" s="14">
        <v>12</v>
      </c>
      <c r="J84" s="14">
        <v>14.399999999999999</v>
      </c>
      <c r="K84" s="15">
        <v>0</v>
      </c>
      <c r="L84" s="16">
        <v>0</v>
      </c>
      <c r="M84" s="15">
        <v>0</v>
      </c>
      <c r="N84" s="6" t="e">
        <f>#REF!+#REF!</f>
        <v>#REF!</v>
      </c>
      <c r="O84" s="17" t="e">
        <f>#REF!-#REF!-#REF!+#REF!</f>
        <v>#REF!</v>
      </c>
    </row>
    <row r="85" spans="1:29" ht="20.100000000000001" hidden="1" customHeight="1" x14ac:dyDescent="0.25">
      <c r="A85" s="8" t="s">
        <v>12</v>
      </c>
      <c r="B85" s="9" t="s">
        <v>407</v>
      </c>
      <c r="C85" s="10" t="s">
        <v>408</v>
      </c>
      <c r="D85" s="22" t="s">
        <v>409</v>
      </c>
      <c r="E85" s="11" t="s">
        <v>410</v>
      </c>
      <c r="F85" s="11" t="s">
        <v>410</v>
      </c>
      <c r="G85" s="12" t="s">
        <v>411</v>
      </c>
      <c r="H85" s="13" t="s">
        <v>18</v>
      </c>
      <c r="I85" s="14">
        <v>400.65955555555558</v>
      </c>
      <c r="J85" s="14">
        <v>480.79146666666668</v>
      </c>
      <c r="K85" s="15">
        <v>0</v>
      </c>
      <c r="L85" s="16">
        <v>0</v>
      </c>
      <c r="M85" s="15">
        <v>0</v>
      </c>
      <c r="N85" s="6" t="e">
        <f>#REF!+#REF!</f>
        <v>#REF!</v>
      </c>
      <c r="O85" s="17" t="e">
        <f>#REF!-#REF!-#REF!+#REF!</f>
        <v>#REF!</v>
      </c>
    </row>
    <row r="86" spans="1:29" ht="26.25" hidden="1" customHeight="1" x14ac:dyDescent="0.25">
      <c r="A86" s="8" t="s">
        <v>12</v>
      </c>
      <c r="B86" s="9" t="s">
        <v>412</v>
      </c>
      <c r="C86" s="10" t="s">
        <v>413</v>
      </c>
      <c r="D86" s="6" t="s">
        <v>414</v>
      </c>
      <c r="E86" s="11" t="s">
        <v>334</v>
      </c>
      <c r="F86" s="11" t="s">
        <v>334</v>
      </c>
      <c r="G86" s="12" t="s">
        <v>335</v>
      </c>
      <c r="H86" s="13" t="s">
        <v>18</v>
      </c>
      <c r="I86" s="14">
        <v>831.75514999999996</v>
      </c>
      <c r="J86" s="14">
        <v>998.10617999999988</v>
      </c>
      <c r="K86" s="15">
        <v>0</v>
      </c>
      <c r="L86" s="16">
        <v>0</v>
      </c>
      <c r="M86" s="15">
        <v>0</v>
      </c>
      <c r="N86" s="6" t="e">
        <f>#REF!+#REF!</f>
        <v>#REF!</v>
      </c>
      <c r="O86" s="17" t="e">
        <f>#REF!-#REF!-#REF!+#REF!</f>
        <v>#REF!</v>
      </c>
    </row>
    <row r="87" spans="1:29" ht="26.25" hidden="1" customHeight="1" thickBot="1" x14ac:dyDescent="0.3">
      <c r="A87" s="8" t="s">
        <v>12</v>
      </c>
      <c r="B87" s="9" t="s">
        <v>415</v>
      </c>
      <c r="C87" s="10" t="s">
        <v>416</v>
      </c>
      <c r="D87" s="33" t="s">
        <v>417</v>
      </c>
      <c r="E87" s="11" t="s">
        <v>418</v>
      </c>
      <c r="F87" s="11" t="s">
        <v>418</v>
      </c>
      <c r="G87" s="12" t="s">
        <v>419</v>
      </c>
      <c r="H87" s="13" t="s">
        <v>18</v>
      </c>
      <c r="I87" s="14">
        <v>858.30300000000011</v>
      </c>
      <c r="J87" s="14">
        <v>1029.9636</v>
      </c>
      <c r="K87" s="15">
        <v>80</v>
      </c>
      <c r="L87" s="16">
        <v>0</v>
      </c>
      <c r="M87" s="15">
        <v>80</v>
      </c>
      <c r="N87" s="6" t="e">
        <f>#REF!+#REF!</f>
        <v>#REF!</v>
      </c>
      <c r="O87" s="17" t="e">
        <f>#REF!-#REF!-#REF!+#REF!</f>
        <v>#REF!</v>
      </c>
      <c r="P87">
        <f>M87*I87</f>
        <v>68664.240000000005</v>
      </c>
      <c r="U87" t="s">
        <v>611</v>
      </c>
      <c r="V87" s="38">
        <v>1175.76</v>
      </c>
      <c r="AB87" s="36" t="s">
        <v>613</v>
      </c>
      <c r="AC87" t="s">
        <v>598</v>
      </c>
    </row>
    <row r="88" spans="1:29" ht="20.100000000000001" hidden="1" customHeight="1" x14ac:dyDescent="0.25">
      <c r="A88" s="8" t="s">
        <v>12</v>
      </c>
      <c r="B88" s="9" t="s">
        <v>420</v>
      </c>
      <c r="C88" s="10" t="s">
        <v>421</v>
      </c>
      <c r="D88" s="22" t="s">
        <v>422</v>
      </c>
      <c r="E88" s="11" t="s">
        <v>423</v>
      </c>
      <c r="F88" s="11" t="s">
        <v>423</v>
      </c>
      <c r="G88" s="12" t="s">
        <v>424</v>
      </c>
      <c r="H88" s="13" t="s">
        <v>18</v>
      </c>
      <c r="I88" s="14">
        <v>5080.32</v>
      </c>
      <c r="J88" s="14">
        <v>6096.3839999999991</v>
      </c>
      <c r="K88" s="15">
        <v>0</v>
      </c>
      <c r="L88" s="16">
        <v>0</v>
      </c>
      <c r="M88" s="15">
        <v>0</v>
      </c>
      <c r="N88" s="6" t="e">
        <f>#REF!+#REF!</f>
        <v>#REF!</v>
      </c>
      <c r="O88" s="17" t="e">
        <f>#REF!-#REF!-#REF!+#REF!</f>
        <v>#REF!</v>
      </c>
    </row>
    <row r="89" spans="1:29" ht="20.100000000000001" hidden="1" customHeight="1" x14ac:dyDescent="0.25">
      <c r="A89" s="8" t="s">
        <v>12</v>
      </c>
      <c r="B89" s="9" t="s">
        <v>425</v>
      </c>
      <c r="C89" s="10" t="s">
        <v>426</v>
      </c>
      <c r="D89" s="6" t="s">
        <v>427</v>
      </c>
      <c r="E89" s="11" t="s">
        <v>428</v>
      </c>
      <c r="F89" s="11" t="s">
        <v>428</v>
      </c>
      <c r="G89" s="12" t="s">
        <v>429</v>
      </c>
      <c r="H89" s="13" t="s">
        <v>18</v>
      </c>
      <c r="I89" s="14">
        <v>1064.7</v>
      </c>
      <c r="J89" s="14">
        <v>1277.6400000000001</v>
      </c>
      <c r="K89" s="15">
        <v>0</v>
      </c>
      <c r="L89" s="16">
        <v>0</v>
      </c>
      <c r="M89" s="15">
        <v>0</v>
      </c>
      <c r="N89" s="6" t="e">
        <f>#REF!+#REF!</f>
        <v>#REF!</v>
      </c>
      <c r="O89" s="17" t="e">
        <f>#REF!-#REF!-#REF!+#REF!</f>
        <v>#REF!</v>
      </c>
    </row>
    <row r="90" spans="1:29" ht="20.100000000000001" hidden="1" customHeight="1" x14ac:dyDescent="0.25">
      <c r="A90" s="8" t="s">
        <v>12</v>
      </c>
      <c r="B90" s="9" t="s">
        <v>430</v>
      </c>
      <c r="C90" s="10" t="s">
        <v>431</v>
      </c>
      <c r="D90" s="6" t="s">
        <v>432</v>
      </c>
      <c r="E90" s="27" t="s">
        <v>433</v>
      </c>
      <c r="F90" s="27" t="s">
        <v>433</v>
      </c>
      <c r="G90" s="28" t="s">
        <v>434</v>
      </c>
      <c r="H90" s="13" t="s">
        <v>18</v>
      </c>
      <c r="I90" s="14">
        <v>1064.7</v>
      </c>
      <c r="J90" s="14">
        <v>1277.6400000000001</v>
      </c>
      <c r="K90" s="15">
        <v>0</v>
      </c>
      <c r="L90" s="16">
        <v>0</v>
      </c>
      <c r="M90" s="15">
        <v>0</v>
      </c>
      <c r="N90" s="6" t="e">
        <f>#REF!+#REF!</f>
        <v>#REF!</v>
      </c>
      <c r="O90" s="17" t="e">
        <f>#REF!-#REF!-#REF!+#REF!</f>
        <v>#REF!</v>
      </c>
    </row>
    <row r="91" spans="1:29" ht="20.100000000000001" hidden="1" customHeight="1" x14ac:dyDescent="0.25">
      <c r="A91" s="8" t="s">
        <v>12</v>
      </c>
      <c r="B91" s="9" t="s">
        <v>435</v>
      </c>
      <c r="C91" s="10" t="s">
        <v>436</v>
      </c>
      <c r="D91" s="6" t="s">
        <v>437</v>
      </c>
      <c r="E91" s="11" t="s">
        <v>438</v>
      </c>
      <c r="F91" s="11" t="s">
        <v>438</v>
      </c>
      <c r="G91" s="12" t="s">
        <v>439</v>
      </c>
      <c r="H91" s="13" t="s">
        <v>18</v>
      </c>
      <c r="I91" s="14">
        <v>403.95931250000001</v>
      </c>
      <c r="J91" s="14">
        <v>484.75117499999999</v>
      </c>
      <c r="K91" s="15">
        <v>0</v>
      </c>
      <c r="L91" s="16">
        <v>0</v>
      </c>
      <c r="M91" s="15">
        <v>0</v>
      </c>
      <c r="N91" s="6" t="e">
        <f>#REF!+#REF!</f>
        <v>#REF!</v>
      </c>
      <c r="O91" s="17" t="e">
        <f>#REF!-#REF!-#REF!+#REF!</f>
        <v>#REF!</v>
      </c>
    </row>
    <row r="92" spans="1:29" ht="20.100000000000001" hidden="1" customHeight="1" x14ac:dyDescent="0.25">
      <c r="A92" s="8" t="s">
        <v>12</v>
      </c>
      <c r="B92" s="9" t="s">
        <v>440</v>
      </c>
      <c r="C92" s="10" t="s">
        <v>441</v>
      </c>
      <c r="D92" s="6" t="s">
        <v>442</v>
      </c>
      <c r="E92" s="11" t="s">
        <v>443</v>
      </c>
      <c r="F92" s="11" t="s">
        <v>443</v>
      </c>
      <c r="G92" s="12" t="s">
        <v>444</v>
      </c>
      <c r="H92" s="13" t="s">
        <v>18</v>
      </c>
      <c r="I92" s="14">
        <v>413.82</v>
      </c>
      <c r="J92" s="14">
        <v>496.58399999999995</v>
      </c>
      <c r="K92" s="15">
        <v>0</v>
      </c>
      <c r="L92" s="16">
        <v>0</v>
      </c>
      <c r="M92" s="15">
        <v>0</v>
      </c>
      <c r="N92" s="6" t="e">
        <f>#REF!+#REF!</f>
        <v>#REF!</v>
      </c>
      <c r="O92" s="17" t="e">
        <f>#REF!-#REF!-#REF!+#REF!</f>
        <v>#REF!</v>
      </c>
    </row>
    <row r="93" spans="1:29" ht="20.100000000000001" hidden="1" customHeight="1" x14ac:dyDescent="0.25">
      <c r="A93" s="8" t="s">
        <v>12</v>
      </c>
      <c r="B93" s="9" t="s">
        <v>445</v>
      </c>
      <c r="C93" s="10" t="s">
        <v>446</v>
      </c>
      <c r="D93" s="6" t="s">
        <v>447</v>
      </c>
      <c r="E93" s="11" t="s">
        <v>448</v>
      </c>
      <c r="F93" s="11" t="s">
        <v>448</v>
      </c>
      <c r="G93" s="12" t="s">
        <v>449</v>
      </c>
      <c r="H93" s="13" t="s">
        <v>18</v>
      </c>
      <c r="I93" s="14">
        <v>428.71000000000004</v>
      </c>
      <c r="J93" s="14">
        <v>514.452</v>
      </c>
      <c r="K93" s="15">
        <v>0</v>
      </c>
      <c r="L93" s="16">
        <v>0</v>
      </c>
      <c r="M93" s="15">
        <v>0</v>
      </c>
      <c r="N93" s="6" t="e">
        <f>#REF!+#REF!</f>
        <v>#REF!</v>
      </c>
      <c r="O93" s="17" t="e">
        <f>#REF!-#REF!-#REF!+#REF!</f>
        <v>#REF!</v>
      </c>
    </row>
    <row r="94" spans="1:29" ht="20.100000000000001" hidden="1" customHeight="1" x14ac:dyDescent="0.25">
      <c r="A94" s="8" t="s">
        <v>12</v>
      </c>
      <c r="B94" s="9" t="s">
        <v>450</v>
      </c>
      <c r="C94" s="10" t="s">
        <v>451</v>
      </c>
      <c r="D94" s="6" t="s">
        <v>452</v>
      </c>
      <c r="E94" s="11" t="s">
        <v>453</v>
      </c>
      <c r="F94" s="11" t="s">
        <v>453</v>
      </c>
      <c r="G94" s="12" t="s">
        <v>454</v>
      </c>
      <c r="H94" s="13" t="s">
        <v>18</v>
      </c>
      <c r="I94" s="14">
        <v>413.82</v>
      </c>
      <c r="J94" s="14">
        <v>496.58399999999995</v>
      </c>
      <c r="K94" s="15">
        <v>0</v>
      </c>
      <c r="L94" s="16">
        <v>0</v>
      </c>
      <c r="M94" s="15">
        <v>0</v>
      </c>
      <c r="N94" s="6" t="e">
        <f>#REF!+#REF!</f>
        <v>#REF!</v>
      </c>
      <c r="O94" s="17" t="e">
        <f>#REF!-#REF!-#REF!+#REF!</f>
        <v>#REF!</v>
      </c>
    </row>
    <row r="95" spans="1:29" ht="20.100000000000001" hidden="1" customHeight="1" x14ac:dyDescent="0.25">
      <c r="A95" s="8" t="s">
        <v>12</v>
      </c>
      <c r="B95" s="9" t="s">
        <v>455</v>
      </c>
      <c r="C95" s="10" t="s">
        <v>456</v>
      </c>
      <c r="D95" s="6" t="s">
        <v>457</v>
      </c>
      <c r="E95" s="11" t="s">
        <v>458</v>
      </c>
      <c r="F95" s="11" t="s">
        <v>458</v>
      </c>
      <c r="G95" s="12" t="s">
        <v>459</v>
      </c>
      <c r="H95" s="13" t="s">
        <v>18</v>
      </c>
      <c r="I95" s="14">
        <v>428.71000000000004</v>
      </c>
      <c r="J95" s="14">
        <v>514.452</v>
      </c>
      <c r="K95" s="15">
        <v>0</v>
      </c>
      <c r="L95" s="16">
        <v>0</v>
      </c>
      <c r="M95" s="15">
        <v>0</v>
      </c>
      <c r="N95" s="6" t="e">
        <f>#REF!+#REF!</f>
        <v>#REF!</v>
      </c>
      <c r="O95" s="17" t="e">
        <f>#REF!-#REF!-#REF!+#REF!</f>
        <v>#REF!</v>
      </c>
    </row>
    <row r="96" spans="1:29" ht="20.100000000000001" hidden="1" customHeight="1" x14ac:dyDescent="0.25">
      <c r="A96" s="8" t="s">
        <v>12</v>
      </c>
      <c r="B96" s="9" t="s">
        <v>460</v>
      </c>
      <c r="C96" s="10" t="s">
        <v>461</v>
      </c>
      <c r="D96" s="6" t="s">
        <v>462</v>
      </c>
      <c r="E96" s="11" t="s">
        <v>463</v>
      </c>
      <c r="F96" s="11" t="s">
        <v>463</v>
      </c>
      <c r="G96" s="12" t="s">
        <v>464</v>
      </c>
      <c r="H96" s="13" t="s">
        <v>18</v>
      </c>
      <c r="I96" s="14">
        <v>1039.3499999999999</v>
      </c>
      <c r="J96" s="14">
        <v>1247.2199999999998</v>
      </c>
      <c r="K96" s="15">
        <v>0</v>
      </c>
      <c r="L96" s="16">
        <v>0</v>
      </c>
      <c r="M96" s="15">
        <v>0</v>
      </c>
      <c r="N96" s="6" t="e">
        <f>#REF!+#REF!</f>
        <v>#REF!</v>
      </c>
      <c r="O96" s="17" t="e">
        <f>#REF!-#REF!-#REF!+#REF!</f>
        <v>#REF!</v>
      </c>
    </row>
    <row r="97" spans="1:15" ht="20.100000000000001" hidden="1" customHeight="1" x14ac:dyDescent="0.25">
      <c r="A97" s="8" t="s">
        <v>12</v>
      </c>
      <c r="B97" s="9" t="s">
        <v>465</v>
      </c>
      <c r="C97" s="10" t="s">
        <v>466</v>
      </c>
      <c r="D97" s="6" t="s">
        <v>467</v>
      </c>
      <c r="E97" s="11" t="s">
        <v>468</v>
      </c>
      <c r="F97" s="11" t="s">
        <v>468</v>
      </c>
      <c r="G97" s="12" t="s">
        <v>469</v>
      </c>
      <c r="H97" s="13" t="s">
        <v>18</v>
      </c>
      <c r="I97" s="14">
        <v>413.82</v>
      </c>
      <c r="J97" s="14">
        <v>496.58399999999995</v>
      </c>
      <c r="K97" s="15">
        <v>0</v>
      </c>
      <c r="L97" s="16">
        <v>0</v>
      </c>
      <c r="M97" s="15">
        <v>0</v>
      </c>
      <c r="N97" s="6" t="e">
        <f>#REF!+#REF!</f>
        <v>#REF!</v>
      </c>
      <c r="O97" s="17" t="e">
        <f>#REF!-#REF!-#REF!+#REF!</f>
        <v>#REF!</v>
      </c>
    </row>
    <row r="98" spans="1:15" ht="20.100000000000001" hidden="1" customHeight="1" x14ac:dyDescent="0.25">
      <c r="A98" s="8" t="s">
        <v>12</v>
      </c>
      <c r="B98" s="9" t="s">
        <v>470</v>
      </c>
      <c r="C98" s="10" t="s">
        <v>471</v>
      </c>
      <c r="D98" s="6" t="s">
        <v>472</v>
      </c>
      <c r="E98" s="11" t="s">
        <v>473</v>
      </c>
      <c r="F98" s="11" t="s">
        <v>473</v>
      </c>
      <c r="G98" s="12" t="s">
        <v>474</v>
      </c>
      <c r="H98" s="13" t="s">
        <v>18</v>
      </c>
      <c r="I98" s="14">
        <v>428.71000000000004</v>
      </c>
      <c r="J98" s="14">
        <v>514.452</v>
      </c>
      <c r="K98" s="15">
        <v>0</v>
      </c>
      <c r="L98" s="16">
        <v>0</v>
      </c>
      <c r="M98" s="15">
        <v>0</v>
      </c>
      <c r="N98" s="6" t="e">
        <f>#REF!+#REF!</f>
        <v>#REF!</v>
      </c>
      <c r="O98" s="17" t="e">
        <f>#REF!-#REF!-#REF!+#REF!</f>
        <v>#REF!</v>
      </c>
    </row>
    <row r="99" spans="1:15" ht="20.100000000000001" hidden="1" customHeight="1" x14ac:dyDescent="0.25">
      <c r="A99" s="8" t="s">
        <v>12</v>
      </c>
      <c r="B99" s="9" t="s">
        <v>475</v>
      </c>
      <c r="C99" s="10" t="s">
        <v>476</v>
      </c>
      <c r="D99" s="6" t="s">
        <v>477</v>
      </c>
      <c r="E99" s="11" t="s">
        <v>478</v>
      </c>
      <c r="F99" s="11" t="s">
        <v>478</v>
      </c>
      <c r="G99" s="12" t="s">
        <v>479</v>
      </c>
      <c r="H99" s="13" t="s">
        <v>18</v>
      </c>
      <c r="I99" s="14">
        <v>1039.3499999999999</v>
      </c>
      <c r="J99" s="14">
        <v>1247.2199999999998</v>
      </c>
      <c r="K99" s="15">
        <v>0</v>
      </c>
      <c r="L99" s="16">
        <v>0</v>
      </c>
      <c r="M99" s="15">
        <v>0</v>
      </c>
      <c r="N99" s="6" t="e">
        <f>#REF!+#REF!</f>
        <v>#REF!</v>
      </c>
      <c r="O99" s="17" t="e">
        <f>#REF!-#REF!-#REF!+#REF!</f>
        <v>#REF!</v>
      </c>
    </row>
    <row r="100" spans="1:15" ht="20.100000000000001" hidden="1" customHeight="1" x14ac:dyDescent="0.25">
      <c r="A100" s="8" t="s">
        <v>12</v>
      </c>
      <c r="B100" s="9" t="s">
        <v>480</v>
      </c>
      <c r="C100" s="10" t="s">
        <v>481</v>
      </c>
      <c r="D100" s="6" t="s">
        <v>482</v>
      </c>
      <c r="E100" s="11" t="s">
        <v>483</v>
      </c>
      <c r="F100" s="11" t="s">
        <v>483</v>
      </c>
      <c r="G100" s="12" t="s">
        <v>484</v>
      </c>
      <c r="H100" s="13" t="s">
        <v>18</v>
      </c>
      <c r="I100" s="14">
        <v>1090.05</v>
      </c>
      <c r="J100" s="14">
        <v>1308.06</v>
      </c>
      <c r="K100" s="15">
        <v>0</v>
      </c>
      <c r="L100" s="16">
        <v>0</v>
      </c>
      <c r="M100" s="15">
        <v>0</v>
      </c>
      <c r="N100" s="6" t="e">
        <f>#REF!+#REF!</f>
        <v>#REF!</v>
      </c>
      <c r="O100" s="17" t="e">
        <f>#REF!-#REF!-#REF!+#REF!</f>
        <v>#REF!</v>
      </c>
    </row>
    <row r="101" spans="1:15" ht="20.100000000000001" hidden="1" customHeight="1" x14ac:dyDescent="0.25">
      <c r="A101" s="8" t="s">
        <v>12</v>
      </c>
      <c r="B101" s="9" t="s">
        <v>485</v>
      </c>
      <c r="C101" s="10" t="s">
        <v>486</v>
      </c>
      <c r="D101" s="23"/>
      <c r="E101" s="11" t="s">
        <v>487</v>
      </c>
      <c r="F101" s="11" t="s">
        <v>487</v>
      </c>
      <c r="G101" s="12" t="s">
        <v>488</v>
      </c>
      <c r="H101" s="13" t="s">
        <v>18</v>
      </c>
      <c r="I101" s="14">
        <v>1042.8499999999999</v>
      </c>
      <c r="J101" s="14">
        <v>1251.42</v>
      </c>
      <c r="K101" s="15">
        <v>0</v>
      </c>
      <c r="L101" s="16">
        <v>0</v>
      </c>
      <c r="M101" s="15">
        <v>0</v>
      </c>
      <c r="N101" s="6" t="e">
        <f>#REF!+#REF!</f>
        <v>#REF!</v>
      </c>
      <c r="O101" s="17" t="e">
        <f>#REF!-#REF!-#REF!+#REF!</f>
        <v>#REF!</v>
      </c>
    </row>
    <row r="102" spans="1:15" ht="20.100000000000001" hidden="1" customHeight="1" x14ac:dyDescent="0.25">
      <c r="A102" s="8" t="s">
        <v>12</v>
      </c>
      <c r="B102" s="9" t="s">
        <v>489</v>
      </c>
      <c r="C102" s="10" t="s">
        <v>490</v>
      </c>
      <c r="D102" s="6" t="s">
        <v>491</v>
      </c>
      <c r="E102" s="11" t="s">
        <v>492</v>
      </c>
      <c r="F102" s="11" t="s">
        <v>492</v>
      </c>
      <c r="G102" s="12" t="s">
        <v>493</v>
      </c>
      <c r="H102" s="13" t="s">
        <v>18</v>
      </c>
      <c r="I102" s="14">
        <v>1090.05</v>
      </c>
      <c r="J102" s="14">
        <v>1308.06</v>
      </c>
      <c r="K102" s="15">
        <v>0</v>
      </c>
      <c r="L102" s="16">
        <v>0</v>
      </c>
      <c r="M102" s="15">
        <v>0</v>
      </c>
      <c r="N102" s="6" t="e">
        <f>#REF!+#REF!</f>
        <v>#REF!</v>
      </c>
      <c r="O102" s="17" t="e">
        <f>#REF!-#REF!-#REF!+#REF!</f>
        <v>#REF!</v>
      </c>
    </row>
    <row r="103" spans="1:15" ht="20.100000000000001" hidden="1" customHeight="1" x14ac:dyDescent="0.25">
      <c r="A103" s="8" t="s">
        <v>12</v>
      </c>
      <c r="B103" s="9" t="s">
        <v>494</v>
      </c>
      <c r="C103" s="10" t="s">
        <v>495</v>
      </c>
      <c r="D103" s="6" t="s">
        <v>496</v>
      </c>
      <c r="E103" s="11" t="s">
        <v>497</v>
      </c>
      <c r="F103" s="11" t="s">
        <v>497</v>
      </c>
      <c r="G103" s="12" t="s">
        <v>498</v>
      </c>
      <c r="H103" s="13" t="s">
        <v>18</v>
      </c>
      <c r="I103" s="14">
        <v>316.88</v>
      </c>
      <c r="J103" s="14">
        <v>380.25599999999997</v>
      </c>
      <c r="K103" s="15">
        <v>0</v>
      </c>
      <c r="L103" s="16">
        <v>0</v>
      </c>
      <c r="M103" s="15">
        <v>0</v>
      </c>
      <c r="N103" s="6" t="e">
        <f>#REF!+#REF!</f>
        <v>#REF!</v>
      </c>
      <c r="O103" s="17" t="e">
        <f>#REF!-#REF!-#REF!+#REF!</f>
        <v>#REF!</v>
      </c>
    </row>
    <row r="104" spans="1:15" ht="20.100000000000001" hidden="1" customHeight="1" x14ac:dyDescent="0.25">
      <c r="A104" s="8" t="s">
        <v>12</v>
      </c>
      <c r="B104" s="9" t="s">
        <v>499</v>
      </c>
      <c r="C104" s="10" t="s">
        <v>500</v>
      </c>
      <c r="D104" s="6" t="s">
        <v>501</v>
      </c>
      <c r="E104" s="11" t="s">
        <v>502</v>
      </c>
      <c r="F104" s="11" t="s">
        <v>502</v>
      </c>
      <c r="G104" s="12" t="s">
        <v>503</v>
      </c>
      <c r="H104" s="13" t="s">
        <v>18</v>
      </c>
      <c r="I104" s="14">
        <v>1308.172</v>
      </c>
      <c r="J104" s="14">
        <v>1569.8063999999999</v>
      </c>
      <c r="K104" s="15"/>
      <c r="L104" s="16">
        <v>0</v>
      </c>
      <c r="M104" s="15">
        <v>0</v>
      </c>
      <c r="N104" s="6" t="e">
        <f>#REF!+#REF!</f>
        <v>#REF!</v>
      </c>
      <c r="O104" s="17" t="e">
        <f>#REF!-#REF!-#REF!+#REF!</f>
        <v>#REF!</v>
      </c>
    </row>
    <row r="105" spans="1:15" ht="20.100000000000001" hidden="1" customHeight="1" x14ac:dyDescent="0.25">
      <c r="A105" s="8" t="s">
        <v>12</v>
      </c>
      <c r="B105" s="9" t="s">
        <v>504</v>
      </c>
      <c r="C105" s="10" t="s">
        <v>505</v>
      </c>
      <c r="D105" s="6" t="s">
        <v>506</v>
      </c>
      <c r="E105" s="11" t="s">
        <v>507</v>
      </c>
      <c r="F105" s="11" t="s">
        <v>507</v>
      </c>
      <c r="G105" s="12" t="s">
        <v>508</v>
      </c>
      <c r="H105" s="13" t="s">
        <v>18</v>
      </c>
      <c r="I105" s="14">
        <v>10900.5</v>
      </c>
      <c r="J105" s="14">
        <v>13080.6</v>
      </c>
      <c r="K105" s="15">
        <v>0</v>
      </c>
      <c r="L105" s="16">
        <v>0</v>
      </c>
      <c r="M105" s="15">
        <v>0</v>
      </c>
      <c r="N105" s="6" t="e">
        <f>#REF!+#REF!</f>
        <v>#REF!</v>
      </c>
      <c r="O105" s="17" t="e">
        <f>#REF!-#REF!-#REF!+#REF!</f>
        <v>#REF!</v>
      </c>
    </row>
    <row r="106" spans="1:15" ht="20.100000000000001" hidden="1" customHeight="1" x14ac:dyDescent="0.25">
      <c r="A106" s="8" t="s">
        <v>12</v>
      </c>
      <c r="B106" s="9" t="s">
        <v>509</v>
      </c>
      <c r="C106" s="10" t="s">
        <v>510</v>
      </c>
      <c r="D106" s="6" t="s">
        <v>511</v>
      </c>
      <c r="E106" s="11" t="s">
        <v>512</v>
      </c>
      <c r="F106" s="11" t="s">
        <v>512</v>
      </c>
      <c r="G106" s="12" t="s">
        <v>512</v>
      </c>
      <c r="H106" s="13" t="s">
        <v>18</v>
      </c>
      <c r="I106" s="14">
        <v>622.08000000000004</v>
      </c>
      <c r="J106" s="14">
        <v>746.49599999999998</v>
      </c>
      <c r="K106" s="20">
        <v>0</v>
      </c>
      <c r="L106" s="26">
        <v>10</v>
      </c>
      <c r="M106" s="20">
        <v>0</v>
      </c>
      <c r="N106" s="6" t="e">
        <f>#REF!+#REF!</f>
        <v>#REF!</v>
      </c>
      <c r="O106" s="17" t="e">
        <f>#REF!-#REF!-#REF!+#REF!</f>
        <v>#REF!</v>
      </c>
    </row>
    <row r="107" spans="1:15" ht="20.100000000000001" hidden="1" customHeight="1" x14ac:dyDescent="0.25">
      <c r="A107" s="8" t="s">
        <v>12</v>
      </c>
      <c r="B107" s="9" t="s">
        <v>513</v>
      </c>
      <c r="C107" s="10" t="s">
        <v>514</v>
      </c>
      <c r="D107" s="6" t="s">
        <v>515</v>
      </c>
      <c r="E107" s="11" t="s">
        <v>516</v>
      </c>
      <c r="F107" s="11" t="s">
        <v>516</v>
      </c>
      <c r="G107" s="12" t="s">
        <v>516</v>
      </c>
      <c r="H107" s="13" t="s">
        <v>18</v>
      </c>
      <c r="I107" s="14">
        <v>622.08000000000004</v>
      </c>
      <c r="J107" s="14">
        <v>746.49599999999998</v>
      </c>
      <c r="K107" s="20">
        <v>0</v>
      </c>
      <c r="L107" s="26">
        <v>10</v>
      </c>
      <c r="M107" s="20">
        <v>0</v>
      </c>
      <c r="N107" s="6" t="e">
        <f>#REF!+#REF!</f>
        <v>#REF!</v>
      </c>
      <c r="O107" s="17" t="e">
        <f>#REF!-#REF!-#REF!+#REF!</f>
        <v>#REF!</v>
      </c>
    </row>
    <row r="108" spans="1:15" ht="20.100000000000001" hidden="1" customHeight="1" x14ac:dyDescent="0.25">
      <c r="A108" s="8" t="s">
        <v>12</v>
      </c>
      <c r="B108" s="9" t="s">
        <v>517</v>
      </c>
      <c r="C108" s="10" t="s">
        <v>518</v>
      </c>
      <c r="D108" s="6" t="s">
        <v>519</v>
      </c>
      <c r="E108" s="11" t="s">
        <v>520</v>
      </c>
      <c r="F108" s="11" t="s">
        <v>520</v>
      </c>
      <c r="G108" s="12" t="s">
        <v>521</v>
      </c>
      <c r="H108" s="13" t="s">
        <v>18</v>
      </c>
      <c r="I108" s="14">
        <v>25300</v>
      </c>
      <c r="J108" s="14">
        <v>30360</v>
      </c>
      <c r="K108" s="15">
        <v>0</v>
      </c>
      <c r="L108" s="16">
        <v>0</v>
      </c>
      <c r="M108" s="15">
        <v>0</v>
      </c>
      <c r="N108" s="6" t="e">
        <f>#REF!+#REF!</f>
        <v>#REF!</v>
      </c>
      <c r="O108" s="17" t="e">
        <f>#REF!-#REF!-#REF!+#REF!</f>
        <v>#REF!</v>
      </c>
    </row>
    <row r="109" spans="1:15" ht="20.100000000000001" hidden="1" customHeight="1" x14ac:dyDescent="0.25">
      <c r="A109" s="8" t="s">
        <v>12</v>
      </c>
      <c r="B109" s="9" t="s">
        <v>522</v>
      </c>
      <c r="C109" s="10" t="s">
        <v>523</v>
      </c>
      <c r="D109" s="6" t="s">
        <v>524</v>
      </c>
      <c r="E109" s="11" t="s">
        <v>525</v>
      </c>
      <c r="F109" s="11" t="s">
        <v>525</v>
      </c>
      <c r="G109" s="12" t="s">
        <v>526</v>
      </c>
      <c r="H109" s="13" t="s">
        <v>18</v>
      </c>
      <c r="I109" s="14">
        <v>25300</v>
      </c>
      <c r="J109" s="14">
        <v>30360</v>
      </c>
      <c r="K109" s="15">
        <v>0</v>
      </c>
      <c r="L109" s="16">
        <v>0</v>
      </c>
      <c r="M109" s="15">
        <v>0</v>
      </c>
      <c r="N109" s="6" t="e">
        <f>#REF!+#REF!</f>
        <v>#REF!</v>
      </c>
      <c r="O109" s="17" t="e">
        <f>#REF!-#REF!-#REF!+#REF!</f>
        <v>#REF!</v>
      </c>
    </row>
    <row r="110" spans="1:15" ht="20.100000000000001" hidden="1" customHeight="1" x14ac:dyDescent="0.25">
      <c r="A110" s="8" t="s">
        <v>12</v>
      </c>
      <c r="B110" s="9" t="s">
        <v>527</v>
      </c>
      <c r="C110" s="10" t="s">
        <v>528</v>
      </c>
      <c r="D110" s="6" t="s">
        <v>529</v>
      </c>
      <c r="E110" s="11" t="s">
        <v>530</v>
      </c>
      <c r="F110" s="11" t="s">
        <v>530</v>
      </c>
      <c r="G110" s="12" t="s">
        <v>531</v>
      </c>
      <c r="H110" s="13" t="s">
        <v>18</v>
      </c>
      <c r="I110" s="14">
        <v>17980</v>
      </c>
      <c r="J110" s="14">
        <v>21576</v>
      </c>
      <c r="K110" s="20">
        <v>3</v>
      </c>
      <c r="L110" s="26">
        <v>0</v>
      </c>
      <c r="M110" s="20">
        <v>0</v>
      </c>
      <c r="N110" s="6" t="e">
        <f>#REF!+#REF!</f>
        <v>#REF!</v>
      </c>
      <c r="O110" s="17" t="e">
        <f>#REF!-#REF!-#REF!+#REF!</f>
        <v>#REF!</v>
      </c>
    </row>
    <row r="111" spans="1:15" ht="20.100000000000001" hidden="1" customHeight="1" x14ac:dyDescent="0.25">
      <c r="A111" s="8" t="s">
        <v>12</v>
      </c>
      <c r="B111" s="9" t="s">
        <v>532</v>
      </c>
      <c r="C111" s="10" t="s">
        <v>533</v>
      </c>
      <c r="D111" s="24"/>
      <c r="E111" s="11" t="s">
        <v>534</v>
      </c>
      <c r="F111" s="11" t="s">
        <v>534</v>
      </c>
      <c r="G111" s="12" t="s">
        <v>535</v>
      </c>
      <c r="H111" s="13" t="s">
        <v>18</v>
      </c>
      <c r="I111" s="14">
        <v>103400</v>
      </c>
      <c r="J111" s="14">
        <v>124080</v>
      </c>
      <c r="K111" s="15">
        <v>0</v>
      </c>
      <c r="L111" s="16">
        <v>0</v>
      </c>
      <c r="M111" s="15">
        <v>0</v>
      </c>
      <c r="N111" s="6" t="e">
        <f>#REF!+#REF!</f>
        <v>#REF!</v>
      </c>
      <c r="O111" s="17" t="e">
        <f>#REF!-#REF!-#REF!+#REF!</f>
        <v>#REF!</v>
      </c>
    </row>
    <row r="112" spans="1:15" ht="20.100000000000001" hidden="1" customHeight="1" x14ac:dyDescent="0.25">
      <c r="A112" s="8" t="s">
        <v>12</v>
      </c>
      <c r="B112" s="9" t="s">
        <v>536</v>
      </c>
      <c r="C112" s="10" t="s">
        <v>537</v>
      </c>
      <c r="D112" s="6" t="s">
        <v>538</v>
      </c>
      <c r="E112" s="11" t="s">
        <v>539</v>
      </c>
      <c r="F112" s="11" t="s">
        <v>539</v>
      </c>
      <c r="G112" s="12" t="s">
        <v>540</v>
      </c>
      <c r="H112" s="13" t="s">
        <v>18</v>
      </c>
      <c r="I112" s="14">
        <v>8500</v>
      </c>
      <c r="J112" s="14">
        <v>10200</v>
      </c>
      <c r="K112" s="15">
        <v>0</v>
      </c>
      <c r="L112" s="16">
        <v>0</v>
      </c>
      <c r="M112" s="15">
        <v>0</v>
      </c>
      <c r="N112" s="6" t="e">
        <f>#REF!+#REF!</f>
        <v>#REF!</v>
      </c>
      <c r="O112" s="17" t="e">
        <f>#REF!-#REF!-#REF!+#REF!</f>
        <v>#REF!</v>
      </c>
    </row>
    <row r="113" spans="1:16" ht="20.100000000000001" hidden="1" customHeight="1" x14ac:dyDescent="0.25">
      <c r="A113" s="8" t="s">
        <v>12</v>
      </c>
      <c r="B113" s="9" t="s">
        <v>541</v>
      </c>
      <c r="C113" s="10" t="s">
        <v>542</v>
      </c>
      <c r="D113" s="6" t="s">
        <v>543</v>
      </c>
      <c r="E113" s="11" t="s">
        <v>544</v>
      </c>
      <c r="F113" s="11" t="s">
        <v>544</v>
      </c>
      <c r="G113" s="12" t="s">
        <v>545</v>
      </c>
      <c r="H113" s="13" t="s">
        <v>18</v>
      </c>
      <c r="I113" s="14">
        <v>33333</v>
      </c>
      <c r="J113" s="14">
        <v>39999.599999999999</v>
      </c>
      <c r="K113" s="15">
        <v>0</v>
      </c>
      <c r="L113" s="16">
        <v>0</v>
      </c>
      <c r="M113" s="15">
        <v>0</v>
      </c>
      <c r="N113" s="6" t="e">
        <f>#REF!+#REF!</f>
        <v>#REF!</v>
      </c>
      <c r="O113" s="17" t="e">
        <f>#REF!-#REF!-#REF!+#REF!</f>
        <v>#REF!</v>
      </c>
    </row>
    <row r="114" spans="1:16" ht="20.100000000000001" hidden="1" customHeight="1" x14ac:dyDescent="0.25">
      <c r="A114" s="8" t="s">
        <v>12</v>
      </c>
      <c r="B114" s="9" t="s">
        <v>546</v>
      </c>
      <c r="C114" s="10" t="s">
        <v>547</v>
      </c>
      <c r="D114" s="6" t="s">
        <v>548</v>
      </c>
      <c r="E114" s="11" t="s">
        <v>549</v>
      </c>
      <c r="F114" s="11" t="s">
        <v>549</v>
      </c>
      <c r="G114" s="12" t="s">
        <v>550</v>
      </c>
      <c r="H114" s="13" t="s">
        <v>18</v>
      </c>
      <c r="I114" s="14">
        <v>33333</v>
      </c>
      <c r="J114" s="14">
        <v>39999.599999999999</v>
      </c>
      <c r="K114" s="15">
        <v>0</v>
      </c>
      <c r="L114" s="16">
        <v>0</v>
      </c>
      <c r="M114" s="15">
        <v>0</v>
      </c>
      <c r="N114" s="6" t="e">
        <f>#REF!+#REF!</f>
        <v>#REF!</v>
      </c>
      <c r="O114" s="17" t="e">
        <f>#REF!-#REF!-#REF!+#REF!</f>
        <v>#REF!</v>
      </c>
    </row>
    <row r="115" spans="1:16" ht="20.100000000000001" hidden="1" customHeight="1" x14ac:dyDescent="0.25">
      <c r="A115" s="8" t="s">
        <v>12</v>
      </c>
      <c r="B115" s="9" t="s">
        <v>551</v>
      </c>
      <c r="C115" s="10" t="s">
        <v>552</v>
      </c>
      <c r="D115" s="24"/>
      <c r="E115" s="11" t="s">
        <v>553</v>
      </c>
      <c r="F115" s="11" t="s">
        <v>553</v>
      </c>
      <c r="G115" s="12" t="s">
        <v>554</v>
      </c>
      <c r="H115" s="13" t="s">
        <v>18</v>
      </c>
      <c r="I115" s="14">
        <v>104</v>
      </c>
      <c r="J115" s="14">
        <v>124.8</v>
      </c>
      <c r="K115" s="15">
        <v>0</v>
      </c>
      <c r="L115" s="16">
        <v>0</v>
      </c>
      <c r="M115" s="15">
        <v>0</v>
      </c>
      <c r="N115" s="6" t="e">
        <f>#REF!+#REF!</f>
        <v>#REF!</v>
      </c>
      <c r="O115" s="17" t="e">
        <f>#REF!-#REF!-#REF!+#REF!</f>
        <v>#REF!</v>
      </c>
    </row>
    <row r="116" spans="1:16" ht="20.100000000000001" hidden="1" customHeight="1" x14ac:dyDescent="0.25">
      <c r="A116" s="8" t="s">
        <v>12</v>
      </c>
      <c r="B116" s="9" t="s">
        <v>555</v>
      </c>
      <c r="C116" s="10" t="s">
        <v>556</v>
      </c>
      <c r="D116" s="6" t="s">
        <v>557</v>
      </c>
      <c r="E116" s="11" t="s">
        <v>558</v>
      </c>
      <c r="F116" s="11" t="s">
        <v>558</v>
      </c>
      <c r="G116" s="12" t="s">
        <v>559</v>
      </c>
      <c r="H116" s="13" t="s">
        <v>18</v>
      </c>
      <c r="I116" s="14">
        <v>5000</v>
      </c>
      <c r="J116" s="14">
        <v>6000</v>
      </c>
      <c r="K116" s="15">
        <v>0</v>
      </c>
      <c r="L116" s="16">
        <v>0</v>
      </c>
      <c r="M116" s="15">
        <v>0</v>
      </c>
      <c r="N116" s="6" t="e">
        <f>#REF!+#REF!</f>
        <v>#REF!</v>
      </c>
      <c r="O116" s="17" t="e">
        <f>#REF!-#REF!-#REF!+#REF!</f>
        <v>#REF!</v>
      </c>
    </row>
    <row r="117" spans="1:16" ht="20.100000000000001" hidden="1" customHeight="1" x14ac:dyDescent="0.25">
      <c r="A117" s="8" t="s">
        <v>12</v>
      </c>
      <c r="B117" s="9" t="s">
        <v>560</v>
      </c>
      <c r="C117" s="10" t="s">
        <v>561</v>
      </c>
      <c r="D117" s="24"/>
      <c r="E117" s="11" t="s">
        <v>562</v>
      </c>
      <c r="F117" s="11" t="s">
        <v>562</v>
      </c>
      <c r="G117" s="12" t="s">
        <v>563</v>
      </c>
      <c r="H117" s="13" t="s">
        <v>18</v>
      </c>
      <c r="I117" s="14">
        <v>1666</v>
      </c>
      <c r="J117" s="14">
        <v>1999.1999999999998</v>
      </c>
      <c r="K117" s="15">
        <v>0</v>
      </c>
      <c r="L117" s="16">
        <v>0</v>
      </c>
      <c r="M117" s="15">
        <v>0</v>
      </c>
      <c r="N117" s="6" t="e">
        <f>#REF!+#REF!</f>
        <v>#REF!</v>
      </c>
      <c r="O117" s="17" t="e">
        <f>#REF!-#REF!-#REF!+#REF!</f>
        <v>#REF!</v>
      </c>
    </row>
    <row r="118" spans="1:16" ht="20.100000000000001" hidden="1" customHeight="1" x14ac:dyDescent="0.25">
      <c r="A118" s="8" t="s">
        <v>12</v>
      </c>
      <c r="B118" s="9" t="s">
        <v>564</v>
      </c>
      <c r="C118" s="10" t="s">
        <v>565</v>
      </c>
      <c r="D118" s="24"/>
      <c r="E118" s="11" t="s">
        <v>562</v>
      </c>
      <c r="F118" s="11" t="s">
        <v>562</v>
      </c>
      <c r="G118" s="12" t="s">
        <v>566</v>
      </c>
      <c r="H118" s="13" t="s">
        <v>18</v>
      </c>
      <c r="I118" s="14">
        <v>833</v>
      </c>
      <c r="J118" s="14">
        <v>999.59999999999991</v>
      </c>
      <c r="K118" s="15">
        <v>0</v>
      </c>
      <c r="L118" s="16">
        <v>0</v>
      </c>
      <c r="M118" s="15">
        <v>0</v>
      </c>
      <c r="N118" s="6" t="e">
        <f>#REF!+#REF!</f>
        <v>#REF!</v>
      </c>
      <c r="O118" s="17" t="e">
        <f>#REF!-#REF!-#REF!+#REF!</f>
        <v>#REF!</v>
      </c>
    </row>
    <row r="119" spans="1:16" ht="20.100000000000001" hidden="1" customHeight="1" x14ac:dyDescent="0.25">
      <c r="A119" s="8" t="s">
        <v>12</v>
      </c>
      <c r="B119" s="9" t="s">
        <v>567</v>
      </c>
      <c r="C119" s="10" t="s">
        <v>568</v>
      </c>
      <c r="D119" s="6" t="s">
        <v>569</v>
      </c>
      <c r="E119" s="11" t="s">
        <v>570</v>
      </c>
      <c r="F119" s="11" t="s">
        <v>570</v>
      </c>
      <c r="G119" s="12" t="s">
        <v>571</v>
      </c>
      <c r="H119" s="13" t="s">
        <v>18</v>
      </c>
      <c r="I119" s="14">
        <v>142</v>
      </c>
      <c r="J119" s="14">
        <v>170.4</v>
      </c>
      <c r="K119" s="15">
        <v>0</v>
      </c>
      <c r="L119" s="16">
        <v>0</v>
      </c>
      <c r="M119" s="15">
        <v>0</v>
      </c>
      <c r="N119" s="6" t="e">
        <f>#REF!+#REF!</f>
        <v>#REF!</v>
      </c>
      <c r="O119" s="17" t="e">
        <f>#REF!-#REF!-#REF!+#REF!</f>
        <v>#REF!</v>
      </c>
    </row>
    <row r="120" spans="1:16" ht="20.100000000000001" hidden="1" customHeight="1" x14ac:dyDescent="0.25">
      <c r="A120" s="8" t="s">
        <v>12</v>
      </c>
      <c r="B120" s="9" t="s">
        <v>572</v>
      </c>
      <c r="C120" s="10" t="s">
        <v>573</v>
      </c>
      <c r="D120" s="6" t="s">
        <v>574</v>
      </c>
      <c r="E120" s="11" t="s">
        <v>575</v>
      </c>
      <c r="F120" s="11" t="s">
        <v>575</v>
      </c>
      <c r="G120" s="12" t="s">
        <v>576</v>
      </c>
      <c r="H120" s="13" t="s">
        <v>18</v>
      </c>
      <c r="I120" s="14">
        <v>142</v>
      </c>
      <c r="J120" s="14">
        <v>170.4</v>
      </c>
      <c r="K120" s="15">
        <v>0</v>
      </c>
      <c r="L120" s="16">
        <v>0</v>
      </c>
      <c r="M120" s="15">
        <v>0</v>
      </c>
      <c r="N120" s="6" t="e">
        <f>#REF!+#REF!</f>
        <v>#REF!</v>
      </c>
      <c r="O120" s="17" t="e">
        <f>#REF!-#REF!-#REF!+#REF!</f>
        <v>#REF!</v>
      </c>
    </row>
    <row r="121" spans="1:16" ht="20.100000000000001" hidden="1" customHeight="1" x14ac:dyDescent="0.25">
      <c r="A121" s="8" t="s">
        <v>12</v>
      </c>
      <c r="B121" s="9" t="s">
        <v>577</v>
      </c>
      <c r="C121" s="10" t="s">
        <v>578</v>
      </c>
      <c r="D121" s="6" t="s">
        <v>579</v>
      </c>
      <c r="E121" s="11" t="s">
        <v>580</v>
      </c>
      <c r="F121" s="11" t="s">
        <v>580</v>
      </c>
      <c r="G121" s="12" t="s">
        <v>581</v>
      </c>
      <c r="H121" s="13" t="s">
        <v>18</v>
      </c>
      <c r="I121" s="14">
        <v>11666</v>
      </c>
      <c r="J121" s="14">
        <v>13999.199999999999</v>
      </c>
      <c r="K121" s="15">
        <v>0</v>
      </c>
      <c r="L121" s="16">
        <v>0</v>
      </c>
      <c r="M121" s="15">
        <v>0</v>
      </c>
      <c r="N121" s="6" t="e">
        <f>#REF!+#REF!</f>
        <v>#REF!</v>
      </c>
      <c r="O121" s="17" t="e">
        <f>#REF!-#REF!-#REF!+#REF!</f>
        <v>#REF!</v>
      </c>
    </row>
    <row r="122" spans="1:16" ht="20.100000000000001" hidden="1" customHeight="1" x14ac:dyDescent="0.25">
      <c r="A122" s="8" t="s">
        <v>12</v>
      </c>
      <c r="B122" s="9" t="s">
        <v>582</v>
      </c>
      <c r="C122" s="10" t="s">
        <v>583</v>
      </c>
      <c r="D122" s="24"/>
      <c r="E122" s="11" t="s">
        <v>584</v>
      </c>
      <c r="F122" s="11" t="s">
        <v>584</v>
      </c>
      <c r="G122" s="28" t="s">
        <v>584</v>
      </c>
      <c r="H122" s="13" t="s">
        <v>18</v>
      </c>
      <c r="I122" s="14">
        <v>1272</v>
      </c>
      <c r="J122" s="14">
        <v>1526.3999999999999</v>
      </c>
      <c r="K122" s="15">
        <v>0</v>
      </c>
      <c r="L122" s="16">
        <v>0</v>
      </c>
      <c r="M122" s="15">
        <v>0</v>
      </c>
      <c r="N122" s="6" t="e">
        <f>#REF!+#REF!</f>
        <v>#REF!</v>
      </c>
      <c r="O122" s="17" t="e">
        <f>#REF!-#REF!-#REF!+#REF!</f>
        <v>#REF!</v>
      </c>
    </row>
    <row r="123" spans="1:16" ht="20.100000000000001" hidden="1" customHeight="1" x14ac:dyDescent="0.25">
      <c r="A123" s="6"/>
      <c r="B123" s="9" t="s">
        <v>585</v>
      </c>
      <c r="C123" s="6"/>
      <c r="D123" s="23"/>
      <c r="E123" s="6"/>
      <c r="F123" s="6"/>
      <c r="G123" s="6"/>
      <c r="H123" s="6"/>
      <c r="I123" s="6"/>
      <c r="J123" s="6"/>
      <c r="K123" s="15" t="e">
        <f>#REF!-#REF!</f>
        <v>#REF!</v>
      </c>
      <c r="L123" s="16" t="e">
        <f>#REF!-#REF!</f>
        <v>#REF!</v>
      </c>
      <c r="M123" s="15" t="e">
        <f t="shared" ref="M123" si="1">K123+L123</f>
        <v>#REF!</v>
      </c>
      <c r="N123" s="6" t="e">
        <f>#REF!+#REF!</f>
        <v>#REF!</v>
      </c>
      <c r="O123" s="17" t="e">
        <f>#REF!-#REF!-#REF!+#REF!</f>
        <v>#REF!</v>
      </c>
    </row>
    <row r="124" spans="1:16" ht="75" hidden="1" customHeight="1" x14ac:dyDescent="0.25">
      <c r="P124">
        <f>SUBTOTAL(9,P2:P123)</f>
        <v>1730736.5835161868</v>
      </c>
    </row>
    <row r="125" spans="1:16" ht="75" customHeight="1" x14ac:dyDescent="0.25">
      <c r="D125" s="54" t="s">
        <v>519</v>
      </c>
      <c r="E125" s="52" t="s">
        <v>520</v>
      </c>
      <c r="F125" s="52" t="s">
        <v>520</v>
      </c>
      <c r="G125" s="62" t="s">
        <v>520</v>
      </c>
      <c r="H125" s="13" t="s">
        <v>18</v>
      </c>
      <c r="I125" s="14">
        <v>25300</v>
      </c>
      <c r="J125" s="58">
        <v>30360</v>
      </c>
      <c r="K125" s="16">
        <v>2</v>
      </c>
      <c r="L125" s="16"/>
      <c r="M125" s="15">
        <v>130</v>
      </c>
      <c r="P125" s="6">
        <f t="shared" ref="P125:P126" si="2">M125*I125</f>
        <v>3289000</v>
      </c>
    </row>
    <row r="126" spans="1:16" ht="75" customHeight="1" x14ac:dyDescent="0.25">
      <c r="D126" s="54" t="s">
        <v>524</v>
      </c>
      <c r="E126" s="52" t="s">
        <v>525</v>
      </c>
      <c r="F126" s="53" t="s">
        <v>525</v>
      </c>
      <c r="G126" s="63" t="s">
        <v>525</v>
      </c>
      <c r="H126" s="13" t="s">
        <v>18</v>
      </c>
      <c r="I126" s="14">
        <v>25300</v>
      </c>
      <c r="J126" s="51"/>
      <c r="K126" s="50">
        <v>2</v>
      </c>
      <c r="L126" s="16"/>
      <c r="M126" s="15">
        <v>130</v>
      </c>
      <c r="P126" s="6">
        <f t="shared" si="2"/>
        <v>3289000</v>
      </c>
    </row>
    <row r="127" spans="1:16" ht="75" customHeight="1" x14ac:dyDescent="0.25">
      <c r="D127" s="54" t="s">
        <v>629</v>
      </c>
      <c r="E127" s="52" t="s">
        <v>630</v>
      </c>
      <c r="F127" s="52" t="s">
        <v>630</v>
      </c>
      <c r="G127" s="51"/>
      <c r="H127" s="51"/>
      <c r="I127" s="51"/>
      <c r="J127" s="51"/>
      <c r="K127" s="16">
        <v>2500</v>
      </c>
      <c r="L127" s="16">
        <v>50</v>
      </c>
      <c r="M127" s="6">
        <v>2550</v>
      </c>
      <c r="P127" s="6">
        <v>1275000</v>
      </c>
    </row>
    <row r="128" spans="1:16" x14ac:dyDescent="0.25">
      <c r="D128" s="6"/>
      <c r="E128" s="6"/>
      <c r="F128" s="6"/>
      <c r="K128" s="16"/>
      <c r="L128" s="16"/>
      <c r="M128" s="16"/>
      <c r="P128" s="6">
        <f>SUBTOTAL(9,P2:P127)</f>
        <v>9583736.583516188</v>
      </c>
    </row>
  </sheetData>
  <autoFilter ref="A1:O124" xr:uid="{FE59019B-5605-41B7-88D7-F515024A89F2}">
    <filterColumn colId="3">
      <colorFilter dxfId="0"/>
    </filterColumn>
    <filterColumn colId="12">
      <filters>
        <filter val="#REF!"/>
        <filter val="10"/>
        <filter val="100"/>
        <filter val="110"/>
        <filter val="130"/>
        <filter val="140"/>
        <filter val="150"/>
        <filter val="2 500"/>
        <filter val="20"/>
        <filter val="200"/>
        <filter val="27"/>
        <filter val="3"/>
        <filter val="350"/>
        <filter val="40"/>
        <filter val="50"/>
        <filter val="60"/>
        <filter val="70"/>
        <filter val="80"/>
      </filters>
    </filterColumn>
  </autoFilter>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71750-6666-4F4A-9373-0528B763C7D3}">
  <dimension ref="A1:L6"/>
  <sheetViews>
    <sheetView topLeftCell="A4" workbookViewId="0">
      <selection activeCell="C28" sqref="C28:C29"/>
    </sheetView>
  </sheetViews>
  <sheetFormatPr defaultRowHeight="15" x14ac:dyDescent="0.25"/>
  <cols>
    <col min="1" max="1" width="15.7109375" customWidth="1"/>
    <col min="2" max="2" width="9.140625" bestFit="1" customWidth="1"/>
    <col min="3" max="3" width="33.42578125" bestFit="1" customWidth="1"/>
    <col min="11" max="11" width="140.28515625" bestFit="1" customWidth="1"/>
    <col min="12" max="12" width="4" bestFit="1" customWidth="1"/>
  </cols>
  <sheetData>
    <row r="1" spans="1:12" x14ac:dyDescent="0.25">
      <c r="A1" s="40" t="s">
        <v>595</v>
      </c>
      <c r="B1" t="s">
        <v>614</v>
      </c>
    </row>
    <row r="3" spans="1:12" x14ac:dyDescent="0.25">
      <c r="A3" t="s">
        <v>616</v>
      </c>
      <c r="B3" t="s">
        <v>338</v>
      </c>
      <c r="C3" t="s">
        <v>339</v>
      </c>
      <c r="D3" t="s">
        <v>339</v>
      </c>
      <c r="E3" t="s">
        <v>18</v>
      </c>
      <c r="F3" t="s">
        <v>607</v>
      </c>
      <c r="G3">
        <v>458.64</v>
      </c>
      <c r="H3" t="s">
        <v>617</v>
      </c>
      <c r="I3" t="s">
        <v>617</v>
      </c>
      <c r="J3" t="s">
        <v>617</v>
      </c>
      <c r="K3" t="s">
        <v>598</v>
      </c>
      <c r="L3" s="41">
        <v>0</v>
      </c>
    </row>
    <row r="4" spans="1:12" x14ac:dyDescent="0.25">
      <c r="A4" t="s">
        <v>619</v>
      </c>
      <c r="B4" t="s">
        <v>338</v>
      </c>
      <c r="C4" t="s">
        <v>339</v>
      </c>
      <c r="D4" t="s">
        <v>339</v>
      </c>
      <c r="E4" t="s">
        <v>18</v>
      </c>
      <c r="F4" t="s">
        <v>607</v>
      </c>
      <c r="G4">
        <v>458.64</v>
      </c>
      <c r="H4" t="s">
        <v>617</v>
      </c>
      <c r="I4" t="s">
        <v>617</v>
      </c>
      <c r="J4" t="s">
        <v>617</v>
      </c>
      <c r="K4" t="s">
        <v>598</v>
      </c>
      <c r="L4" s="41">
        <v>350</v>
      </c>
    </row>
    <row r="5" spans="1:12" x14ac:dyDescent="0.25">
      <c r="A5" t="s">
        <v>618</v>
      </c>
      <c r="L5" s="41">
        <v>0</v>
      </c>
    </row>
    <row r="6" spans="1:12" x14ac:dyDescent="0.25">
      <c r="A6" t="s">
        <v>620</v>
      </c>
      <c r="L6" s="41">
        <v>350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C7CCD-F8DE-47CB-ABA4-CAB9D06F4EE9}">
  <dimension ref="A1:L3"/>
  <sheetViews>
    <sheetView workbookViewId="0">
      <selection activeCell="F18" sqref="F18"/>
    </sheetView>
  </sheetViews>
  <sheetFormatPr defaultRowHeight="15" x14ac:dyDescent="0.25"/>
  <cols>
    <col min="9" max="9" width="10.42578125" style="38" bestFit="1" customWidth="1"/>
    <col min="10" max="10" width="10.140625" style="38" bestFit="1" customWidth="1"/>
  </cols>
  <sheetData>
    <row r="1" spans="1:12" x14ac:dyDescent="0.25">
      <c r="A1" t="s">
        <v>595</v>
      </c>
      <c r="B1" t="s">
        <v>614</v>
      </c>
      <c r="I1" s="38">
        <v>133770</v>
      </c>
      <c r="J1" s="38">
        <v>160524</v>
      </c>
    </row>
    <row r="2" spans="1:12" x14ac:dyDescent="0.25">
      <c r="A2" s="43" t="s">
        <v>622</v>
      </c>
      <c r="B2" s="44"/>
      <c r="C2" s="44"/>
      <c r="D2" s="44"/>
      <c r="E2" s="44"/>
      <c r="F2" s="44"/>
      <c r="G2" s="44"/>
      <c r="H2" s="44"/>
      <c r="I2" s="45">
        <v>133770</v>
      </c>
      <c r="J2" s="45">
        <v>160524</v>
      </c>
      <c r="K2" s="44"/>
      <c r="L2" s="44"/>
    </row>
    <row r="3" spans="1:12" x14ac:dyDescent="0.25">
      <c r="B3" t="s">
        <v>338</v>
      </c>
      <c r="C3" t="s">
        <v>339</v>
      </c>
      <c r="D3" t="s">
        <v>339</v>
      </c>
      <c r="E3" t="s">
        <v>18</v>
      </c>
      <c r="F3">
        <v>350</v>
      </c>
      <c r="G3">
        <v>382.2</v>
      </c>
      <c r="H3">
        <v>458.64</v>
      </c>
      <c r="I3" s="38">
        <f>F3*G3</f>
        <v>133770</v>
      </c>
      <c r="J3" s="38">
        <f>F3*H3</f>
        <v>160524</v>
      </c>
      <c r="K3" t="s">
        <v>598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49546-1700-4980-9A9C-C715123F552D}">
  <dimension ref="A1:K13"/>
  <sheetViews>
    <sheetView workbookViewId="0">
      <selection activeCell="H25" sqref="H25"/>
    </sheetView>
  </sheetViews>
  <sheetFormatPr defaultRowHeight="15" x14ac:dyDescent="0.25"/>
  <cols>
    <col min="9" max="10" width="11.7109375" style="38" bestFit="1" customWidth="1"/>
  </cols>
  <sheetData>
    <row r="1" spans="1:11" x14ac:dyDescent="0.25">
      <c r="A1" t="s">
        <v>595</v>
      </c>
      <c r="B1" t="s">
        <v>612</v>
      </c>
      <c r="I1" s="38">
        <f>I3+I6</f>
        <v>2770929.46</v>
      </c>
      <c r="J1" s="38">
        <f>J3+J6</f>
        <v>3325114.89</v>
      </c>
    </row>
    <row r="3" spans="1:11" x14ac:dyDescent="0.25">
      <c r="A3" s="43" t="s">
        <v>621</v>
      </c>
      <c r="B3" s="44"/>
      <c r="C3" s="44"/>
      <c r="D3" s="44"/>
      <c r="E3" s="44"/>
      <c r="F3" s="44"/>
      <c r="G3" s="44"/>
      <c r="H3" s="44"/>
      <c r="I3" s="45">
        <f>SUM(I4:I5)</f>
        <v>24199.5</v>
      </c>
      <c r="J3" s="45">
        <f>SUM(J4:J5)</f>
        <v>29039.25</v>
      </c>
      <c r="K3" s="44"/>
    </row>
    <row r="4" spans="1:11" x14ac:dyDescent="0.25">
      <c r="B4" t="s">
        <v>26</v>
      </c>
      <c r="C4" t="s">
        <v>27</v>
      </c>
      <c r="D4" t="s">
        <v>27</v>
      </c>
      <c r="E4" t="s">
        <v>18</v>
      </c>
      <c r="F4">
        <v>25</v>
      </c>
      <c r="G4">
        <v>411.06</v>
      </c>
      <c r="H4">
        <v>493.27</v>
      </c>
      <c r="I4" s="38">
        <f t="shared" ref="I4:I5" si="0">F4*G4</f>
        <v>10276.5</v>
      </c>
      <c r="J4" s="38">
        <f t="shared" ref="J4:J5" si="1">F4*H4</f>
        <v>12331.75</v>
      </c>
      <c r="K4" t="s">
        <v>598</v>
      </c>
    </row>
    <row r="5" spans="1:11" x14ac:dyDescent="0.25">
      <c r="B5" t="s">
        <v>31</v>
      </c>
      <c r="C5" t="s">
        <v>32</v>
      </c>
      <c r="D5" t="s">
        <v>32</v>
      </c>
      <c r="E5" t="s">
        <v>18</v>
      </c>
      <c r="F5">
        <v>25</v>
      </c>
      <c r="G5">
        <v>556.91999999999996</v>
      </c>
      <c r="H5">
        <v>668.3</v>
      </c>
      <c r="I5" s="38">
        <f t="shared" si="0"/>
        <v>13922.999999999998</v>
      </c>
      <c r="J5" s="38">
        <f t="shared" si="1"/>
        <v>16707.5</v>
      </c>
      <c r="K5" t="s">
        <v>598</v>
      </c>
    </row>
    <row r="6" spans="1:11" x14ac:dyDescent="0.25">
      <c r="A6" s="43" t="s">
        <v>622</v>
      </c>
      <c r="B6" s="44"/>
      <c r="C6" s="44"/>
      <c r="D6" s="44"/>
      <c r="E6" s="44"/>
      <c r="F6" s="44"/>
      <c r="G6" s="44"/>
      <c r="H6" s="44"/>
      <c r="I6" s="45">
        <f>SUM(I7:I13)</f>
        <v>2746729.96</v>
      </c>
      <c r="J6" s="45">
        <f>SUM(J7:J13)</f>
        <v>3296075.64</v>
      </c>
      <c r="K6" s="44"/>
    </row>
    <row r="7" spans="1:11" x14ac:dyDescent="0.25">
      <c r="B7" t="s">
        <v>159</v>
      </c>
      <c r="C7" t="s">
        <v>160</v>
      </c>
      <c r="D7" t="s">
        <v>160</v>
      </c>
      <c r="E7" t="s">
        <v>18</v>
      </c>
      <c r="F7">
        <v>80</v>
      </c>
      <c r="G7">
        <v>634.61</v>
      </c>
      <c r="H7">
        <v>761.53</v>
      </c>
      <c r="I7" s="38">
        <f>F7*G7</f>
        <v>50768.800000000003</v>
      </c>
      <c r="J7" s="38">
        <f>F7*H7</f>
        <v>60922.399999999994</v>
      </c>
      <c r="K7" t="s">
        <v>598</v>
      </c>
    </row>
    <row r="8" spans="1:11" x14ac:dyDescent="0.25">
      <c r="B8" t="s">
        <v>164</v>
      </c>
      <c r="C8" t="s">
        <v>165</v>
      </c>
      <c r="D8" t="s">
        <v>165</v>
      </c>
      <c r="E8" t="s">
        <v>18</v>
      </c>
      <c r="F8">
        <v>20</v>
      </c>
      <c r="G8">
        <v>634.61</v>
      </c>
      <c r="H8">
        <v>761.53</v>
      </c>
      <c r="I8" s="38">
        <f t="shared" ref="I8:I13" si="2">F8*G8</f>
        <v>12692.2</v>
      </c>
      <c r="J8" s="38">
        <f t="shared" ref="J8:J13" si="3">F8*H8</f>
        <v>15230.599999999999</v>
      </c>
      <c r="K8" t="s">
        <v>598</v>
      </c>
    </row>
    <row r="9" spans="1:11" x14ac:dyDescent="0.25">
      <c r="B9" t="s">
        <v>26</v>
      </c>
      <c r="C9" t="s">
        <v>27</v>
      </c>
      <c r="D9" t="s">
        <v>27</v>
      </c>
      <c r="E9" t="s">
        <v>18</v>
      </c>
      <c r="F9">
        <v>2</v>
      </c>
      <c r="G9">
        <v>411.06</v>
      </c>
      <c r="H9">
        <v>493.27</v>
      </c>
      <c r="I9" s="38">
        <f>F9*G9</f>
        <v>822.12</v>
      </c>
      <c r="J9" s="38">
        <f t="shared" si="3"/>
        <v>986.54</v>
      </c>
      <c r="K9" t="s">
        <v>598</v>
      </c>
    </row>
    <row r="10" spans="1:11" x14ac:dyDescent="0.25">
      <c r="B10" t="s">
        <v>31</v>
      </c>
      <c r="C10" t="s">
        <v>32</v>
      </c>
      <c r="D10" t="s">
        <v>32</v>
      </c>
      <c r="E10" t="s">
        <v>18</v>
      </c>
      <c r="F10">
        <v>2</v>
      </c>
      <c r="G10">
        <v>556.91999999999996</v>
      </c>
      <c r="H10">
        <v>668.3</v>
      </c>
      <c r="I10" s="38">
        <f t="shared" si="2"/>
        <v>1113.8399999999999</v>
      </c>
      <c r="J10" s="38">
        <f t="shared" si="3"/>
        <v>1336.6</v>
      </c>
      <c r="K10" t="s">
        <v>598</v>
      </c>
    </row>
    <row r="11" spans="1:11" x14ac:dyDescent="0.25">
      <c r="B11" t="s">
        <v>229</v>
      </c>
      <c r="C11" t="s">
        <v>230</v>
      </c>
      <c r="D11" t="s">
        <v>230</v>
      </c>
      <c r="E11" t="s">
        <v>18</v>
      </c>
      <c r="F11">
        <v>50</v>
      </c>
      <c r="G11">
        <v>1187.26</v>
      </c>
      <c r="H11">
        <v>1424.71</v>
      </c>
      <c r="I11" s="38">
        <f t="shared" si="2"/>
        <v>59363</v>
      </c>
      <c r="J11" s="38">
        <f t="shared" si="3"/>
        <v>71235.5</v>
      </c>
      <c r="K11" t="s">
        <v>598</v>
      </c>
    </row>
    <row r="12" spans="1:11" x14ac:dyDescent="0.25">
      <c r="B12" t="s">
        <v>329</v>
      </c>
      <c r="C12" t="s">
        <v>330</v>
      </c>
      <c r="D12" t="s">
        <v>330</v>
      </c>
      <c r="E12" t="s">
        <v>18</v>
      </c>
      <c r="F12">
        <v>2500</v>
      </c>
      <c r="G12">
        <v>257.39999999999998</v>
      </c>
      <c r="H12">
        <v>308.88</v>
      </c>
      <c r="I12" s="38">
        <f t="shared" si="2"/>
        <v>643500</v>
      </c>
      <c r="J12" s="38">
        <f t="shared" si="3"/>
        <v>772200</v>
      </c>
      <c r="K12" t="s">
        <v>598</v>
      </c>
    </row>
    <row r="13" spans="1:11" x14ac:dyDescent="0.25">
      <c r="B13" t="s">
        <v>348</v>
      </c>
      <c r="C13" t="s">
        <v>349</v>
      </c>
      <c r="D13" t="s">
        <v>349</v>
      </c>
      <c r="E13" t="s">
        <v>18</v>
      </c>
      <c r="F13">
        <v>200</v>
      </c>
      <c r="G13">
        <v>9892.35</v>
      </c>
      <c r="H13">
        <v>11870.82</v>
      </c>
      <c r="I13" s="38">
        <f t="shared" si="2"/>
        <v>1978470</v>
      </c>
      <c r="J13" s="38">
        <f t="shared" si="3"/>
        <v>2374164</v>
      </c>
      <c r="K13" t="s">
        <v>598</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A1B85-29EF-4884-970B-8AEA3A7030BA}">
  <dimension ref="A1:M4"/>
  <sheetViews>
    <sheetView workbookViewId="0">
      <selection activeCell="C13" sqref="C13"/>
    </sheetView>
  </sheetViews>
  <sheetFormatPr defaultRowHeight="15" x14ac:dyDescent="0.25"/>
  <cols>
    <col min="9" max="9" width="10.140625" style="38" bestFit="1" customWidth="1"/>
    <col min="10" max="10" width="10.42578125" style="38" bestFit="1" customWidth="1"/>
    <col min="11" max="11" width="9.140625" style="38"/>
  </cols>
  <sheetData>
    <row r="1" spans="1:13" x14ac:dyDescent="0.25">
      <c r="A1" t="s">
        <v>595</v>
      </c>
      <c r="B1" t="s">
        <v>615</v>
      </c>
      <c r="I1" s="45">
        <v>503000</v>
      </c>
      <c r="J1" s="45">
        <v>603600</v>
      </c>
    </row>
    <row r="3" spans="1:13" x14ac:dyDescent="0.25">
      <c r="A3" s="43" t="s">
        <v>622</v>
      </c>
      <c r="B3" s="44"/>
      <c r="C3" s="44"/>
      <c r="D3" s="44"/>
      <c r="E3" s="44"/>
      <c r="F3" s="44"/>
      <c r="G3" s="44"/>
      <c r="H3" s="44"/>
      <c r="I3" s="45">
        <v>503000</v>
      </c>
      <c r="J3" s="45">
        <v>603600</v>
      </c>
      <c r="K3" s="45"/>
      <c r="L3" s="44"/>
      <c r="M3" s="44"/>
    </row>
    <row r="4" spans="1:13" x14ac:dyDescent="0.25">
      <c r="B4" t="s">
        <v>358</v>
      </c>
      <c r="C4" t="s">
        <v>359</v>
      </c>
      <c r="D4" t="s">
        <v>359</v>
      </c>
      <c r="E4" t="s">
        <v>18</v>
      </c>
      <c r="F4">
        <v>50</v>
      </c>
      <c r="G4">
        <v>10060</v>
      </c>
      <c r="H4" s="17">
        <v>12072</v>
      </c>
      <c r="I4" s="38">
        <f>F4*G4</f>
        <v>503000</v>
      </c>
      <c r="J4" s="38">
        <f>F4*H4</f>
        <v>603600</v>
      </c>
      <c r="K4" s="38" t="s">
        <v>598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ECFDC-0C78-4D54-8F76-F3F10C74E223}">
  <dimension ref="A1:K12"/>
  <sheetViews>
    <sheetView workbookViewId="0">
      <selection activeCell="I29" sqref="I29"/>
    </sheetView>
  </sheetViews>
  <sheetFormatPr defaultRowHeight="15" x14ac:dyDescent="0.25"/>
  <cols>
    <col min="6" max="6" width="5.7109375" customWidth="1"/>
    <col min="9" max="9" width="14.140625" customWidth="1"/>
    <col min="10" max="10" width="10" bestFit="1" customWidth="1"/>
  </cols>
  <sheetData>
    <row r="1" spans="1:11" x14ac:dyDescent="0.25">
      <c r="A1" t="s">
        <v>595</v>
      </c>
      <c r="B1" t="s">
        <v>613</v>
      </c>
      <c r="I1" s="38">
        <f>I3+I5</f>
        <v>183031.32</v>
      </c>
      <c r="J1" s="38">
        <f>J3+J5</f>
        <v>207822.09299999999</v>
      </c>
    </row>
    <row r="3" spans="1:11" ht="19.5" customHeight="1" x14ac:dyDescent="0.25">
      <c r="A3" s="43" t="s">
        <v>621</v>
      </c>
      <c r="B3" s="44"/>
      <c r="C3" s="44"/>
      <c r="D3" s="44"/>
      <c r="E3" s="44"/>
      <c r="F3" s="44"/>
      <c r="G3" s="44"/>
      <c r="H3" s="44"/>
      <c r="I3" s="45">
        <f>SUM(I4:I4)</f>
        <v>78384</v>
      </c>
      <c r="J3" s="45">
        <f>SUM(J4:J4)</f>
        <v>94060.800000000003</v>
      </c>
      <c r="K3" s="44"/>
    </row>
    <row r="4" spans="1:11" x14ac:dyDescent="0.25">
      <c r="B4" t="s">
        <v>417</v>
      </c>
      <c r="C4" t="s">
        <v>418</v>
      </c>
      <c r="D4" t="s">
        <v>418</v>
      </c>
      <c r="E4" t="s">
        <v>18</v>
      </c>
      <c r="F4">
        <v>80</v>
      </c>
      <c r="G4" s="39">
        <v>979.8</v>
      </c>
      <c r="H4" s="39">
        <v>1175.76</v>
      </c>
      <c r="I4" s="42">
        <f t="shared" ref="I4" si="0">F4*G4</f>
        <v>78384</v>
      </c>
      <c r="J4" s="42">
        <f t="shared" ref="J4" si="1">F4*H4</f>
        <v>94060.800000000003</v>
      </c>
      <c r="K4" t="s">
        <v>598</v>
      </c>
    </row>
    <row r="5" spans="1:11" x14ac:dyDescent="0.25">
      <c r="A5" s="43" t="s">
        <v>622</v>
      </c>
      <c r="B5" s="44"/>
      <c r="C5" s="44"/>
      <c r="D5" s="44"/>
      <c r="E5" s="44"/>
      <c r="F5" s="44"/>
      <c r="G5" s="46"/>
      <c r="H5" s="46"/>
      <c r="I5" s="45">
        <f>SUM(I6:I12)</f>
        <v>104647.31999999999</v>
      </c>
      <c r="J5" s="45">
        <f>SUM(J6:J12)</f>
        <v>113761.29300000001</v>
      </c>
    </row>
    <row r="6" spans="1:11" x14ac:dyDescent="0.25">
      <c r="B6" t="s">
        <v>74</v>
      </c>
      <c r="C6" t="s">
        <v>75</v>
      </c>
      <c r="D6" t="s">
        <v>75</v>
      </c>
      <c r="E6" t="s">
        <v>18</v>
      </c>
      <c r="F6">
        <v>80</v>
      </c>
      <c r="G6" s="39">
        <v>378.851</v>
      </c>
      <c r="H6" s="39">
        <v>409.15899999999999</v>
      </c>
      <c r="I6" s="42">
        <f>F6*G6</f>
        <v>30308.080000000002</v>
      </c>
      <c r="J6" s="42">
        <f>F6*H6</f>
        <v>32732.720000000001</v>
      </c>
      <c r="K6" t="s">
        <v>598</v>
      </c>
    </row>
    <row r="7" spans="1:11" x14ac:dyDescent="0.25">
      <c r="B7" t="s">
        <v>623</v>
      </c>
      <c r="C7" t="s">
        <v>80</v>
      </c>
      <c r="D7" t="s">
        <v>80</v>
      </c>
      <c r="E7" t="s">
        <v>18</v>
      </c>
      <c r="F7">
        <v>60</v>
      </c>
      <c r="G7" s="39">
        <v>378.851</v>
      </c>
      <c r="H7" s="39">
        <v>409.15899999999999</v>
      </c>
      <c r="I7" s="42">
        <f t="shared" ref="I7:I12" si="2">F7*G7</f>
        <v>22731.06</v>
      </c>
      <c r="J7" s="42">
        <f t="shared" ref="J7:J12" si="3">F7*H7</f>
        <v>24549.54</v>
      </c>
      <c r="K7" t="s">
        <v>598</v>
      </c>
    </row>
    <row r="8" spans="1:11" x14ac:dyDescent="0.25">
      <c r="B8" t="s">
        <v>84</v>
      </c>
      <c r="C8" t="s">
        <v>85</v>
      </c>
      <c r="D8" t="s">
        <v>85</v>
      </c>
      <c r="E8" t="s">
        <v>18</v>
      </c>
      <c r="F8">
        <v>40</v>
      </c>
      <c r="G8" s="39">
        <v>416.24</v>
      </c>
      <c r="H8" s="39">
        <v>449.53899999999999</v>
      </c>
      <c r="I8" s="42">
        <f t="shared" si="2"/>
        <v>16649.599999999999</v>
      </c>
      <c r="J8" s="42">
        <f t="shared" si="3"/>
        <v>17981.559999999998</v>
      </c>
      <c r="K8" t="s">
        <v>598</v>
      </c>
    </row>
    <row r="9" spans="1:11" x14ac:dyDescent="0.25">
      <c r="B9" s="47" t="s">
        <v>624</v>
      </c>
      <c r="C9" t="s">
        <v>135</v>
      </c>
      <c r="D9" t="s">
        <v>135</v>
      </c>
      <c r="E9" t="s">
        <v>18</v>
      </c>
      <c r="F9">
        <v>3</v>
      </c>
      <c r="G9" s="39">
        <v>370</v>
      </c>
      <c r="H9" s="39">
        <v>411.38099999999997</v>
      </c>
      <c r="I9" s="42">
        <f t="shared" si="2"/>
        <v>1110</v>
      </c>
      <c r="J9" s="42">
        <f t="shared" si="3"/>
        <v>1234.143</v>
      </c>
      <c r="K9" t="s">
        <v>598</v>
      </c>
    </row>
    <row r="10" spans="1:11" x14ac:dyDescent="0.25">
      <c r="B10" s="47" t="s">
        <v>625</v>
      </c>
      <c r="C10" t="s">
        <v>145</v>
      </c>
      <c r="D10" t="s">
        <v>145</v>
      </c>
      <c r="E10" t="s">
        <v>18</v>
      </c>
      <c r="F10">
        <v>60</v>
      </c>
      <c r="G10" s="39">
        <v>370</v>
      </c>
      <c r="H10" s="39">
        <v>411.38099999999997</v>
      </c>
      <c r="I10" s="42">
        <f t="shared" si="2"/>
        <v>22200</v>
      </c>
      <c r="J10" s="42">
        <f t="shared" si="3"/>
        <v>24682.859999999997</v>
      </c>
      <c r="K10" t="s">
        <v>598</v>
      </c>
    </row>
    <row r="11" spans="1:11" x14ac:dyDescent="0.25">
      <c r="B11" s="22" t="s">
        <v>626</v>
      </c>
      <c r="C11" t="s">
        <v>285</v>
      </c>
      <c r="D11" t="s">
        <v>285</v>
      </c>
      <c r="E11" t="s">
        <v>18</v>
      </c>
      <c r="F11">
        <v>20</v>
      </c>
      <c r="G11" s="39">
        <v>388.286</v>
      </c>
      <c r="H11" s="39">
        <v>419.34899999999999</v>
      </c>
      <c r="I11" s="42">
        <f t="shared" si="2"/>
        <v>7765.72</v>
      </c>
      <c r="J11" s="42">
        <f t="shared" si="3"/>
        <v>8386.98</v>
      </c>
      <c r="K11" t="s">
        <v>598</v>
      </c>
    </row>
    <row r="12" spans="1:11" x14ac:dyDescent="0.25">
      <c r="B12" s="22" t="s">
        <v>627</v>
      </c>
      <c r="C12" t="s">
        <v>290</v>
      </c>
      <c r="D12" t="s">
        <v>290</v>
      </c>
      <c r="E12" t="s">
        <v>18</v>
      </c>
      <c r="F12">
        <v>10</v>
      </c>
      <c r="G12" s="39">
        <v>388.286</v>
      </c>
      <c r="H12" s="39">
        <v>419.34899999999999</v>
      </c>
      <c r="I12" s="42">
        <f t="shared" si="2"/>
        <v>3882.86</v>
      </c>
      <c r="J12" s="42">
        <f t="shared" si="3"/>
        <v>4193.49</v>
      </c>
      <c r="K12" t="s">
        <v>598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5FF5C-935A-4D4E-A033-918E9A16BE2A}">
  <dimension ref="A1:T18"/>
  <sheetViews>
    <sheetView topLeftCell="B1" workbookViewId="0">
      <selection sqref="A1:T18"/>
    </sheetView>
  </sheetViews>
  <sheetFormatPr defaultRowHeight="15" x14ac:dyDescent="0.25"/>
  <sheetData>
    <row r="1" spans="1:20" x14ac:dyDescent="0.25">
      <c r="B1" t="s">
        <v>3</v>
      </c>
      <c r="C1" t="s">
        <v>4</v>
      </c>
      <c r="D1" t="s">
        <v>6</v>
      </c>
      <c r="E1" t="s">
        <v>9</v>
      </c>
      <c r="F1" t="s">
        <v>10</v>
      </c>
      <c r="G1" t="s">
        <v>11</v>
      </c>
      <c r="H1" t="s">
        <v>586</v>
      </c>
      <c r="I1" t="s">
        <v>587</v>
      </c>
      <c r="J1" t="s">
        <v>588</v>
      </c>
      <c r="K1" t="s">
        <v>589</v>
      </c>
      <c r="L1" t="s">
        <v>590</v>
      </c>
      <c r="M1" t="s">
        <v>591</v>
      </c>
      <c r="N1" t="s">
        <v>592</v>
      </c>
      <c r="O1" t="s">
        <v>593</v>
      </c>
      <c r="P1" t="s">
        <v>596</v>
      </c>
      <c r="Q1" t="s">
        <v>597</v>
      </c>
      <c r="R1" t="s">
        <v>594</v>
      </c>
      <c r="S1" t="s">
        <v>595</v>
      </c>
      <c r="T1" t="s">
        <v>599</v>
      </c>
    </row>
    <row r="2" spans="1:20" x14ac:dyDescent="0.25">
      <c r="A2" t="s">
        <v>26</v>
      </c>
      <c r="B2" t="s">
        <v>27</v>
      </c>
      <c r="C2" t="s">
        <v>27</v>
      </c>
      <c r="D2" t="s">
        <v>18</v>
      </c>
      <c r="E2">
        <v>25</v>
      </c>
      <c r="F2">
        <v>2</v>
      </c>
      <c r="G2">
        <v>27</v>
      </c>
      <c r="H2" t="s">
        <v>26</v>
      </c>
      <c r="I2" t="s">
        <v>27</v>
      </c>
      <c r="J2" t="s">
        <v>27</v>
      </c>
      <c r="L2" s="39" t="s">
        <v>600</v>
      </c>
      <c r="M2" s="39">
        <v>493.27</v>
      </c>
      <c r="S2" t="s">
        <v>612</v>
      </c>
      <c r="T2" t="s">
        <v>598</v>
      </c>
    </row>
    <row r="3" spans="1:20" x14ac:dyDescent="0.25">
      <c r="A3" t="s">
        <v>31</v>
      </c>
      <c r="B3" t="s">
        <v>32</v>
      </c>
      <c r="C3" t="s">
        <v>32</v>
      </c>
      <c r="D3" t="s">
        <v>18</v>
      </c>
      <c r="E3">
        <v>25</v>
      </c>
      <c r="F3">
        <v>2</v>
      </c>
      <c r="G3">
        <v>27</v>
      </c>
      <c r="H3" t="s">
        <v>31</v>
      </c>
      <c r="I3" t="s">
        <v>32</v>
      </c>
      <c r="J3" t="s">
        <v>32</v>
      </c>
      <c r="L3" s="39" t="s">
        <v>601</v>
      </c>
      <c r="M3" s="39">
        <v>668.3</v>
      </c>
      <c r="S3" t="s">
        <v>612</v>
      </c>
      <c r="T3" t="s">
        <v>598</v>
      </c>
    </row>
    <row r="4" spans="1:20" x14ac:dyDescent="0.25">
      <c r="A4" t="s">
        <v>74</v>
      </c>
      <c r="B4" t="s">
        <v>75</v>
      </c>
      <c r="C4" t="s">
        <v>75</v>
      </c>
      <c r="D4" t="s">
        <v>18</v>
      </c>
      <c r="E4">
        <v>0</v>
      </c>
      <c r="F4">
        <v>80</v>
      </c>
      <c r="G4">
        <v>80</v>
      </c>
      <c r="H4" t="s">
        <v>74</v>
      </c>
      <c r="I4" t="s">
        <v>75</v>
      </c>
      <c r="J4" t="s">
        <v>75</v>
      </c>
      <c r="L4" s="39">
        <v>378851</v>
      </c>
      <c r="M4" s="39">
        <v>409.15899999999999</v>
      </c>
      <c r="S4" t="s">
        <v>613</v>
      </c>
      <c r="T4" t="s">
        <v>598</v>
      </c>
    </row>
    <row r="5" spans="1:20" x14ac:dyDescent="0.25">
      <c r="A5" t="s">
        <v>79</v>
      </c>
      <c r="B5" t="s">
        <v>80</v>
      </c>
      <c r="C5" t="s">
        <v>80</v>
      </c>
      <c r="D5" t="s">
        <v>18</v>
      </c>
      <c r="E5">
        <v>0</v>
      </c>
      <c r="F5">
        <v>60</v>
      </c>
      <c r="G5">
        <v>60</v>
      </c>
      <c r="H5" t="s">
        <v>79</v>
      </c>
      <c r="I5" t="s">
        <v>80</v>
      </c>
      <c r="J5" t="s">
        <v>80</v>
      </c>
      <c r="L5" s="39">
        <v>378851</v>
      </c>
      <c r="M5" s="39">
        <v>409.15899999999999</v>
      </c>
      <c r="S5" t="s">
        <v>613</v>
      </c>
      <c r="T5" t="s">
        <v>598</v>
      </c>
    </row>
    <row r="6" spans="1:20" x14ac:dyDescent="0.25">
      <c r="A6" t="s">
        <v>84</v>
      </c>
      <c r="B6" t="s">
        <v>85</v>
      </c>
      <c r="C6" t="s">
        <v>85</v>
      </c>
      <c r="D6" t="s">
        <v>18</v>
      </c>
      <c r="E6">
        <v>0</v>
      </c>
      <c r="F6">
        <v>40</v>
      </c>
      <c r="G6">
        <v>40</v>
      </c>
      <c r="H6" t="s">
        <v>84</v>
      </c>
      <c r="I6" t="s">
        <v>85</v>
      </c>
      <c r="J6" t="s">
        <v>85</v>
      </c>
      <c r="L6" s="39" t="s">
        <v>602</v>
      </c>
      <c r="M6" s="39">
        <v>449.53899999999999</v>
      </c>
      <c r="S6" t="s">
        <v>613</v>
      </c>
      <c r="T6" t="s">
        <v>598</v>
      </c>
    </row>
    <row r="7" spans="1:20" x14ac:dyDescent="0.25">
      <c r="A7" t="s">
        <v>134</v>
      </c>
      <c r="B7" t="s">
        <v>135</v>
      </c>
      <c r="C7" t="s">
        <v>135</v>
      </c>
      <c r="D7" t="s">
        <v>18</v>
      </c>
      <c r="E7">
        <v>0</v>
      </c>
      <c r="F7">
        <v>3</v>
      </c>
      <c r="G7">
        <v>3</v>
      </c>
      <c r="H7" t="s">
        <v>134</v>
      </c>
      <c r="I7" t="s">
        <v>135</v>
      </c>
      <c r="J7" t="s">
        <v>135</v>
      </c>
      <c r="L7" s="39">
        <v>370</v>
      </c>
      <c r="M7" s="39">
        <v>411.38099999999997</v>
      </c>
      <c r="S7" t="s">
        <v>613</v>
      </c>
      <c r="T7" t="s">
        <v>598</v>
      </c>
    </row>
    <row r="8" spans="1:20" x14ac:dyDescent="0.25">
      <c r="A8" t="s">
        <v>144</v>
      </c>
      <c r="B8" t="s">
        <v>145</v>
      </c>
      <c r="C8" t="s">
        <v>145</v>
      </c>
      <c r="D8" t="s">
        <v>18</v>
      </c>
      <c r="E8">
        <v>0</v>
      </c>
      <c r="F8">
        <v>60</v>
      </c>
      <c r="G8">
        <v>60</v>
      </c>
      <c r="H8" t="s">
        <v>144</v>
      </c>
      <c r="I8" t="s">
        <v>145</v>
      </c>
      <c r="J8" t="s">
        <v>145</v>
      </c>
      <c r="L8" s="39">
        <v>370</v>
      </c>
      <c r="M8" s="39">
        <v>411.38099999999997</v>
      </c>
      <c r="S8" t="s">
        <v>613</v>
      </c>
      <c r="T8" t="s">
        <v>598</v>
      </c>
    </row>
    <row r="9" spans="1:20" x14ac:dyDescent="0.25">
      <c r="A9" t="s">
        <v>159</v>
      </c>
      <c r="B9" t="s">
        <v>160</v>
      </c>
      <c r="C9" t="s">
        <v>160</v>
      </c>
      <c r="D9" t="s">
        <v>18</v>
      </c>
      <c r="E9">
        <v>0</v>
      </c>
      <c r="F9">
        <v>80</v>
      </c>
      <c r="G9">
        <v>80</v>
      </c>
      <c r="H9" t="s">
        <v>159</v>
      </c>
      <c r="I9" t="s">
        <v>160</v>
      </c>
      <c r="J9" t="s">
        <v>160</v>
      </c>
      <c r="L9" s="39" t="s">
        <v>603</v>
      </c>
      <c r="M9" s="39">
        <v>761.53</v>
      </c>
      <c r="S9" t="s">
        <v>612</v>
      </c>
      <c r="T9" t="s">
        <v>598</v>
      </c>
    </row>
    <row r="10" spans="1:20" x14ac:dyDescent="0.25">
      <c r="A10" t="s">
        <v>164</v>
      </c>
      <c r="B10" t="s">
        <v>165</v>
      </c>
      <c r="C10" t="s">
        <v>165</v>
      </c>
      <c r="D10" t="s">
        <v>18</v>
      </c>
      <c r="E10">
        <v>0</v>
      </c>
      <c r="F10">
        <v>20</v>
      </c>
      <c r="G10">
        <v>20</v>
      </c>
      <c r="H10" t="s">
        <v>164</v>
      </c>
      <c r="I10" t="s">
        <v>165</v>
      </c>
      <c r="J10" t="s">
        <v>165</v>
      </c>
      <c r="L10" s="39" t="s">
        <v>603</v>
      </c>
      <c r="M10" s="39">
        <v>761.53</v>
      </c>
      <c r="S10" t="s">
        <v>612</v>
      </c>
      <c r="T10" t="s">
        <v>598</v>
      </c>
    </row>
    <row r="11" spans="1:20" x14ac:dyDescent="0.25">
      <c r="A11" t="s">
        <v>229</v>
      </c>
      <c r="B11" t="s">
        <v>230</v>
      </c>
      <c r="C11" t="s">
        <v>230</v>
      </c>
      <c r="D11" t="s">
        <v>18</v>
      </c>
      <c r="E11">
        <v>0</v>
      </c>
      <c r="F11">
        <v>50</v>
      </c>
      <c r="G11">
        <v>50</v>
      </c>
      <c r="H11" t="s">
        <v>229</v>
      </c>
      <c r="I11" t="s">
        <v>230</v>
      </c>
      <c r="J11" t="s">
        <v>230</v>
      </c>
      <c r="L11" s="39" t="s">
        <v>604</v>
      </c>
      <c r="M11" s="39" t="s">
        <v>605</v>
      </c>
      <c r="S11" t="s">
        <v>612</v>
      </c>
      <c r="T11" t="s">
        <v>598</v>
      </c>
    </row>
    <row r="12" spans="1:20" x14ac:dyDescent="0.25">
      <c r="A12" t="s">
        <v>284</v>
      </c>
      <c r="B12" t="s">
        <v>285</v>
      </c>
      <c r="C12" t="s">
        <v>285</v>
      </c>
      <c r="D12" t="s">
        <v>18</v>
      </c>
      <c r="E12">
        <v>0</v>
      </c>
      <c r="F12">
        <v>20</v>
      </c>
      <c r="G12">
        <v>20</v>
      </c>
      <c r="H12" t="s">
        <v>284</v>
      </c>
      <c r="I12" t="s">
        <v>285</v>
      </c>
      <c r="J12" t="s">
        <v>285</v>
      </c>
      <c r="L12" s="39">
        <v>388286</v>
      </c>
      <c r="M12" s="39">
        <v>419.34899999999999</v>
      </c>
      <c r="S12" t="s">
        <v>613</v>
      </c>
      <c r="T12" t="s">
        <v>598</v>
      </c>
    </row>
    <row r="13" spans="1:20" x14ac:dyDescent="0.25">
      <c r="A13" t="s">
        <v>289</v>
      </c>
      <c r="B13" t="s">
        <v>290</v>
      </c>
      <c r="C13" t="s">
        <v>290</v>
      </c>
      <c r="D13" t="s">
        <v>18</v>
      </c>
      <c r="E13">
        <v>0</v>
      </c>
      <c r="F13">
        <v>10</v>
      </c>
      <c r="G13">
        <v>10</v>
      </c>
      <c r="H13" t="s">
        <v>289</v>
      </c>
      <c r="I13" t="s">
        <v>290</v>
      </c>
      <c r="J13" t="s">
        <v>290</v>
      </c>
      <c r="L13" s="39">
        <v>388286</v>
      </c>
      <c r="M13" s="39">
        <v>419.34899999999999</v>
      </c>
      <c r="S13" t="s">
        <v>613</v>
      </c>
      <c r="T13" t="s">
        <v>598</v>
      </c>
    </row>
    <row r="14" spans="1:20" x14ac:dyDescent="0.25">
      <c r="A14" t="s">
        <v>329</v>
      </c>
      <c r="B14" t="s">
        <v>330</v>
      </c>
      <c r="C14" t="s">
        <v>330</v>
      </c>
      <c r="D14" t="s">
        <v>18</v>
      </c>
      <c r="E14">
        <v>0</v>
      </c>
      <c r="F14">
        <v>2500</v>
      </c>
      <c r="G14">
        <v>2500</v>
      </c>
      <c r="H14" t="s">
        <v>329</v>
      </c>
      <c r="I14" t="s">
        <v>330</v>
      </c>
      <c r="J14" t="s">
        <v>330</v>
      </c>
      <c r="L14" s="39" t="s">
        <v>606</v>
      </c>
      <c r="M14" s="39">
        <v>308.88</v>
      </c>
      <c r="S14" t="s">
        <v>612</v>
      </c>
      <c r="T14" t="s">
        <v>598</v>
      </c>
    </row>
    <row r="15" spans="1:20" x14ac:dyDescent="0.25">
      <c r="A15" t="s">
        <v>338</v>
      </c>
      <c r="B15" t="s">
        <v>339</v>
      </c>
      <c r="C15" t="s">
        <v>339</v>
      </c>
      <c r="D15" t="s">
        <v>18</v>
      </c>
      <c r="E15">
        <v>0</v>
      </c>
      <c r="F15">
        <v>350</v>
      </c>
      <c r="G15">
        <v>350</v>
      </c>
      <c r="H15" t="s">
        <v>338</v>
      </c>
      <c r="I15" t="s">
        <v>339</v>
      </c>
      <c r="J15" t="s">
        <v>339</v>
      </c>
      <c r="L15" s="39" t="s">
        <v>607</v>
      </c>
      <c r="M15" s="39">
        <v>458.64</v>
      </c>
      <c r="S15" t="s">
        <v>614</v>
      </c>
      <c r="T15" t="s">
        <v>598</v>
      </c>
    </row>
    <row r="16" spans="1:20" x14ac:dyDescent="0.25">
      <c r="A16" t="s">
        <v>348</v>
      </c>
      <c r="B16" t="s">
        <v>349</v>
      </c>
      <c r="C16" t="s">
        <v>349</v>
      </c>
      <c r="D16" t="s">
        <v>18</v>
      </c>
      <c r="E16">
        <v>0</v>
      </c>
      <c r="F16">
        <v>200</v>
      </c>
      <c r="G16">
        <v>200</v>
      </c>
      <c r="H16" t="s">
        <v>348</v>
      </c>
      <c r="I16" t="s">
        <v>349</v>
      </c>
      <c r="J16" t="s">
        <v>349</v>
      </c>
      <c r="L16" s="39" t="s">
        <v>608</v>
      </c>
      <c r="M16" s="39" t="s">
        <v>609</v>
      </c>
      <c r="S16" t="s">
        <v>612</v>
      </c>
      <c r="T16" t="s">
        <v>598</v>
      </c>
    </row>
    <row r="17" spans="1:20" x14ac:dyDescent="0.25">
      <c r="A17" t="s">
        <v>358</v>
      </c>
      <c r="B17" t="s">
        <v>359</v>
      </c>
      <c r="C17" t="s">
        <v>359</v>
      </c>
      <c r="D17" t="s">
        <v>18</v>
      </c>
      <c r="E17">
        <v>0</v>
      </c>
      <c r="F17">
        <v>50</v>
      </c>
      <c r="G17">
        <v>50</v>
      </c>
      <c r="H17" t="s">
        <v>358</v>
      </c>
      <c r="I17" t="s">
        <v>359</v>
      </c>
      <c r="J17" t="s">
        <v>359</v>
      </c>
      <c r="L17" s="39">
        <v>10060</v>
      </c>
      <c r="M17" s="39" t="s">
        <v>610</v>
      </c>
      <c r="S17" t="s">
        <v>615</v>
      </c>
      <c r="T17" t="s">
        <v>598</v>
      </c>
    </row>
    <row r="18" spans="1:20" x14ac:dyDescent="0.25">
      <c r="A18" t="s">
        <v>417</v>
      </c>
      <c r="B18" t="s">
        <v>418</v>
      </c>
      <c r="C18" t="s">
        <v>418</v>
      </c>
      <c r="D18" t="s">
        <v>18</v>
      </c>
      <c r="E18">
        <v>80</v>
      </c>
      <c r="F18">
        <v>0</v>
      </c>
      <c r="G18">
        <v>80</v>
      </c>
      <c r="H18" t="s">
        <v>417</v>
      </c>
      <c r="I18" t="s">
        <v>418</v>
      </c>
      <c r="J18" t="s">
        <v>418</v>
      </c>
      <c r="L18" s="39" t="s">
        <v>611</v>
      </c>
      <c r="M18" s="39">
        <v>1175.76</v>
      </c>
      <c r="S18" t="s">
        <v>613</v>
      </c>
      <c r="T18" t="s">
        <v>598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Perfuziologia (2)</vt:lpstr>
      <vt:lpstr>Foaie2</vt:lpstr>
      <vt:lpstr>SRL Biosistem mld</vt:lpstr>
      <vt:lpstr>Oxivit med</vt:lpstr>
      <vt:lpstr>DataControl SRL</vt:lpstr>
      <vt:lpstr>CAVATEH M SRL</vt: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2025-10-15T09:18:26Z</dcterms:created>
  <dcterms:modified xsi:type="dcterms:W3CDTF">2025-11-12T09:01:12Z</dcterms:modified>
</cp:coreProperties>
</file>