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NTS Centralizat REPETAT\DEMARARE\"/>
    </mc:Choice>
  </mc:AlternateContent>
  <xr:revisionPtr revIDLastSave="0" documentId="8_{C559FDD0-1A9B-49FB-A4B5-6CA577FBA10D}" xr6:coauthVersionLast="47" xr6:coauthVersionMax="47" xr10:uidLastSave="{00000000-0000-0000-0000-000000000000}"/>
  <bookViews>
    <workbookView xWindow="-108" yWindow="-108" windowWidth="23256" windowHeight="12456" xr2:uid="{44301F12-EA8C-4459-A6D0-E404531AD594}"/>
  </bookViews>
  <sheets>
    <sheet name="INTELIGENT"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F6" i="1" l="1"/>
  <c r="BE6" i="1"/>
  <c r="BA6" i="1"/>
  <c r="BC6" i="1" s="1"/>
  <c r="BG5" i="1"/>
  <c r="BF5" i="1"/>
  <c r="BE5" i="1"/>
  <c r="BA5" i="1"/>
  <c r="BC5" i="1" s="1"/>
  <c r="BF4" i="1"/>
  <c r="BG4" i="1" s="1"/>
  <c r="BE4" i="1"/>
  <c r="BC4" i="1"/>
  <c r="BA4" i="1"/>
  <c r="BF3" i="1"/>
  <c r="BG3" i="1" s="1"/>
  <c r="BE3" i="1"/>
  <c r="BA3" i="1"/>
  <c r="BC3" i="1" s="1"/>
  <c r="BF2" i="1"/>
  <c r="BG2" i="1" s="1"/>
  <c r="BG7" i="1" s="1"/>
  <c r="BE2" i="1"/>
  <c r="BA2" i="1"/>
  <c r="BC2" i="1" s="1"/>
  <c r="BC7" i="1" l="1"/>
</calcChain>
</file>

<file path=xl/sharedStrings.xml><?xml version="1.0" encoding="utf-8"?>
<sst xmlns="http://schemas.openxmlformats.org/spreadsheetml/2006/main" count="79" uniqueCount="71">
  <si>
    <t>Nr lot</t>
  </si>
  <si>
    <t xml:space="preserve">Nr. Lot </t>
  </si>
  <si>
    <t>Denumire Lot</t>
  </si>
  <si>
    <t>Specificația Tehnică</t>
  </si>
  <si>
    <t>Termen de Livrare</t>
  </si>
  <si>
    <t>Unitatea de măsură</t>
  </si>
  <si>
    <t>CENTRUL NATIONAL DE TRANSFUZIE A SANGELUI</t>
  </si>
  <si>
    <t>IMSP INSTITUTUL DE CARDIOLOGIE</t>
  </si>
  <si>
    <t>IMSP INSTITUTUL DE MEDICINA URGENTA</t>
  </si>
  <si>
    <t>IMSP INSTITUTUL MAMEI SI COPILULUI</t>
  </si>
  <si>
    <t>IMSP INSTITUTUL ONCOLOGIC (0430)</t>
  </si>
  <si>
    <t>IMSP SPITALUL CLINIC BALTI (0436)</t>
  </si>
  <si>
    <t>IMSP SPITALUL CLINIC MUNICIPAL SFANTA TREIME (0446)</t>
  </si>
  <si>
    <t>IMSP SPITALUL CLINIC MUNICIPAL SFANTUL ARHANGHEL MIHAIL (0447)</t>
  </si>
  <si>
    <t>IMSP SPITALUL CLINIC MUNICIPAL GHEORGHE PALADI</t>
  </si>
  <si>
    <t>IMSP SPITALUL CLINIC REPUBLICAN TIMOFEI MOSNEAGA</t>
  </si>
  <si>
    <t>IMSP SPITALUL CLINIC DE TRAUMATOLOGIE SI ORTOPEDIE (0439)</t>
  </si>
  <si>
    <t>IMSP SPITALUL DE STAT</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</si>
  <si>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</si>
  <si>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</si>
  <si>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</si>
  <si>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</si>
  <si>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</si>
  <si>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</si>
  <si>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t>
  </si>
  <si>
    <t>IMSP SPITALUL RAIONAL CEADIR-LUNGA (0460)</t>
  </si>
  <si>
    <t>IMSP SPITALUL RAIONAL CIMISLIA (0461)</t>
  </si>
  <si>
    <t>IMSP SPITALUL RAIONAL COMRAT ISAAC GURFINCHEL</t>
  </si>
  <si>
    <t>IMSP SPITALUL RAIONAL CRIULENI (0463)</t>
  </si>
  <si>
    <t>IMSP SPITALUL RAIONAL DONDUSENI (0464)</t>
  </si>
  <si>
    <t>IMSP SPITALUL RAIONAL DROCHIA NICOLAE TESTEMITANU</t>
  </si>
  <si>
    <t>IMSP SPITALUL RAIONAL EDINET (0466)</t>
  </si>
  <si>
    <t>IMSP SPITALUL RAIONAL FALESTI</t>
  </si>
  <si>
    <t>IMSP SPITALUL RAIONAL FLORESTI</t>
  </si>
  <si>
    <t>IMSP SPITALUL RAIONAL GLODENI (0469)</t>
  </si>
  <si>
    <t>IMSP SPITALUL RAIONAL HANCESTI</t>
  </si>
  <si>
    <t>IMSP SPITALUL RAIONAL IALOVENI (0471)</t>
  </si>
  <si>
    <t>IMSP SPITALUL RAIONAL LEOVA</t>
  </si>
  <si>
    <t>IMSP SPITALUL RAIONAL NISPORENI</t>
  </si>
  <si>
    <t>IMSP SPITALUL RAIONAL OCNITA (0474)</t>
  </si>
  <si>
    <t>IMSP SPITALUL RAIONAL ORHEI (0475)</t>
  </si>
  <si>
    <t>IMSP SPITALUL RAIONAL REZINA (0477)</t>
  </si>
  <si>
    <t>IMSP SPITALUL RAIONAL RASCANI</t>
  </si>
  <si>
    <t>IMSP SPITALUL RAIONAL SANGEREI</t>
  </si>
  <si>
    <t>IMSP SPITALUL RAIONAL SOLDANESTI (0479)</t>
  </si>
  <si>
    <t>IMSP SPITALUL RAIONAL SOROCA A PRISACARI</t>
  </si>
  <si>
    <t>IMSP SPITALUL RAIONAL STEFAN VODA</t>
  </si>
  <si>
    <t>IMSP SPITALUL RAIONAL STRASENI (0482)</t>
  </si>
  <si>
    <t>IMSP SPITALUL RAIONAL TARACLIA (0483)</t>
  </si>
  <si>
    <t>IMSP SPITALUL RAIONAL TELENESTI</t>
  </si>
  <si>
    <t>IMSP SPITALUL RAIONAL UNGHENI (0485)</t>
  </si>
  <si>
    <t>IMSP SPITALUL RAIONAL VULCANESTI</t>
  </si>
  <si>
    <t>Cantitatea totală</t>
  </si>
  <si>
    <t>Preț fără TVA</t>
  </si>
  <si>
    <t>Suma alocată</t>
  </si>
  <si>
    <t>Preț fără TVA I Procedură</t>
  </si>
  <si>
    <t>Depășirea</t>
  </si>
  <si>
    <t>Preț Procedura Nr.II</t>
  </si>
  <si>
    <t>Valoarea alocată</t>
  </si>
  <si>
    <t>Reagent monoclonal anti-C (IgM)</t>
  </si>
  <si>
    <t>Destinaţie: pentru determinarea antigenelor eritrocitari în sângele donatorilor şi pacienţilor.
Proprietăţi:  
Tipul anticorpilor – clasa IgM.
Sensibilitate -  cu Ag corespunzător
a) aviditate în primele 15 secunde, metoda pe placă.
b) intensitatea reacţiei de la 3+ până la 4+, metoda pe placă și tub Specificitate - conform Ag fără hemoliză imună şi reacţii false de aglutinare.
Metoda de utilizare a reagentului pe placă și tub la T° camerei 18-25 °C, examen vizual.
Aspectul exterior și interior - fără rulouri şi precipitat.
Forma de ambalare: în flacoane de la 2ml până la 10 ml, livrate în ambalaj securizat, marcat şi etichetat de producător cu menţionarea datelor de identitate (denumire, număr lot, seria, termenii de valabilitate, condiţii de păstrare). Datele de identitate expuse pe cutie vor coincide în mod obligator cu cele de pe eticheta flaconului.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80% din termenul total de valabilitate a acestuia.</t>
  </si>
  <si>
    <t xml:space="preserve">Februarie 2026
IMSP conform anexei </t>
  </si>
  <si>
    <t>ml</t>
  </si>
  <si>
    <t>Reagent monoclonal anti-E (IgM)</t>
  </si>
  <si>
    <t>Reagent monoclonal anti-e (IgM)</t>
  </si>
  <si>
    <t>IgG-celule acoperite (ml)  ( 006022 ) (termen valabilitate cel puțin 30 zile de la data producerii)</t>
  </si>
  <si>
    <t>Destinaţie: pentru confirmarea şi validarea rezultatelor negative în testul antiglobulinic.
Proprietăţi:
Suspensie eritrocitară:
a) de  grup sanguin  0;
b) sensibilizate (acoperite) cu IgG;
c) concentrație – cuprinsă între 2% și 5%.
d) stabilitate reactivitate și specificitate produs  pe o perioadă de cel puțin 60 de zile de la data producerii.
Forma de ambalare:
Flacoane de până la 10 ml, livrate în ambalaje sigure, marcate şi etichetate de către producător cu informaţii (nume, număr de lot, numărul de serie, termenele de valabilitate, condiţii de depozitare). Datele de identificare afişate pe cutie vor coincide cu eticheta obligatorie a flaconului.
Termen valabilitate cel puțin 60 de zile de la data producerii.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confirmarea precum la livrare termenul de valabilitate a produsului va fi nu mai mic de 50% (30 zile) din termenul total de valabilitate a acestuia.</t>
  </si>
  <si>
    <t xml:space="preserve">Ianuarie 2026
Martie 2026
Mai 2026
Iulie 2026
Septembrie 2026
Noiembrie 2026
IMSP conform anexei </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</si>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</sst>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9" x14ac:knownFonts="1">
    <font>
      <sz val="11"/>
      <color theme="1"/>
      <name val="Calibri"/>
      <family val="2"/>
      <scheme val="minor"/>
    </font>
    <font>
      <sz val="11"/>
      <color theme="1"/>
      <name val="Calibri"/>
      <family val="2"/>
      <scheme val="minor"/>
    </font>
    <font>
      <sz val="11"/>
      <color theme="1"/>
      <name val="Times New Roman"/>
      <family val="1"/>
      <charset val="204"/>
    </font>
    <font>
      <b/>
      <sz val="11"/>
      <color theme="1"/>
      <name val="Times New Roman"/>
      <family val="1"/>
      <charset val="204"/>
    </font>
    <font>
      <sz val="10"/>
      <name val="Arial"/>
      <family val="2"/>
    </font>
    <font>
      <b/>
      <sz val="11"/>
      <name val="Times New Roman"/>
      <family val="1"/>
      <charset val="204"/>
    </font>
    <font>
      <sz val="11"/>
      <name val="Times New Roman"/>
      <family val="1"/>
      <charset val="204"/>
    </font>
    <font>
      <sz val="8"/>
      <name val="Arial"/>
      <family val="2"/>
    </font>
    <font>
      <b/>
      <sz val="11"/>
      <color indexed="12"/>
      <name val="Times New Roman"/>
      <family val="1"/>
      <charset val="204"/>
    </font>
  </fonts>
  <fills count="3">
    <fill>
      <patternFill patternType="none"/>
    </fill>
    <fill>
      <patternFill patternType="gray125"/>
    </fill>
    <fill>
      <patternFill patternType="solid">
        <fgColor theme="7" tint="0.79998168889431442"/>
        <bgColor indexed="64"/>
      </patternFill>
    </fill>
  </fills>
  <borders count="6">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4">
    <xf numFmtId="0" fontId="0" fillId="0" borderId="0"/>
    <xf numFmtId="43" fontId="1" fillId="0" borderId="0" applyFont="0" applyFill="0" applyBorder="0" applyAlignment="0" applyProtection="0"/>
    <xf numFmtId="0" fontId="4" fillId="0" borderId="0"/>
    <xf numFmtId="0" fontId="7" fillId="0" borderId="0"/>
  </cellStyleXfs>
  <cellXfs count="26">
    <xf numFmtId="0" fontId="0" fillId="0" borderId="0" xfId="0"/>
    <xf numFmtId="0" fontId="2" fillId="0" borderId="1" xfId="0" applyFont="1" applyBorder="1" applyAlignment="1">
      <alignment wrapText="1"/>
    </xf>
    <xf numFmtId="0" fontId="3" fillId="0" borderId="2" xfId="0" applyFont="1" applyBorder="1" applyAlignment="1">
      <alignment wrapText="1"/>
    </xf>
    <xf numFmtId="0" fontId="3" fillId="0" borderId="2" xfId="0" applyFont="1" applyBorder="1" applyAlignment="1">
      <alignment horizontal="left" wrapText="1"/>
    </xf>
    <xf numFmtId="0" fontId="5" fillId="0" borderId="2" xfId="2" applyFont="1" applyBorder="1" applyAlignment="1" applyProtection="1">
      <alignment horizontal="center" vertical="center" wrapText="1"/>
      <protection locked="0"/>
    </xf>
    <xf numFmtId="0" fontId="2" fillId="0" borderId="0" xfId="0" applyFont="1" applyAlignment="1">
      <alignment wrapText="1"/>
    </xf>
    <xf numFmtId="0" fontId="2" fillId="0" borderId="3" xfId="0" applyFont="1" applyBorder="1"/>
    <xf numFmtId="0" fontId="2" fillId="0" borderId="4" xfId="0" applyFont="1" applyBorder="1"/>
    <xf numFmtId="0" fontId="2" fillId="0" borderId="4" xfId="0" applyFont="1" applyBorder="1" applyAlignment="1">
      <alignment horizontal="left" wrapText="1"/>
    </xf>
    <xf numFmtId="0" fontId="6" fillId="0" borderId="2" xfId="2" applyFont="1" applyBorder="1" applyAlignment="1" applyProtection="1">
      <alignment horizontal="center" vertical="center" wrapText="1"/>
      <protection locked="0"/>
    </xf>
    <xf numFmtId="43" fontId="6" fillId="0" borderId="0" xfId="1" applyFont="1" applyFill="1" applyAlignment="1" applyProtection="1">
      <alignment horizontal="center" vertical="center" wrapText="1"/>
      <protection locked="0"/>
    </xf>
    <xf numFmtId="0" fontId="2" fillId="0" borderId="0" xfId="0" applyFont="1"/>
    <xf numFmtId="0" fontId="6" fillId="0" borderId="4" xfId="2" applyFont="1" applyBorder="1" applyAlignment="1" applyProtection="1">
      <alignment horizontal="center" vertical="center" wrapText="1"/>
      <protection locked="0"/>
    </xf>
    <xf numFmtId="0" fontId="2" fillId="2" borderId="3" xfId="0" applyFont="1" applyFill="1" applyBorder="1"/>
    <xf numFmtId="2" fontId="8" fillId="0" borderId="4" xfId="3" applyNumberFormat="1" applyFont="1" applyBorder="1" applyAlignment="1">
      <alignment horizontal="right" vertical="center" indent="1"/>
    </xf>
    <xf numFmtId="0" fontId="6" fillId="0" borderId="5" xfId="2" applyFont="1" applyBorder="1" applyAlignment="1" applyProtection="1">
      <alignment horizontal="center" vertical="center" wrapText="1"/>
      <protection locked="0"/>
    </xf>
    <xf numFmtId="0" fontId="2" fillId="2" borderId="0" xfId="0" applyFont="1" applyFill="1"/>
    <xf numFmtId="0" fontId="2" fillId="0" borderId="5" xfId="0" applyFont="1" applyBorder="1"/>
    <xf numFmtId="0" fontId="2" fillId="0" borderId="5" xfId="0" applyFont="1" applyBorder="1" applyAlignment="1">
      <alignment horizontal="left"/>
    </xf>
    <xf numFmtId="0" fontId="2" fillId="0" borderId="5" xfId="0" applyFont="1" applyBorder="1" applyAlignment="1">
      <alignment horizontal="left" wrapText="1"/>
    </xf>
    <xf numFmtId="2" fontId="2" fillId="0" borderId="5" xfId="3" applyNumberFormat="1" applyFont="1" applyBorder="1" applyAlignment="1">
      <alignment horizontal="right" vertical="center" indent="1"/>
    </xf>
    <xf numFmtId="0" fontId="2" fillId="0" borderId="2" xfId="0" applyFont="1" applyBorder="1"/>
    <xf numFmtId="0" fontId="2" fillId="0" borderId="2" xfId="0" applyFont="1" applyBorder="1" applyAlignment="1">
      <alignment horizontal="left"/>
    </xf>
    <xf numFmtId="43" fontId="2" fillId="0" borderId="2" xfId="1" applyFont="1" applyBorder="1"/>
    <xf numFmtId="43" fontId="3" fillId="0" borderId="2" xfId="1" applyFont="1" applyBorder="1"/>
    <xf numFmtId="0" fontId="2" fillId="0" borderId="0" xfId="0" applyFont="1" applyAlignment="1">
      <alignment horizontal="left"/>
    </xf>
  </cellXfs>
  <cellStyles count="4">
    <cellStyle name="Comma" xfId="1" builtinId="3"/>
    <cellStyle name="Normal" xfId="0" builtinId="0"/>
    <cellStyle name="Normal 2" xfId="2" xr:uid="{69D5A76F-B255-4ED2-9496-2C1DFC68D635}"/>
    <cellStyle name="Normal_Sheet1" xfId="3" xr:uid="{0A1CB3EE-8288-45B0-B821-C808472AF35F}"/>
  </cellStyles>
  <dxfs count="63">
    <dxf>
      <font>
        <b val="0"/>
        <i val="0"/>
        <strike val="0"/>
        <condense val="0"/>
        <extend val="0"/>
        <outline val="0"/>
        <shadow val="0"/>
        <u val="none"/>
        <vertAlign val="baseline"/>
        <sz val="11"/>
        <color auto="1"/>
        <name val="Times New Roman"/>
        <family val="1"/>
        <charset val="204"/>
        <scheme val="none"/>
      </font>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auto="1"/>
        <name val="Times New Roman"/>
        <family val="1"/>
        <charset val="204"/>
        <scheme val="none"/>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Times New Roman"/>
        <family val="1"/>
        <charset val="204"/>
        <scheme val="none"/>
      </font>
      <numFmt numFmtId="0" formatCode="Genera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Times New Roman"/>
        <family val="1"/>
        <charset val="204"/>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Times New Roman"/>
        <family val="1"/>
        <charset val="204"/>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Times New Roman"/>
        <family val="1"/>
        <charset val="204"/>
        <scheme val="none"/>
      </font>
    </dxf>
    <dxf>
      <border outline="0">
        <bottom style="thin">
          <color indexed="64"/>
        </bottom>
      </border>
    </dxf>
    <dxf>
      <border outline="0">
        <right style="thin">
          <color indexed="64"/>
        </right>
        <top style="thin">
          <color indexed="64"/>
        </top>
      </border>
    </dxf>
    <dxf>
      <font>
        <b val="0"/>
        <i val="0"/>
        <strike val="0"/>
        <condense val="0"/>
        <extend val="0"/>
        <outline val="0"/>
        <shadow val="0"/>
        <u val="none"/>
        <vertAlign val="baseline"/>
        <sz val="11"/>
        <color auto="1"/>
        <name val="Times New Roman"/>
        <family val="1"/>
        <charset val="204"/>
        <scheme val="none"/>
      </font>
      <alignment horizontal="center" vertical="center" textRotation="0" wrapText="1" indent="0" justifyLastLine="0" shrinkToFit="0" readingOrder="0"/>
      <protection locked="0" hidden="0"/>
    </dxf>
    <dxf>
      <font>
        <b/>
        <i val="0"/>
        <strike val="0"/>
        <condense val="0"/>
        <extend val="0"/>
        <outline val="0"/>
        <shadow val="0"/>
        <u val="none"/>
        <vertAlign val="baseline"/>
        <sz val="11"/>
        <color auto="1"/>
        <name val="Times New Roman"/>
        <family val="1"/>
        <charset val="204"/>
        <scheme val="none"/>
      </font>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D08D5A0-B203-4CA4-A09A-D448E972D6B0}" name="Table1" displayName="Table1" ref="A1:BG6" totalsRowShown="0" headerRowDxfId="62" dataDxfId="61" headerRowBorderDxfId="59" tableBorderDxfId="60" headerRowCellStyle="Normal 2" dataCellStyle="Normal 2">
  <autoFilter ref="A1:BG6" xr:uid="{2E1A5A9A-4B69-4B07-979F-196005F2FD57}"/>
  <tableColumns count="59">
    <tableColumn id="1" xr3:uid="{810DC377-A6AC-4693-B81E-3F9BDA9AABE0}" name="Nr lot" dataDxfId="58"/>
    <tableColumn id="2" xr3:uid="{026E88F0-1E41-461E-9318-555A00229A7E}" name="Nr. Lot " dataDxfId="57"/>
    <tableColumn id="3" xr3:uid="{1FA45914-F29E-4D22-A04B-49E4B1331B17}" name="Denumire Lot" dataDxfId="56"/>
    <tableColumn id="4" xr3:uid="{C6B8489D-E08C-4162-9D1A-0606F288D367}" name="Specificația Tehnică" dataDxfId="55"/>
    <tableColumn id="5" xr3:uid="{D1AD592F-1F97-4483-834B-9B2608A9AF28}" name="Termen de Livrare" dataDxfId="54"/>
    <tableColumn id="6" xr3:uid="{060B88A9-437A-4EC1-A578-4A37BB4E6C3E}" name="Unitatea de măsură" dataDxfId="53"/>
    <tableColumn id="16" xr3:uid="{91380585-D58E-4298-BEA9-32FC9151FF12}" name="CENTRUL NATIONAL DE TRANSFUZIE A SANGELUI" dataDxfId="52"/>
    <tableColumn id="19" xr3:uid="{634A16C6-4550-4813-A19F-4D37C9091C32}" name="IMSP INSTITUTUL DE CARDIOLOGIE" dataDxfId="51"/>
    <tableColumn id="20" xr3:uid="{DDEE6407-69AA-4575-8A09-2E6BAFA37DEB}" name="IMSP INSTITUTUL DE MEDICINA URGENTA" dataDxfId="50"/>
    <tableColumn id="21" xr3:uid="{2C093989-A41C-48CD-9A44-D98FFE116CBB}" name="IMSP INSTITUTUL MAMEI SI COPILULUI" dataDxfId="49"/>
    <tableColumn id="22" xr3:uid="{2C499384-9798-4C1F-AD8D-25A6F0878572}" name="IMSP INSTITUTUL ONCOLOGIC (0430)" dataDxfId="48"/>
    <tableColumn id="24" xr3:uid="{2A12F48B-5A91-4CB0-909A-E449502F646D}" name="IMSP SPITALUL CLINIC BALTI (0436)" dataDxfId="47"/>
    <tableColumn id="25" xr3:uid="{8E58A743-27FC-4F1B-90E9-AE65C533CDFB}" name="IMSP SPITALUL CLINIC MUNICIPAL SFANTA TREIME (0446)" dataDxfId="46"/>
    <tableColumn id="26" xr3:uid="{55866303-AE22-40A6-81E5-4FA4797A3D1A}" name="IMSP SPITALUL CLINIC MUNICIPAL SFANTUL ARHANGHEL MIHAIL (0447)" dataDxfId="45"/>
    <tableColumn id="27" xr3:uid="{005CBC57-E631-4BD5-9C52-8CB71849ED21}" name="IMSP SPITALUL CLINIC MUNICIPAL GHEORGHE PALADI" dataDxfId="44"/>
    <tableColumn id="29" xr3:uid="{0563BF13-9286-43F9-99E9-31951E246608}" name="IMSP SPITALUL CLINIC REPUBLICAN TIMOFEI MOSNEAGA" dataDxfId="43"/>
    <tableColumn id="30" xr3:uid="{AA29520A-BEDA-4533-81B6-DC155CF4D8CF}" name="IMSP SPITALUL CLINIC DE TRAUMATOLOGIE SI ORTOPEDIE (0439)" dataDxfId="42"/>
    <tableColumn id="31" xr3:uid="{51E146C3-9202-4597-B85B-466EB5EA3E85}" name="IMSP SPITALUL DE STAT" dataDxfId="41"/>
    <tableColumn id="32" xr3:uid="{59F4428F-7012-420A-BDCF-B00DAAC9B778}" name="IMSP SPITALUL RAIONAL ANENII NOI (0453)" dataDxfId="40"/>
    <tableColumn id="33" xr3:uid="{0D79ABF6-F377-4D46-AF9E-C947406EAAAB}" name="IMSP SPITALUL RAIONAL BASARABEASCA (0454)" dataDxfId="39"/>
    <tableColumn id="34" xr3:uid="{05628B52-5F1B-4198-89EA-E53A7393A2D7}" name="IMSP SPITALUL RAIONAL BRICENI (0455)" dataDxfId="38"/>
    <tableColumn id="35" xr3:uid="{C726867C-5EAD-4F25-AE60-058FFB5DDAB4}" name="IMSP SPITALUL RAIONAL CAHUL (0456)" dataDxfId="37"/>
    <tableColumn id="36" xr3:uid="{AD35F168-5745-45E3-BD8E-F9668A9F0C02}" name="IMSP SPITALUL RAIONAL CALARASI (0457)" dataDxfId="36"/>
    <tableColumn id="37" xr3:uid="{DB685F82-DE6D-4C70-9D6B-F8613412609F}" name="IMSP SPITALUL RAIONAL CANTEMIR (0458)" dataDxfId="35"/>
    <tableColumn id="38" xr3:uid="{617A01BE-BBC0-42AE-BEB7-3EF4D04919CC}" name="IMSP SPITALUL RAIONAL CAUSENI ANA SI ALEXANDRU" dataDxfId="34"/>
    <tableColumn id="39" xr3:uid="{1EAB5CA9-A8EF-4435-BC05-483C2D156C05}" name="IMSP SPITALUL RAIONAL CEADIR-LUNGA (0460)" dataDxfId="33"/>
    <tableColumn id="40" xr3:uid="{CD98637F-B22A-4C8C-B5F9-944EB1A1B757}" name="IMSP SPITALUL RAIONAL CIMISLIA (0461)" dataDxfId="32"/>
    <tableColumn id="41" xr3:uid="{54470C71-B994-4453-BB2C-F5650A9FD6FB}" name="IMSP SPITALUL RAIONAL COMRAT ISAAC GURFINCHEL" dataDxfId="31"/>
    <tableColumn id="42" xr3:uid="{AB876687-EE54-4C74-9B1C-C48DF5D6439E}" name="IMSP SPITALUL RAIONAL CRIULENI (0463)" dataDxfId="30"/>
    <tableColumn id="43" xr3:uid="{4DACC4EB-1385-48BF-9938-EFC6A0D83ADE}" name="IMSP SPITALUL RAIONAL DONDUSENI (0464)" dataDxfId="29"/>
    <tableColumn id="44" xr3:uid="{42D15C5A-070C-419E-A87D-1C4F95B4E1E8}" name="IMSP SPITALUL RAIONAL DROCHIA NICOLAE TESTEMITANU" dataDxfId="28"/>
    <tableColumn id="45" xr3:uid="{7235B0C3-E302-4B0D-8A26-98189EBBCB0E}" name="IMSP SPITALUL RAIONAL EDINET (0466)" dataDxfId="27"/>
    <tableColumn id="46" xr3:uid="{81001A11-167B-411E-B3E1-ED629837AE8C}" name="IMSP SPITALUL RAIONAL FALESTI" dataDxfId="26"/>
    <tableColumn id="47" xr3:uid="{C2CDA542-581C-4A1E-9915-1F09AA0C03D9}" name="IMSP SPITALUL RAIONAL FLORESTI" dataDxfId="25"/>
    <tableColumn id="48" xr3:uid="{2A2924A6-DCA8-492B-803E-ECCF9AC3540E}" name="IMSP SPITALUL RAIONAL GLODENI (0469)" dataDxfId="24"/>
    <tableColumn id="49" xr3:uid="{4AD6D3BF-A971-433E-A628-A20858130646}" name="IMSP SPITALUL RAIONAL HANCESTI" dataDxfId="23"/>
    <tableColumn id="50" xr3:uid="{3B4E0886-6AC2-498C-86FB-BFC3D2B66062}" name="IMSP SPITALUL RAIONAL IALOVENI (0471)" dataDxfId="22"/>
    <tableColumn id="51" xr3:uid="{9B0DFBF2-97A4-4450-832C-DEA4EB373C1E}" name="IMSP SPITALUL RAIONAL LEOVA" dataDxfId="21"/>
    <tableColumn id="52" xr3:uid="{54C4445C-5D70-473E-9BFA-57E0E8D17192}" name="IMSP SPITALUL RAIONAL NISPORENI" dataDxfId="20"/>
    <tableColumn id="53" xr3:uid="{90B09119-B65F-43EE-BFE0-6095DBE56645}" name="IMSP SPITALUL RAIONAL OCNITA (0474)" dataDxfId="19"/>
    <tableColumn id="54" xr3:uid="{8913C3FA-09EC-4789-AF3C-262F15DFECDA}" name="IMSP SPITALUL RAIONAL ORHEI (0475)" dataDxfId="18"/>
    <tableColumn id="55" xr3:uid="{2D3C5CEA-76D5-4DA8-8875-A1647270A9EF}" name="IMSP SPITALUL RAIONAL REZINA (0477)" dataDxfId="17"/>
    <tableColumn id="56" xr3:uid="{FD3CAD73-9017-4061-9AAD-37D803EC8DE9}" name="IMSP SPITALUL RAIONAL RASCANI" dataDxfId="16"/>
    <tableColumn id="57" xr3:uid="{3E8294B4-38E6-456D-BBAE-91572D02EFF5}" name="IMSP SPITALUL RAIONAL SANGEREI" dataDxfId="15"/>
    <tableColumn id="58" xr3:uid="{013D217D-DA75-4479-8DA8-30180589CF17}" name="IMSP SPITALUL RAIONAL SOLDANESTI (0479)" dataDxfId="14"/>
    <tableColumn id="59" xr3:uid="{9E67ADD0-17CE-4105-AE78-D6BA28C8285D}" name="IMSP SPITALUL RAIONAL SOROCA A PRISACARI" dataDxfId="13"/>
    <tableColumn id="60" xr3:uid="{F19C3CEF-A78C-4F60-A5AA-014FE6183484}" name="IMSP SPITALUL RAIONAL STEFAN VODA" dataDxfId="12"/>
    <tableColumn id="61" xr3:uid="{E6B51C6D-8238-4B3D-8F02-267BB92C87B2}" name="IMSP SPITALUL RAIONAL STRASENI (0482)" dataDxfId="11"/>
    <tableColumn id="62" xr3:uid="{B9B6F9DC-159C-4C54-8854-08967AE51733}" name="IMSP SPITALUL RAIONAL TARACLIA (0483)" dataDxfId="10"/>
    <tableColumn id="63" xr3:uid="{C9BA24F3-35CD-4F13-B0D4-83B899D07011}" name="IMSP SPITALUL RAIONAL TELENESTI" dataDxfId="9"/>
    <tableColumn id="64" xr3:uid="{1FA26DA0-BFB7-403C-847C-E1227248DF7B}" name="IMSP SPITALUL RAIONAL UNGHENI (0485)" dataDxfId="8"/>
    <tableColumn id="65" xr3:uid="{CD40AEB6-145F-4A14-BFF2-A7A3F2056932}" name="IMSP SPITALUL RAIONAL VULCANESTI" dataDxfId="7"/>
    <tableColumn id="66" xr3:uid="{EBF51713-84D4-4F63-BBAB-8EBC73305EB5}" name="Cantitatea totală" dataDxfId="6">
      <calculatedColumnFormula>SUM(G2:AZ2)</calculatedColumnFormula>
    </tableColumn>
    <tableColumn id="67" xr3:uid="{0AABCECB-1D3C-455C-98D9-84914793DB1C}" name="Preț fără TVA" dataDxfId="5"/>
    <tableColumn id="68" xr3:uid="{FC6E83E4-62FB-4477-94EF-1F1EFE82A826}" name="Suma alocată" dataDxfId="4">
      <calculatedColumnFormula>BB2*BA2</calculatedColumnFormula>
    </tableColumn>
    <tableColumn id="7" xr3:uid="{BA6ABFA7-55F8-44F4-9388-DC93A0F850E0}" name="Preț fără TVA I Procedură" dataDxfId="3" dataCellStyle="Normal 2"/>
    <tableColumn id="8" xr3:uid="{A16FCDBD-8621-4ABB-BC30-E6A1E6EC114A}" name="Depășirea" dataDxfId="2" dataCellStyle="Normal 2">
      <calculatedColumnFormula>Table1[[#This Row],[Preț fără TVA I Procedură]]/Table1[[#This Row],[Preț fără TVA]]</calculatedColumnFormula>
    </tableColumn>
    <tableColumn id="9" xr3:uid="{6CA2E1B5-BE57-4A5A-A153-58719A8E56DD}" name="Preț Procedura Nr.II" dataDxfId="1" dataCellStyle="Normal 2">
      <calculatedColumnFormula>AVERAGE(Table1[[#This Row],[Preț fără TVA]],Table1[[#This Row],[Preț fără TVA I Procedură]])</calculatedColumnFormula>
    </tableColumn>
    <tableColumn id="12" xr3:uid="{B76B1822-BE5B-48CA-A64E-9C054C4D815C}" name="Valoarea alocată" dataDxfId="0" dataCellStyle="Comma">
      <calculatedColumnFormula>Table1[[#This Row],[Preț Procedura Nr.II]]*Table1[[#This Row],[Cantitatea totală]]</calculatedColumnFormula>
    </tableColumn>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201B3C-80F7-439E-B762-96715025F69B}">
  <dimension ref="A1:BG7"/>
  <sheetViews>
    <sheetView tabSelected="1" topLeftCell="B1" zoomScale="85" zoomScaleNormal="85" workbookViewId="0">
      <pane xSplit="2" topLeftCell="AW1" activePane="topRight" state="frozen"/>
      <selection activeCell="B1" sqref="B1"/>
      <selection pane="topRight" activeCell="BG1" sqref="BB1:BG1048576"/>
    </sheetView>
  </sheetViews>
  <sheetFormatPr defaultColWidth="19.5546875" defaultRowHeight="45" customHeight="1" x14ac:dyDescent="0.25"/>
  <cols>
    <col min="1" max="1" width="19.5546875" style="11"/>
    <col min="2" max="2" width="8.5546875" style="11" customWidth="1"/>
    <col min="3" max="3" width="24.6640625" style="25" customWidth="1"/>
    <col min="4" max="4" width="31.44140625" style="25" customWidth="1"/>
    <col min="5" max="5" width="19.5546875" style="25"/>
    <col min="6" max="6" width="12.77734375" style="25" customWidth="1"/>
    <col min="7" max="52" width="19.5546875" style="11" customWidth="1"/>
    <col min="53" max="53" width="10.21875" style="11" customWidth="1"/>
    <col min="54" max="58" width="19.5546875" style="11" hidden="1" customWidth="1"/>
    <col min="59" max="59" width="16.77734375" style="11" hidden="1" customWidth="1"/>
    <col min="60" max="16384" width="19.5546875" style="11"/>
  </cols>
  <sheetData>
    <row r="1" spans="1:59" s="5" customFormat="1" ht="45" customHeight="1" x14ac:dyDescent="0.25">
      <c r="A1" s="1" t="s">
        <v>0</v>
      </c>
      <c r="B1" s="2" t="s">
        <v>1</v>
      </c>
      <c r="C1" s="3" t="s">
        <v>2</v>
      </c>
      <c r="D1" s="3" t="s">
        <v>3</v>
      </c>
      <c r="E1" s="3" t="s">
        <v>4</v>
      </c>
      <c r="F1" s="3"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2" t="s">
        <v>39</v>
      </c>
      <c r="AO1" s="2" t="s">
        <v>40</v>
      </c>
      <c r="AP1" s="2" t="s">
        <v>41</v>
      </c>
      <c r="AQ1" s="2" t="s">
        <v>42</v>
      </c>
      <c r="AR1" s="2" t="s">
        <v>43</v>
      </c>
      <c r="AS1" s="2" t="s">
        <v>44</v>
      </c>
      <c r="AT1" s="2" t="s">
        <v>45</v>
      </c>
      <c r="AU1" s="2" t="s">
        <v>46</v>
      </c>
      <c r="AV1" s="2" t="s">
        <v>47</v>
      </c>
      <c r="AW1" s="2" t="s">
        <v>48</v>
      </c>
      <c r="AX1" s="2" t="s">
        <v>49</v>
      </c>
      <c r="AY1" s="2" t="s">
        <v>50</v>
      </c>
      <c r="AZ1" s="2" t="s">
        <v>51</v>
      </c>
      <c r="BA1" s="2" t="s">
        <v>52</v>
      </c>
      <c r="BB1" s="2" t="s">
        <v>53</v>
      </c>
      <c r="BC1" s="2" t="s">
        <v>54</v>
      </c>
      <c r="BD1" s="4" t="s">
        <v>55</v>
      </c>
      <c r="BE1" s="4" t="s">
        <v>56</v>
      </c>
      <c r="BF1" s="4" t="s">
        <v>57</v>
      </c>
      <c r="BG1" s="4" t="s">
        <v>58</v>
      </c>
    </row>
    <row r="2" spans="1:59" ht="45" customHeight="1" x14ac:dyDescent="0.25">
      <c r="A2" s="6">
        <v>7</v>
      </c>
      <c r="B2" s="7">
        <v>7</v>
      </c>
      <c r="C2" s="8" t="s">
        <v>59</v>
      </c>
      <c r="D2" s="8" t="s">
        <v>60</v>
      </c>
      <c r="E2" s="8" t="s">
        <v>61</v>
      </c>
      <c r="F2" s="8" t="s">
        <v>62</v>
      </c>
      <c r="G2" s="7">
        <v>70</v>
      </c>
      <c r="H2" s="7">
        <v>160</v>
      </c>
      <c r="I2" s="7">
        <v>240</v>
      </c>
      <c r="J2" s="7">
        <v>130</v>
      </c>
      <c r="K2" s="7">
        <v>100</v>
      </c>
      <c r="L2" s="7">
        <v>40</v>
      </c>
      <c r="M2" s="7">
        <v>20</v>
      </c>
      <c r="N2" s="7"/>
      <c r="O2" s="7">
        <v>50</v>
      </c>
      <c r="P2" s="7">
        <v>800</v>
      </c>
      <c r="Q2" s="7">
        <v>30</v>
      </c>
      <c r="R2" s="7">
        <v>10</v>
      </c>
      <c r="S2" s="7">
        <v>20</v>
      </c>
      <c r="T2" s="7">
        <v>5</v>
      </c>
      <c r="U2" s="7">
        <v>10</v>
      </c>
      <c r="V2" s="7">
        <v>10</v>
      </c>
      <c r="W2" s="7">
        <v>10</v>
      </c>
      <c r="X2" s="7"/>
      <c r="Y2" s="7">
        <v>250</v>
      </c>
      <c r="Z2" s="7">
        <v>20</v>
      </c>
      <c r="AA2" s="7">
        <v>20</v>
      </c>
      <c r="AB2" s="7"/>
      <c r="AC2" s="7">
        <v>20</v>
      </c>
      <c r="AD2" s="7">
        <v>10</v>
      </c>
      <c r="AE2" s="7">
        <v>15</v>
      </c>
      <c r="AF2" s="7">
        <v>10</v>
      </c>
      <c r="AG2" s="7">
        <v>15</v>
      </c>
      <c r="AH2" s="7">
        <v>30</v>
      </c>
      <c r="AI2" s="7">
        <v>10</v>
      </c>
      <c r="AJ2" s="7">
        <v>20</v>
      </c>
      <c r="AK2" s="7">
        <v>10</v>
      </c>
      <c r="AL2" s="7">
        <v>10</v>
      </c>
      <c r="AM2" s="7">
        <v>10</v>
      </c>
      <c r="AN2" s="7">
        <v>5</v>
      </c>
      <c r="AO2" s="7"/>
      <c r="AP2" s="7">
        <v>20</v>
      </c>
      <c r="AQ2" s="7">
        <v>5</v>
      </c>
      <c r="AR2" s="7">
        <v>10</v>
      </c>
      <c r="AS2" s="7"/>
      <c r="AT2" s="7">
        <v>10</v>
      </c>
      <c r="AU2" s="7">
        <v>5</v>
      </c>
      <c r="AV2" s="7">
        <v>20</v>
      </c>
      <c r="AW2" s="7">
        <v>10</v>
      </c>
      <c r="AX2" s="7">
        <v>20</v>
      </c>
      <c r="AY2" s="7">
        <v>10</v>
      </c>
      <c r="AZ2" s="7">
        <v>10</v>
      </c>
      <c r="BA2" s="7">
        <f>SUM(G2:AZ2)</f>
        <v>2280</v>
      </c>
      <c r="BB2" s="7">
        <v>96.25</v>
      </c>
      <c r="BC2" s="7">
        <f t="shared" ref="BC2:BC5" si="0">BB2*BA2</f>
        <v>219450</v>
      </c>
      <c r="BD2" s="9">
        <v>176.8</v>
      </c>
      <c r="BE2" s="9">
        <f>Table1[[#This Row],[Preț fără TVA I Procedură]]/Table1[[#This Row],[Preț fără TVA]]</f>
        <v>1.836883116883117</v>
      </c>
      <c r="BF2" s="9">
        <f>AVERAGE(Table1[[#This Row],[Preț fără TVA]],Table1[[#This Row],[Preț fără TVA I Procedură]])</f>
        <v>136.52500000000001</v>
      </c>
      <c r="BG2" s="10">
        <f>Table1[[#This Row],[Preț Procedura Nr.II]]*Table1[[#This Row],[Cantitatea totală]]</f>
        <v>311277</v>
      </c>
    </row>
    <row r="3" spans="1:59" ht="45" customHeight="1" x14ac:dyDescent="0.25">
      <c r="A3" s="6">
        <v>9</v>
      </c>
      <c r="B3" s="7">
        <v>9</v>
      </c>
      <c r="C3" s="8" t="s">
        <v>63</v>
      </c>
      <c r="D3" s="8" t="s">
        <v>60</v>
      </c>
      <c r="E3" s="8" t="s">
        <v>61</v>
      </c>
      <c r="F3" s="8" t="s">
        <v>62</v>
      </c>
      <c r="G3" s="7">
        <v>70</v>
      </c>
      <c r="H3" s="7">
        <v>160</v>
      </c>
      <c r="I3" s="7">
        <v>240</v>
      </c>
      <c r="J3" s="7">
        <v>130</v>
      </c>
      <c r="K3" s="7">
        <v>100</v>
      </c>
      <c r="L3" s="7">
        <v>40</v>
      </c>
      <c r="M3" s="7">
        <v>30</v>
      </c>
      <c r="N3" s="7"/>
      <c r="O3" s="7">
        <v>50</v>
      </c>
      <c r="P3" s="7">
        <v>800</v>
      </c>
      <c r="Q3" s="7">
        <v>30</v>
      </c>
      <c r="R3" s="7">
        <v>10</v>
      </c>
      <c r="S3" s="7">
        <v>20</v>
      </c>
      <c r="T3" s="7">
        <v>5</v>
      </c>
      <c r="U3" s="7">
        <v>10</v>
      </c>
      <c r="V3" s="7">
        <v>10</v>
      </c>
      <c r="W3" s="7">
        <v>10</v>
      </c>
      <c r="X3" s="7"/>
      <c r="Y3" s="7">
        <v>5</v>
      </c>
      <c r="Z3" s="7">
        <v>20</v>
      </c>
      <c r="AA3" s="7">
        <v>20</v>
      </c>
      <c r="AB3" s="7"/>
      <c r="AC3" s="7">
        <v>20</v>
      </c>
      <c r="AD3" s="7">
        <v>10</v>
      </c>
      <c r="AE3" s="7">
        <v>15</v>
      </c>
      <c r="AF3" s="7">
        <v>10</v>
      </c>
      <c r="AG3" s="7">
        <v>15</v>
      </c>
      <c r="AH3" s="7">
        <v>30</v>
      </c>
      <c r="AI3" s="7">
        <v>10</v>
      </c>
      <c r="AJ3" s="7">
        <v>20</v>
      </c>
      <c r="AK3" s="7">
        <v>10</v>
      </c>
      <c r="AL3" s="7">
        <v>10</v>
      </c>
      <c r="AM3" s="7">
        <v>10</v>
      </c>
      <c r="AN3" s="7">
        <v>5</v>
      </c>
      <c r="AO3" s="7"/>
      <c r="AP3" s="7">
        <v>20</v>
      </c>
      <c r="AQ3" s="7">
        <v>5</v>
      </c>
      <c r="AR3" s="7">
        <v>10</v>
      </c>
      <c r="AS3" s="7"/>
      <c r="AT3" s="7">
        <v>10</v>
      </c>
      <c r="AU3" s="7">
        <v>5</v>
      </c>
      <c r="AV3" s="7">
        <v>20</v>
      </c>
      <c r="AW3" s="7">
        <v>10</v>
      </c>
      <c r="AX3" s="7">
        <v>20</v>
      </c>
      <c r="AY3" s="7">
        <v>10</v>
      </c>
      <c r="AZ3" s="7">
        <v>10</v>
      </c>
      <c r="BA3" s="7">
        <f>SUM(G3:AZ3)</f>
        <v>2045</v>
      </c>
      <c r="BB3" s="7">
        <v>70.349999999999994</v>
      </c>
      <c r="BC3" s="7">
        <f t="shared" si="0"/>
        <v>143865.75</v>
      </c>
      <c r="BD3" s="12">
        <v>104</v>
      </c>
      <c r="BE3" s="12">
        <f>Table1[[#This Row],[Preț fără TVA I Procedură]]/Table1[[#This Row],[Preț fără TVA]]</f>
        <v>1.4783226723525231</v>
      </c>
      <c r="BF3" s="12">
        <f>AVERAGE(Table1[[#This Row],[Preț fără TVA]],Table1[[#This Row],[Preț fără TVA I Procedură]])</f>
        <v>87.174999999999997</v>
      </c>
      <c r="BG3" s="10">
        <f>Table1[[#This Row],[Preț Procedura Nr.II]]*Table1[[#This Row],[Cantitatea totală]]</f>
        <v>178272.875</v>
      </c>
    </row>
    <row r="4" spans="1:59" ht="45" customHeight="1" x14ac:dyDescent="0.25">
      <c r="A4" s="6">
        <v>10</v>
      </c>
      <c r="B4" s="7">
        <v>10</v>
      </c>
      <c r="C4" s="8" t="s">
        <v>64</v>
      </c>
      <c r="D4" s="8" t="s">
        <v>60</v>
      </c>
      <c r="E4" s="8" t="s">
        <v>61</v>
      </c>
      <c r="F4" s="8" t="s">
        <v>62</v>
      </c>
      <c r="G4" s="7">
        <v>70</v>
      </c>
      <c r="H4" s="7">
        <v>160</v>
      </c>
      <c r="I4" s="7">
        <v>240</v>
      </c>
      <c r="J4" s="7">
        <v>130</v>
      </c>
      <c r="K4" s="7">
        <v>100</v>
      </c>
      <c r="L4" s="7">
        <v>40</v>
      </c>
      <c r="M4" s="7">
        <v>30</v>
      </c>
      <c r="N4" s="7"/>
      <c r="O4" s="7">
        <v>50</v>
      </c>
      <c r="P4" s="7">
        <v>800</v>
      </c>
      <c r="Q4" s="7">
        <v>30</v>
      </c>
      <c r="R4" s="7">
        <v>10</v>
      </c>
      <c r="S4" s="7">
        <v>20</v>
      </c>
      <c r="T4" s="7">
        <v>5</v>
      </c>
      <c r="U4" s="7">
        <v>10</v>
      </c>
      <c r="V4" s="7">
        <v>10</v>
      </c>
      <c r="W4" s="7">
        <v>10</v>
      </c>
      <c r="X4" s="7"/>
      <c r="Y4" s="7">
        <v>5</v>
      </c>
      <c r="Z4" s="7">
        <v>20</v>
      </c>
      <c r="AA4" s="7">
        <v>20</v>
      </c>
      <c r="AB4" s="7"/>
      <c r="AC4" s="7">
        <v>20</v>
      </c>
      <c r="AD4" s="7">
        <v>10</v>
      </c>
      <c r="AE4" s="7">
        <v>15</v>
      </c>
      <c r="AF4" s="7">
        <v>10</v>
      </c>
      <c r="AG4" s="7">
        <v>15</v>
      </c>
      <c r="AH4" s="7">
        <v>30</v>
      </c>
      <c r="AI4" s="7">
        <v>10</v>
      </c>
      <c r="AJ4" s="7">
        <v>20</v>
      </c>
      <c r="AK4" s="7">
        <v>10</v>
      </c>
      <c r="AL4" s="7">
        <v>10</v>
      </c>
      <c r="AM4" s="7">
        <v>10</v>
      </c>
      <c r="AN4" s="7">
        <v>5</v>
      </c>
      <c r="AO4" s="7"/>
      <c r="AP4" s="7">
        <v>20</v>
      </c>
      <c r="AQ4" s="7">
        <v>5</v>
      </c>
      <c r="AR4" s="7">
        <v>10</v>
      </c>
      <c r="AS4" s="7"/>
      <c r="AT4" s="7">
        <v>10</v>
      </c>
      <c r="AU4" s="7">
        <v>5</v>
      </c>
      <c r="AV4" s="7">
        <v>20</v>
      </c>
      <c r="AW4" s="7">
        <v>10</v>
      </c>
      <c r="AX4" s="7">
        <v>20</v>
      </c>
      <c r="AY4" s="7">
        <v>10</v>
      </c>
      <c r="AZ4" s="7">
        <v>10</v>
      </c>
      <c r="BA4" s="7">
        <f>SUM(G4:AZ4)</f>
        <v>2045</v>
      </c>
      <c r="BB4" s="7">
        <v>105.92</v>
      </c>
      <c r="BC4" s="7">
        <f t="shared" si="0"/>
        <v>216606.4</v>
      </c>
      <c r="BD4" s="12">
        <v>197.95</v>
      </c>
      <c r="BE4" s="12">
        <f>Table1[[#This Row],[Preț fără TVA I Procedură]]/Table1[[#This Row],[Preț fără TVA]]</f>
        <v>1.8688632930513593</v>
      </c>
      <c r="BF4" s="12">
        <f>AVERAGE(Table1[[#This Row],[Preț fără TVA]],Table1[[#This Row],[Preț fără TVA I Procedură]])</f>
        <v>151.935</v>
      </c>
      <c r="BG4" s="10">
        <f>Table1[[#This Row],[Preț Procedura Nr.II]]*Table1[[#This Row],[Cantitatea totală]]</f>
        <v>310707.07500000001</v>
      </c>
    </row>
    <row r="5" spans="1:59" s="16" customFormat="1" ht="45" customHeight="1" x14ac:dyDescent="0.25">
      <c r="A5" s="13">
        <v>13</v>
      </c>
      <c r="B5" s="7">
        <v>13</v>
      </c>
      <c r="C5" s="8" t="s">
        <v>65</v>
      </c>
      <c r="D5" s="8" t="s">
        <v>66</v>
      </c>
      <c r="E5" s="8" t="s">
        <v>67</v>
      </c>
      <c r="F5" s="8" t="s">
        <v>62</v>
      </c>
      <c r="G5" s="7">
        <v>360</v>
      </c>
      <c r="H5" s="7">
        <v>60</v>
      </c>
      <c r="I5" s="7">
        <v>600</v>
      </c>
      <c r="J5" s="7">
        <v>140</v>
      </c>
      <c r="K5" s="7">
        <v>360</v>
      </c>
      <c r="L5" s="7">
        <v>390</v>
      </c>
      <c r="M5" s="7">
        <v>400</v>
      </c>
      <c r="N5" s="7">
        <v>180</v>
      </c>
      <c r="O5" s="7">
        <v>60</v>
      </c>
      <c r="P5" s="7">
        <v>720</v>
      </c>
      <c r="Q5" s="7">
        <v>120</v>
      </c>
      <c r="R5" s="7">
        <v>800</v>
      </c>
      <c r="S5" s="7">
        <v>120</v>
      </c>
      <c r="T5" s="14">
        <v>60</v>
      </c>
      <c r="U5" s="7">
        <v>60</v>
      </c>
      <c r="V5" s="7">
        <v>160</v>
      </c>
      <c r="W5" s="7">
        <v>120</v>
      </c>
      <c r="X5" s="14">
        <v>20</v>
      </c>
      <c r="Y5" s="7">
        <v>60</v>
      </c>
      <c r="Z5" s="7">
        <v>70</v>
      </c>
      <c r="AA5" s="7">
        <v>200</v>
      </c>
      <c r="AB5" s="7">
        <v>100</v>
      </c>
      <c r="AC5" s="7">
        <v>140</v>
      </c>
      <c r="AD5" s="7">
        <v>120</v>
      </c>
      <c r="AE5" s="7">
        <v>120</v>
      </c>
      <c r="AF5" s="7">
        <v>130</v>
      </c>
      <c r="AG5" s="7">
        <v>60</v>
      </c>
      <c r="AH5" s="7">
        <v>120</v>
      </c>
      <c r="AI5" s="7">
        <v>120</v>
      </c>
      <c r="AJ5" s="7">
        <v>120</v>
      </c>
      <c r="AK5" s="7">
        <v>60</v>
      </c>
      <c r="AL5" s="7">
        <v>120</v>
      </c>
      <c r="AM5" s="7">
        <v>600</v>
      </c>
      <c r="AN5" s="7">
        <v>120</v>
      </c>
      <c r="AO5" s="7">
        <v>180</v>
      </c>
      <c r="AP5" s="7">
        <v>120</v>
      </c>
      <c r="AQ5" s="7">
        <v>120</v>
      </c>
      <c r="AR5" s="7">
        <v>120</v>
      </c>
      <c r="AS5" s="7">
        <v>100</v>
      </c>
      <c r="AT5" s="7">
        <v>120</v>
      </c>
      <c r="AU5" s="7">
        <v>60</v>
      </c>
      <c r="AV5" s="7">
        <v>50</v>
      </c>
      <c r="AW5" s="14">
        <v>30</v>
      </c>
      <c r="AX5" s="7">
        <v>80</v>
      </c>
      <c r="AY5" s="7">
        <v>210</v>
      </c>
      <c r="AZ5" s="7">
        <v>70</v>
      </c>
      <c r="BA5" s="7">
        <f>SUM(G5:AZ5)</f>
        <v>8250</v>
      </c>
      <c r="BB5" s="7">
        <v>77</v>
      </c>
      <c r="BC5" s="7">
        <f t="shared" si="0"/>
        <v>635250</v>
      </c>
      <c r="BD5" s="15">
        <v>140</v>
      </c>
      <c r="BE5" s="15">
        <f>Table1[[#This Row],[Preț fără TVA I Procedură]]/Table1[[#This Row],[Preț fără TVA]]</f>
        <v>1.8181818181818181</v>
      </c>
      <c r="BF5" s="12">
        <f>AVERAGE(Table1[[#This Row],[Preț fără TVA]],Table1[[#This Row],[Preț fără TVA I Procedură]])</f>
        <v>108.5</v>
      </c>
      <c r="BG5" s="10">
        <f>Table1[[#This Row],[Preț Procedura Nr.II]]*Table1[[#This Row],[Cantitatea totală]]</f>
        <v>895125</v>
      </c>
    </row>
    <row r="6" spans="1:59" s="16" customFormat="1" ht="45" customHeight="1" x14ac:dyDescent="0.25">
      <c r="B6" s="17">
        <v>16</v>
      </c>
      <c r="C6" s="18" t="s">
        <v>68</v>
      </c>
      <c r="D6" s="19" t="s">
        <v>69</v>
      </c>
      <c r="E6" s="19" t="s">
        <v>61</v>
      </c>
      <c r="F6" s="19" t="s">
        <v>70</v>
      </c>
      <c r="G6" s="17"/>
      <c r="H6" s="17"/>
      <c r="I6" s="17"/>
      <c r="J6" s="17"/>
      <c r="K6" s="17"/>
      <c r="L6" s="17"/>
      <c r="M6" s="17"/>
      <c r="N6" s="17">
        <v>9800</v>
      </c>
      <c r="O6" s="17"/>
      <c r="P6" s="17"/>
      <c r="Q6" s="17"/>
      <c r="R6" s="17"/>
      <c r="S6" s="17"/>
      <c r="T6" s="20"/>
      <c r="U6" s="17"/>
      <c r="V6" s="17"/>
      <c r="W6" s="17"/>
      <c r="X6" s="20"/>
      <c r="Y6" s="17"/>
      <c r="Z6" s="17"/>
      <c r="AA6" s="17"/>
      <c r="AB6" s="17"/>
      <c r="AC6" s="17"/>
      <c r="AD6" s="17"/>
      <c r="AE6" s="17"/>
      <c r="AF6" s="17"/>
      <c r="AG6" s="17"/>
      <c r="AH6" s="17"/>
      <c r="AI6" s="17"/>
      <c r="AJ6" s="17"/>
      <c r="AK6" s="17"/>
      <c r="AL6" s="17"/>
      <c r="AM6" s="17"/>
      <c r="AN6" s="17"/>
      <c r="AO6" s="17"/>
      <c r="AP6" s="17"/>
      <c r="AQ6" s="17"/>
      <c r="AR6" s="17"/>
      <c r="AS6" s="17"/>
      <c r="AT6" s="17"/>
      <c r="AU6" s="17"/>
      <c r="AV6" s="17"/>
      <c r="AW6" s="20"/>
      <c r="AX6" s="17"/>
      <c r="AY6" s="17"/>
      <c r="AZ6" s="17"/>
      <c r="BA6" s="17">
        <f>SUM(G6:AZ6)</f>
        <v>9800</v>
      </c>
      <c r="BB6" s="17">
        <v>0.22</v>
      </c>
      <c r="BC6" s="17">
        <f>BB6*BA6</f>
        <v>2156</v>
      </c>
      <c r="BD6" s="15">
        <v>0.19</v>
      </c>
      <c r="BE6" s="15">
        <f>Table1[[#This Row],[Preț fără TVA I Procedură]]/Table1[[#This Row],[Preț fără TVA]]</f>
        <v>0.86363636363636365</v>
      </c>
      <c r="BF6" s="15">
        <f>AVERAGE(Table1[[#This Row],[Preț fără TVA]],Table1[[#This Row],[Preț fără TVA I Procedură]])</f>
        <v>0.20500000000000002</v>
      </c>
      <c r="BG6" s="10">
        <v>2156</v>
      </c>
    </row>
    <row r="7" spans="1:59" ht="29.4" customHeight="1" x14ac:dyDescent="0.25">
      <c r="B7" s="21"/>
      <c r="C7" s="22"/>
      <c r="D7" s="22"/>
      <c r="E7" s="22"/>
      <c r="F7" s="22"/>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3">
        <f>SUM(BC2:BC6)</f>
        <v>1217328.1499999999</v>
      </c>
      <c r="BG7" s="24">
        <f>SUBTOTAL(109,Table1[Valoarea alocată])</f>
        <v>1697537.95</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INTELIGENT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2025-10-07T18:18:40Z</dcterms:created>
  <dcterms:modified xsi:type="dcterms:W3CDTF">2025-10-07T18:19:16Z</dcterms:modified>
</cp:coreProperties>
</file>