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16" yWindow="65416" windowWidth="29040" windowHeight="15720" activeTab="0"/>
  </bookViews>
  <sheets>
    <sheet name="Loturi" sheetId="4" r:id="rId1"/>
    <sheet name="Лист2" sheetId="2" r:id="rId2"/>
  </sheets>
  <definedNames>
    <definedName name="_xlnm._FilterDatabase" localSheetId="0" hidden="1">'Loturi'!$A$3:$J$79</definedName>
    <definedName name="_xlnm.Print_Area" localSheetId="0">'Loturi'!$A$1:$J$79</definedName>
    <definedName name="_xlnm.Print_Titles" localSheetId="0">'Loturi'!$3:$3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<sst xmlns="http://schemas.openxmlformats.org/spreadsheetml/2006/main" count="254" uniqueCount="190">
  <si>
    <t>Nr</t>
  </si>
  <si>
    <t>Făină de grâu, c.s., amb. 1kg</t>
  </si>
  <si>
    <t>Roșii, coapte</t>
  </si>
  <si>
    <t>Castraveți</t>
  </si>
  <si>
    <t>Unit. măs (U/M)</t>
  </si>
  <si>
    <t>kg</t>
  </si>
  <si>
    <t>buc</t>
  </si>
  <si>
    <t>Preț fără TVA, lei/ U.M.</t>
  </si>
  <si>
    <t>Cuantum TVA, %</t>
  </si>
  <si>
    <t>Preț incl TVA, lei/ U.M.</t>
  </si>
  <si>
    <t>Suma fără TVA, lei</t>
  </si>
  <si>
    <t>Suma, incl TVA, lei</t>
  </si>
  <si>
    <t>Susan amb. 0,1 kg</t>
  </si>
  <si>
    <t>Conopidă</t>
  </si>
  <si>
    <t>Kg</t>
  </si>
  <si>
    <t>Suc de fructe cu pulpă (asorti: măr, prune, pere, poamă), amb. 3 L</t>
  </si>
  <si>
    <t>Ulei de floarea soarelui, nerafinat, amb. 5 L</t>
  </si>
  <si>
    <t>Borș acru, amb 1 Litru</t>
  </si>
  <si>
    <t>Lămâie</t>
  </si>
  <si>
    <t>Stafide, culoare deschisă, amb 0.200gr</t>
  </si>
  <si>
    <t>Cacao, pulbere,  amb. 0,1 kg</t>
  </si>
  <si>
    <t>Semințe de bostan  amb.0,5 kg</t>
  </si>
  <si>
    <t>Litru</t>
  </si>
  <si>
    <t>Varză proaspătă</t>
  </si>
  <si>
    <t>Morcov mășcat</t>
  </si>
  <si>
    <t>Drojdie,  amb. pachețele, 50gr</t>
  </si>
  <si>
    <t>Ouă, proaspete, mășcate, amb. 30 buc</t>
  </si>
  <si>
    <t>Diverse produse alimentare - Cod CPV 15800000-6</t>
  </si>
  <si>
    <t>Ulei de floarea soarelui, nerafinat, limpezit, fără suspensii sau sediment, transparent, de culoare galbenă, în butelii de 5 litri.</t>
  </si>
  <si>
    <t>Mandarine, portocală</t>
  </si>
  <si>
    <t>semințe de răsărită (floarea soarelui, decojite, neprăjite, fără sare), amb.0,5kg</t>
  </si>
  <si>
    <t>Ardei, dulci, grași</t>
  </si>
  <si>
    <t>Brocoli</t>
  </si>
  <si>
    <t>Cartofi, albi, mașcați</t>
  </si>
  <si>
    <t>Ceapă uscată, mășcată</t>
  </si>
  <si>
    <t>stare proapătă, calitate superioară, ambalaj 3-5kg</t>
  </si>
  <si>
    <t>Pătrunjel uscat</t>
  </si>
  <si>
    <t>Varză Pichineză</t>
  </si>
  <si>
    <t>Sfeclă roșie, mărime medie</t>
  </si>
  <si>
    <t>Usturoi uscat, mărime mărunt-mediu</t>
  </si>
  <si>
    <t>produs moldovenesc, stare proapătă, calitate superioară, ambalaj 10kg</t>
  </si>
  <si>
    <t>stare proapătă, calitate superioară, ambalaj cutie 16-20 kg</t>
  </si>
  <si>
    <t>Banane, coapte (galbene)</t>
  </si>
  <si>
    <t>culoare deschisă, calitate superioară, ambalaj 0,2 kg</t>
  </si>
  <si>
    <t>calitate superioară, ambalaj 0,1 kg</t>
  </si>
  <si>
    <t>Mere dulci (asortiment, roșii, galbene, verzi), medii, păstrate la frigider</t>
  </si>
  <si>
    <t>calitate superioară, ambalaj 0,5 kg</t>
  </si>
  <si>
    <t>Carne de vită, antricot refrigerată, calitate superioară, ambalată securizat.</t>
  </si>
  <si>
    <t>Carne ceafă de porc, refrigerată, calitate superioară, ambalată securizat</t>
  </si>
  <si>
    <t>Piept de pui, refrigerat/congelat, amb 1 kg (producție autohtonă)</t>
  </si>
  <si>
    <t>Fără os, fără grăsimi, fără piele, refrigerat/congelat, în ambalaj vacuum de 1 kg, se livrează cu transport ce necesită regim termic special</t>
  </si>
  <si>
    <t xml:space="preserve">produs moldovenesc, calitate superioară, refrigerată, în stare proaspătă, fără grăsime, ambalaj securizat 2-5 kg, </t>
  </si>
  <si>
    <t>Categoria A, cu greutatea nu mai puțin de 55 – 60 gr, curate, întregi, fără fisuri, ambalat câte 30 buc, în cutii special pentru produsul respectiv, 5 zile maxim</t>
  </si>
  <si>
    <t>Pește HEC (MERLUCIU), congelat, calitate superioara (obligatoriu), mășcat, fără cap, amb. 10-13 kg</t>
  </si>
  <si>
    <t>Pulpă de pasăre autohtonă</t>
  </si>
  <si>
    <t>calitate superioară, ambalaj securizat 2-3 kg</t>
  </si>
  <si>
    <t xml:space="preserve">extra, șlefuit, cu bobul rotund, curat, fără impurități, calitate superioară, ambalaj 0,9-1 kg, </t>
  </si>
  <si>
    <t xml:space="preserve">șlefuită, întreagă, curată, fără impurități, calitate superioară, ambalaj 0,9-1 kg, </t>
  </si>
  <si>
    <t>boabe mărunțite mediu, curată, fără impurități, calitate superioară, ambalaj 0,9-1 kg</t>
  </si>
  <si>
    <t>albe, bob întreg, mărime medie, curate, fără impurități, calitate superioară, ambalaj 0,9-1 kg</t>
  </si>
  <si>
    <t>din boabe întregi, curată, fără impurități, calitate superioară, ambalaj 0,9-1 kg.</t>
  </si>
  <si>
    <t>curată, fără impurități, calitate superioară, ambalaj 0,9-1 kg.</t>
  </si>
  <si>
    <t>mărunțită mediu, curată, fără impurități, din grâu dur, calitate superioară, ambalaj 0,9-1 kg.</t>
  </si>
  <si>
    <t>curate, fără impurități, calitate superioară (echivalent Franzeluța), din boabe de grâu dur, ambalaj 4-5 kg</t>
  </si>
  <si>
    <t>iodată, curată, calitate superioară, ambalaj (din polietilenă) 0,9-1 kg</t>
  </si>
  <si>
    <t xml:space="preserve">pulbere, cu conținut redus de grăsime, Brunni, calitate superioară, ambalaj 0,1 kg, </t>
  </si>
  <si>
    <t>semințe de răsărită (floarea soarelui, decojite, neprăjite, fără sare), calitate superioară, ambalaj 0,5 kg</t>
  </si>
  <si>
    <t>calitate superioară, ambalaj 0,05 kg (50gr)</t>
  </si>
  <si>
    <t xml:space="preserve">produs moldovenesc, calitate superioară, congelată, ambalaj securizat până la 5-10 kg, </t>
  </si>
  <si>
    <t xml:space="preserve">produs moldovenesc, calitate superioară, refrigerată, în stare proaspătă, fără grăsime, ambalaj securizat 4-5 kg, </t>
  </si>
  <si>
    <t>produs moldovenesc, alb, calitate superioară, sac 50 kg</t>
  </si>
  <si>
    <t>calitate superioară, albă, fără impurități, pentru panificație, ambalaj 1 kg</t>
  </si>
  <si>
    <t>calitate superioară, produs autohton, echivalent calitate VITA, ambalaj borcane de 0,8-1,0 kg/buc</t>
  </si>
  <si>
    <t>cu bob zbârcit, dulce, măruntă moale, produs autohton, calitate superioară, cu indicarea conținutului de sare și zahăr, echivalent calitate VITA, ambalaj borcane de 0,6-0,8 kg/buc</t>
  </si>
  <si>
    <t>Pastă de roșii, produs autohton, calitate superioară, cu indicarea conținutului de sare și zahăr, echivalent calitate VITA, ambalaj borcane de sticlă de 0,7-0,8 kg/buc</t>
  </si>
  <si>
    <t>Borș acru, calitate superioară, ambalaj 1 Litru</t>
  </si>
  <si>
    <t>produs moldovenesc, stare proaspătă, calitate superioară, ambalaj 10 kg</t>
  </si>
  <si>
    <t>stare proapătă, calitate superioară, ambalaj 1-2kg</t>
  </si>
  <si>
    <t>produs moldovenesc (MD), stare proapătă, calitate superioară, ambalaj 5-10kg</t>
  </si>
  <si>
    <t>ambalaj, pachețele 6-8 gr/buc</t>
  </si>
  <si>
    <t>produs moldovenesc, stare proapătă, calitate superioară, ambalaj 5-10kg</t>
  </si>
  <si>
    <t>stare proapătă, coapte, calitate superioară, ambalaj 5kg</t>
  </si>
  <si>
    <t>calitate superioară, ambalaj 1-2 kg</t>
  </si>
  <si>
    <t>dulci, calitate superioară</t>
  </si>
  <si>
    <t>produs moldovenesc, stare proapătă, păstrate la frigider, calitate superioară, ambalaj 10-20 kg</t>
  </si>
  <si>
    <t>Produse oferite conform HG Nr. 929 din 31.12.2009 ”cu privire la aprobarea „Cerinţelor de calitate şi comercializare pentru fructe şi legume proaspete”</t>
  </si>
  <si>
    <t>Produse oferite conform HG Nr. 624 din 19-09-2020 ”cu privire la aprobarea Cerințelor de calitate pentru preparate şi produse din carne”</t>
  </si>
  <si>
    <t>stare proapătă, ambalaj 1-2kg</t>
  </si>
  <si>
    <t>produs moldovenesc, stare proapătă, nu sec, calitate superioară, ambalaj 0,5-1 kg</t>
  </si>
  <si>
    <t>Lot 1 - Bacanie (Cereale, boboase, patiserie, alte produse)</t>
  </si>
  <si>
    <t>Lot 2 - Conservatii</t>
  </si>
  <si>
    <r>
      <t>Notă !!! 
Toate produsele vor fi livrate respectând reglementările Ordinului Nr. 241 din 15 iunie 2020 ”</t>
    </r>
    <r>
      <rPr>
        <i/>
        <sz val="14"/>
        <color theme="1"/>
        <rFont val="Calibri"/>
        <family val="2"/>
        <scheme val="minor"/>
      </rPr>
      <t>Cu privire la aprobarea Recomandărilor-cadru pentru definirea calității produselor alimentare admise pentru achiziții publice de produse în scopul organizării alimentației în instituțiile de invățământ general”</t>
    </r>
    <r>
      <rPr>
        <sz val="14"/>
        <color theme="1"/>
        <rFont val="Calibri"/>
        <family val="2"/>
        <scheme val="minor"/>
      </rPr>
      <t>, și Anexei la Ordin (https://ansa.gov.md/ro/content/ordinile-ansa-2020)</t>
    </r>
  </si>
  <si>
    <t>Specificarea tehnică deplină solicitată, Standarde de referință</t>
  </si>
  <si>
    <t>Denumirea produselor solcitate inițial</t>
  </si>
  <si>
    <t>Cerințe specifice de calitate, conformitate, ambalaj - anunțate la Licitație</t>
  </si>
  <si>
    <t>Cantitate necesară, U/M</t>
  </si>
  <si>
    <t>BUC</t>
  </si>
  <si>
    <r>
      <t xml:space="preserve">Biscuiți pentru copii, asorti, fără grăsimi animaliere, ambalaj a câte 0.065gr cutii de 5-5.5kg, </t>
    </r>
    <r>
      <rPr>
        <b/>
        <sz val="14"/>
        <color rgb="FFFF0000"/>
        <rFont val="Calibri"/>
        <family val="2"/>
        <scheme val="minor"/>
      </rPr>
      <t>echivalent MARIA</t>
    </r>
  </si>
  <si>
    <t>Suc din fructe (asorti: măr, prune, pere, poamă), cu pulpă și/sau limpezit, fără zahăr, fără conținut de îndulcitori artificiali, produs autohton, ambalaj borcan 3 Litri</t>
  </si>
  <si>
    <t>Magiun (mere), VITA</t>
  </si>
  <si>
    <t>Mazăre conservată Punct</t>
  </si>
  <si>
    <t>Mărar uscat</t>
  </si>
  <si>
    <t xml:space="preserve">Prune </t>
  </si>
  <si>
    <t>Persici, Nectarin</t>
  </si>
  <si>
    <t>Dovlecel</t>
  </si>
  <si>
    <t>Pastă de roșii, (echivalent calitate VITA)</t>
  </si>
  <si>
    <r>
      <t xml:space="preserve">Castraveți, </t>
    </r>
    <r>
      <rPr>
        <b/>
        <sz val="14"/>
        <color rgb="FFFF0000"/>
        <rFont val="Calibri"/>
        <family val="2"/>
        <scheme val="minor"/>
      </rPr>
      <t>conservați (murați)</t>
    </r>
    <r>
      <rPr>
        <sz val="14"/>
        <color theme="1"/>
        <rFont val="Calibri"/>
        <family val="2"/>
        <scheme val="minor"/>
      </rPr>
      <t>, amb. vacuum sigilat</t>
    </r>
  </si>
  <si>
    <r>
      <t xml:space="preserve">calitate superioară, produs autohton, </t>
    </r>
    <r>
      <rPr>
        <b/>
        <sz val="14"/>
        <color rgb="FFFF0000"/>
        <rFont val="Calibri"/>
        <family val="2"/>
        <scheme val="minor"/>
      </rPr>
      <t>fără adaos de acid acetic</t>
    </r>
    <r>
      <rPr>
        <sz val="14"/>
        <color theme="1"/>
        <rFont val="Calibri"/>
        <family val="2"/>
        <scheme val="minor"/>
      </rPr>
      <t>, ambalaj vacuum sigilat</t>
    </r>
  </si>
  <si>
    <t>Malai de porumb , boabe mărunțite mediu, amb 0,9-1kg</t>
  </si>
  <si>
    <t>Mazăre uscată, amb 0,9-1kg</t>
  </si>
  <si>
    <t>Orez, extra bob rotund  amb. 0,9-1 kg</t>
  </si>
  <si>
    <t>Paste făinoase, c.s. Franzeluța amb. 4-5kg</t>
  </si>
  <si>
    <t>Sare iodată, amb. 0,9-1 kg</t>
  </si>
  <si>
    <t>Tăiței ca ”de casă”, amb. 0,4-0,6 kg</t>
  </si>
  <si>
    <t>calitate superioară, cu ou, din soiuri de grâu dur, ambalaj 0,4-0,6 kg</t>
  </si>
  <si>
    <t>Zahăr, alb, autohton, ambalaj sac 50 kg</t>
  </si>
  <si>
    <t xml:space="preserve">Ceai negru, frunza mășcată, calitate superioară, în cutii de carton de 0,1-0,2 kg/buc, </t>
  </si>
  <si>
    <t>calitate superioară, ambalaj 0,2 kg/buc</t>
  </si>
  <si>
    <t>Ceai, negru, frunze mari, ambalaj  0,1-0,2 kg/buc</t>
  </si>
  <si>
    <t>Semințe de in amb. 0.2 kg/buc</t>
  </si>
  <si>
    <t>Fructe uscate (asorti din mere, pere, prune, caise, etc), amb. securizat, 2-3 kg</t>
  </si>
  <si>
    <t xml:space="preserve">Crupă de arnăut, mărunțită mediu,  amb, 0,9-1kg </t>
  </si>
  <si>
    <t>Crupă de griș, amb 0,9-1kg</t>
  </si>
  <si>
    <t>Crupă de hrișcă, amb. 0,9-1 kg</t>
  </si>
  <si>
    <t>Crupă de orz, amb 0,9-1 kg</t>
  </si>
  <si>
    <t>Fasole, albe, mărime medie, amb. 0,9-1 kg</t>
  </si>
  <si>
    <t>Fulgi de ovăz, amb. 0,45-0,55kg/buc</t>
  </si>
  <si>
    <t>mășcați, curați, fără impurități, calitate superioară, ambalaj 0,45-0,55 kg/buc</t>
  </si>
  <si>
    <t>Lot 3 - Fructe, Legume, proaspete sau uscate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</si>
  <si>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</si>
  <si>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</si>
  <si>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</si>
  <si>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</si>
  <si>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</si>
  <si>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</si>
  <si>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</si>
  <si>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</si>
  <si>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</si>
  <si>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</si>
  <si>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</si>
  <si>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</si>
  <si>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</si>
  <si>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</si>
  <si>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</si>
  <si>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</si>
  <si>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</si>
  <si>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</si>
  <si>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</si>
  <si>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</si>
  <si>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</si>
  <si>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</si>
  <si>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</si>
  <si>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</si>
  <si>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</si>
  <si>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</si>
  <si>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</si>
  <si>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</si>
  <si>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</si>
  <si>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</si>
  <si>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</si>
  <si>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</si>
  <si>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</si>
  <si>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</si>
  <si>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</si>
  <si>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</si>
  <si>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</si>
  <si>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</si>
  <si>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</si>
  <si>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</si>
  <si>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</si>
  <si>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</si>
  <si>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</si>
  <si>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</si>
  <si>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</si>
  <si>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</si>
  <si>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</si>
  <si>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</si>
  <si>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</si>
  <si>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</si>
  <si>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</si>
  <si>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Lot 4 - Produse ușor alterabile (Carne)</t>
  </si>
  <si>
    <t>4.1</t>
  </si>
  <si>
    <t>4.2</t>
  </si>
  <si>
    <t>4.3</t>
  </si>
  <si>
    <t>4.4</t>
  </si>
  <si>
    <t>Lot 5 - Produse ușor alterabile (Ouă)</t>
  </si>
  <si>
    <t>5.1</t>
  </si>
  <si>
    <t>Lot 6 - Produse ușor alterabile (Pește)</t>
  </si>
  <si>
    <t>6.1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</si>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</sst>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vertical="center" wrapText="1"/>
    </xf>
    <xf numFmtId="4" fontId="8" fillId="4" borderId="2" xfId="0" applyNumberFormat="1" applyFont="1" applyFill="1" applyBorder="1" applyAlignment="1">
      <alignment vertical="center" wrapText="1"/>
    </xf>
    <xf numFmtId="4" fontId="4" fillId="4" borderId="0" xfId="0" applyNumberFormat="1" applyFont="1" applyFill="1" applyAlignment="1">
      <alignment vertical="center"/>
    </xf>
    <xf numFmtId="4" fontId="4" fillId="4" borderId="3" xfId="0" applyNumberFormat="1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outlinePr summaryBelow="0" summaryRight="0"/>
    <pageSetUpPr fitToPage="1"/>
  </sheetPr>
  <dimension ref="A1:J79"/>
  <sheetViews>
    <sheetView tabSelected="1" view="pageBreakPreview" zoomScale="85" zoomScaleSheetLayoutView="85" workbookViewId="0" topLeftCell="A1">
      <pane xSplit="10" ySplit="3" topLeftCell="K64" activePane="bottomRight" state="frozen"/>
      <selection pane="topRight" activeCell="N1" sqref="N1"/>
      <selection pane="bottomLeft" activeCell="A4" sqref="A4"/>
      <selection pane="bottomRight" activeCell="I71" sqref="I71"/>
    </sheetView>
  </sheetViews>
  <sheetFormatPr defaultColWidth="8.8515625" defaultRowHeight="15" outlineLevelRow="1"/>
  <cols>
    <col min="1" max="1" width="8.8515625" style="38" customWidth="1"/>
    <col min="2" max="2" width="44.421875" style="3" customWidth="1"/>
    <col min="3" max="3" width="55.57421875" style="3" customWidth="1"/>
    <col min="4" max="4" width="8.7109375" style="2" bestFit="1" customWidth="1"/>
    <col min="5" max="5" width="16.57421875" style="16" customWidth="1"/>
    <col min="6" max="6" width="14.00390625" style="16" customWidth="1"/>
    <col min="7" max="7" width="11.421875" style="2" customWidth="1"/>
    <col min="8" max="8" width="10.7109375" style="4" customWidth="1"/>
    <col min="9" max="9" width="14.421875" style="16" customWidth="1"/>
    <col min="10" max="10" width="14.57421875" style="16" customWidth="1"/>
  </cols>
  <sheetData>
    <row r="1" spans="1:10" s="31" customFormat="1" ht="39" customHeight="1">
      <c r="A1" s="38"/>
      <c r="C1" s="16" t="s">
        <v>27</v>
      </c>
      <c r="D1" s="2"/>
      <c r="E1" s="16"/>
      <c r="F1" s="16"/>
      <c r="G1" s="16"/>
      <c r="H1" s="4"/>
      <c r="I1" s="32"/>
      <c r="J1" s="32"/>
    </row>
    <row r="2" spans="1:10" s="22" customFormat="1" ht="38.25" customHeight="1" thickBot="1">
      <c r="A2" s="39"/>
      <c r="B2" s="21"/>
      <c r="C2" s="21" t="s">
        <v>92</v>
      </c>
      <c r="D2" s="21"/>
      <c r="E2" s="21"/>
      <c r="F2" s="35"/>
      <c r="G2" s="36"/>
      <c r="H2" s="36"/>
      <c r="I2" s="36"/>
      <c r="J2" s="36"/>
    </row>
    <row r="3" spans="1:10" s="48" customFormat="1" ht="56.25">
      <c r="A3" s="42" t="s">
        <v>0</v>
      </c>
      <c r="B3" s="43" t="s">
        <v>93</v>
      </c>
      <c r="C3" s="44" t="s">
        <v>94</v>
      </c>
      <c r="D3" s="43" t="s">
        <v>4</v>
      </c>
      <c r="E3" s="43" t="s">
        <v>95</v>
      </c>
      <c r="F3" s="45" t="s">
        <v>7</v>
      </c>
      <c r="G3" s="46" t="s">
        <v>8</v>
      </c>
      <c r="H3" s="45" t="s">
        <v>9</v>
      </c>
      <c r="I3" s="45" t="s">
        <v>10</v>
      </c>
      <c r="J3" s="47" t="s">
        <v>11</v>
      </c>
    </row>
    <row r="4" spans="1:10" s="48" customFormat="1" ht="15">
      <c r="A4" s="42" t="s">
        <v>189</v>
      </c>
      <c r="B4" s="43">
        <v>2</v>
      </c>
      <c r="C4" s="44">
        <v>3</v>
      </c>
      <c r="D4" s="43">
        <v>4</v>
      </c>
      <c r="E4" s="43">
        <v>5</v>
      </c>
      <c r="F4" s="49">
        <v>6</v>
      </c>
      <c r="G4" s="50">
        <v>7</v>
      </c>
      <c r="H4" s="49">
        <v>8</v>
      </c>
      <c r="I4" s="49">
        <v>9</v>
      </c>
      <c r="J4" s="51">
        <v>10</v>
      </c>
    </row>
    <row r="5" spans="1:10" s="1" customFormat="1" ht="37.5">
      <c r="A5" s="40"/>
      <c r="B5" s="17" t="s">
        <v>89</v>
      </c>
      <c r="C5" s="26"/>
      <c r="D5" s="5"/>
      <c r="E5" s="37">
        <f>I28</f>
        <v>0</v>
      </c>
      <c r="F5" s="5"/>
      <c r="G5" s="5"/>
      <c r="H5" s="5"/>
      <c r="I5" s="18"/>
      <c r="J5" s="23"/>
    </row>
    <row r="6" spans="1:10" ht="37.5" outlineLevel="1">
      <c r="A6" s="40" t="s">
        <v>129</v>
      </c>
      <c r="B6" s="6" t="s">
        <v>121</v>
      </c>
      <c r="C6" s="27" t="s">
        <v>62</v>
      </c>
      <c r="D6" s="7" t="s">
        <v>5</v>
      </c>
      <c r="E6" s="8">
        <v>60</v>
      </c>
      <c r="F6" s="9"/>
      <c r="G6" s="30">
        <v>20</v>
      </c>
      <c r="H6" s="12">
        <f>ROUND(F6*1.2,2)</f>
        <v>0</v>
      </c>
      <c r="I6" s="11">
        <f>F6*E6</f>
        <v>0</v>
      </c>
      <c r="J6" s="24">
        <f>H6*E6</f>
        <v>0</v>
      </c>
    </row>
    <row r="7" spans="1:10" ht="37.5" outlineLevel="1">
      <c r="A7" s="40" t="s">
        <v>130</v>
      </c>
      <c r="B7" s="6" t="s">
        <v>122</v>
      </c>
      <c r="C7" s="27" t="s">
        <v>61</v>
      </c>
      <c r="D7" s="7" t="s">
        <v>5</v>
      </c>
      <c r="E7" s="8">
        <v>60</v>
      </c>
      <c r="F7" s="9"/>
      <c r="G7" s="30">
        <v>20</v>
      </c>
      <c r="H7" s="12">
        <f aca="true" t="shared" si="0" ref="H7:H27">ROUND(F7*1.2,2)</f>
        <v>0</v>
      </c>
      <c r="I7" s="11">
        <f aca="true" t="shared" si="1" ref="I7:I27">F7*E7</f>
        <v>0</v>
      </c>
      <c r="J7" s="24">
        <f aca="true" t="shared" si="2" ref="J7:J27">H7*E7</f>
        <v>0</v>
      </c>
    </row>
    <row r="8" spans="1:10" ht="37.5" outlineLevel="1">
      <c r="A8" s="40" t="s">
        <v>131</v>
      </c>
      <c r="B8" s="6" t="s">
        <v>123</v>
      </c>
      <c r="C8" s="27" t="s">
        <v>60</v>
      </c>
      <c r="D8" s="7" t="s">
        <v>5</v>
      </c>
      <c r="E8" s="8">
        <v>60</v>
      </c>
      <c r="F8" s="9"/>
      <c r="G8" s="30">
        <v>20</v>
      </c>
      <c r="H8" s="12">
        <f t="shared" si="0"/>
        <v>0</v>
      </c>
      <c r="I8" s="11">
        <f t="shared" si="1"/>
        <v>0</v>
      </c>
      <c r="J8" s="24">
        <f t="shared" si="2"/>
        <v>0</v>
      </c>
    </row>
    <row r="9" spans="1:10" ht="37.5" outlineLevel="1">
      <c r="A9" s="40" t="s">
        <v>132</v>
      </c>
      <c r="B9" s="6" t="s">
        <v>124</v>
      </c>
      <c r="C9" s="27" t="s">
        <v>60</v>
      </c>
      <c r="D9" s="7" t="s">
        <v>5</v>
      </c>
      <c r="E9" s="8">
        <v>60</v>
      </c>
      <c r="F9" s="9"/>
      <c r="G9" s="30">
        <v>20</v>
      </c>
      <c r="H9" s="12">
        <f t="shared" si="0"/>
        <v>0</v>
      </c>
      <c r="I9" s="11">
        <f t="shared" si="1"/>
        <v>0</v>
      </c>
      <c r="J9" s="24">
        <f t="shared" si="2"/>
        <v>0</v>
      </c>
    </row>
    <row r="10" spans="1:10" ht="37.5" outlineLevel="1">
      <c r="A10" s="40" t="s">
        <v>133</v>
      </c>
      <c r="B10" s="6" t="s">
        <v>125</v>
      </c>
      <c r="C10" s="27" t="s">
        <v>59</v>
      </c>
      <c r="D10" s="7" t="s">
        <v>5</v>
      </c>
      <c r="E10" s="8">
        <v>12</v>
      </c>
      <c r="F10" s="9"/>
      <c r="G10" s="30">
        <v>8</v>
      </c>
      <c r="H10" s="12">
        <f>ROUND(F10*1.08,2)</f>
        <v>0</v>
      </c>
      <c r="I10" s="11">
        <f t="shared" si="1"/>
        <v>0</v>
      </c>
      <c r="J10" s="24">
        <f t="shared" si="2"/>
        <v>0</v>
      </c>
    </row>
    <row r="11" spans="1:10" ht="37.5" outlineLevel="1">
      <c r="A11" s="40" t="s">
        <v>134</v>
      </c>
      <c r="B11" s="6" t="s">
        <v>1</v>
      </c>
      <c r="C11" s="27" t="s">
        <v>71</v>
      </c>
      <c r="D11" s="7" t="s">
        <v>5</v>
      </c>
      <c r="E11" s="8">
        <v>180</v>
      </c>
      <c r="F11" s="9"/>
      <c r="G11" s="30">
        <v>20</v>
      </c>
      <c r="H11" s="12">
        <f t="shared" si="0"/>
        <v>0</v>
      </c>
      <c r="I11" s="11">
        <f t="shared" si="1"/>
        <v>0</v>
      </c>
      <c r="J11" s="24">
        <f t="shared" si="2"/>
        <v>0</v>
      </c>
    </row>
    <row r="12" spans="1:10" ht="37.5" outlineLevel="1">
      <c r="A12" s="40" t="s">
        <v>135</v>
      </c>
      <c r="B12" s="6" t="s">
        <v>126</v>
      </c>
      <c r="C12" s="27" t="s">
        <v>127</v>
      </c>
      <c r="D12" s="33" t="s">
        <v>96</v>
      </c>
      <c r="E12" s="8">
        <v>120</v>
      </c>
      <c r="F12" s="9"/>
      <c r="G12" s="30">
        <v>20</v>
      </c>
      <c r="H12" s="12">
        <f t="shared" si="0"/>
        <v>0</v>
      </c>
      <c r="I12" s="11">
        <f t="shared" si="1"/>
        <v>0</v>
      </c>
      <c r="J12" s="24">
        <f t="shared" si="2"/>
        <v>0</v>
      </c>
    </row>
    <row r="13" spans="1:10" ht="37.5" outlineLevel="1">
      <c r="A13" s="40" t="s">
        <v>136</v>
      </c>
      <c r="B13" s="6" t="s">
        <v>108</v>
      </c>
      <c r="C13" s="27" t="s">
        <v>58</v>
      </c>
      <c r="D13" s="7" t="s">
        <v>5</v>
      </c>
      <c r="E13" s="8">
        <v>60</v>
      </c>
      <c r="F13" s="9"/>
      <c r="G13" s="30">
        <v>20</v>
      </c>
      <c r="H13" s="12">
        <f t="shared" si="0"/>
        <v>0</v>
      </c>
      <c r="I13" s="11">
        <f t="shared" si="1"/>
        <v>0</v>
      </c>
      <c r="J13" s="24">
        <f t="shared" si="2"/>
        <v>0</v>
      </c>
    </row>
    <row r="14" spans="1:10" ht="37.5" outlineLevel="1">
      <c r="A14" s="40" t="s">
        <v>137</v>
      </c>
      <c r="B14" s="6" t="s">
        <v>109</v>
      </c>
      <c r="C14" s="27" t="s">
        <v>57</v>
      </c>
      <c r="D14" s="7" t="s">
        <v>5</v>
      </c>
      <c r="E14" s="8">
        <v>35</v>
      </c>
      <c r="F14" s="9"/>
      <c r="G14" s="30">
        <v>8</v>
      </c>
      <c r="H14" s="12">
        <f>ROUND(F14*1.08,2)</f>
        <v>0</v>
      </c>
      <c r="I14" s="11">
        <f t="shared" si="1"/>
        <v>0</v>
      </c>
      <c r="J14" s="24">
        <f t="shared" si="2"/>
        <v>0</v>
      </c>
    </row>
    <row r="15" spans="1:10" ht="37.5" outlineLevel="1">
      <c r="A15" s="40" t="s">
        <v>138</v>
      </c>
      <c r="B15" s="6" t="s">
        <v>110</v>
      </c>
      <c r="C15" s="27" t="s">
        <v>56</v>
      </c>
      <c r="D15" s="7" t="s">
        <v>5</v>
      </c>
      <c r="E15" s="8">
        <v>85</v>
      </c>
      <c r="F15" s="9"/>
      <c r="G15" s="30">
        <v>20</v>
      </c>
      <c r="H15" s="12">
        <f t="shared" si="0"/>
        <v>0</v>
      </c>
      <c r="I15" s="11">
        <f t="shared" si="1"/>
        <v>0</v>
      </c>
      <c r="J15" s="24">
        <f t="shared" si="2"/>
        <v>0</v>
      </c>
    </row>
    <row r="16" spans="1:10" ht="56.25" outlineLevel="1">
      <c r="A16" s="40" t="s">
        <v>139</v>
      </c>
      <c r="B16" s="6" t="s">
        <v>111</v>
      </c>
      <c r="C16" s="27" t="s">
        <v>63</v>
      </c>
      <c r="D16" s="7" t="s">
        <v>5</v>
      </c>
      <c r="E16" s="8">
        <v>50</v>
      </c>
      <c r="F16" s="9"/>
      <c r="G16" s="30">
        <v>20</v>
      </c>
      <c r="H16" s="12">
        <f t="shared" si="0"/>
        <v>0</v>
      </c>
      <c r="I16" s="11">
        <f t="shared" si="1"/>
        <v>0</v>
      </c>
      <c r="J16" s="24">
        <f t="shared" si="2"/>
        <v>0</v>
      </c>
    </row>
    <row r="17" spans="1:10" ht="37.5" outlineLevel="1">
      <c r="A17" s="40" t="s">
        <v>140</v>
      </c>
      <c r="B17" s="6" t="s">
        <v>112</v>
      </c>
      <c r="C17" s="27" t="s">
        <v>64</v>
      </c>
      <c r="D17" s="7" t="s">
        <v>5</v>
      </c>
      <c r="E17" s="8">
        <v>35</v>
      </c>
      <c r="F17" s="9"/>
      <c r="G17" s="30">
        <v>20</v>
      </c>
      <c r="H17" s="12">
        <f t="shared" si="0"/>
        <v>0</v>
      </c>
      <c r="I17" s="11">
        <f t="shared" si="1"/>
        <v>0</v>
      </c>
      <c r="J17" s="24">
        <f t="shared" si="2"/>
        <v>0</v>
      </c>
    </row>
    <row r="18" spans="1:10" ht="37.5" outlineLevel="1">
      <c r="A18" s="40" t="s">
        <v>141</v>
      </c>
      <c r="B18" s="6" t="s">
        <v>113</v>
      </c>
      <c r="C18" s="27" t="s">
        <v>114</v>
      </c>
      <c r="D18" s="7" t="s">
        <v>5</v>
      </c>
      <c r="E18" s="8">
        <v>50</v>
      </c>
      <c r="F18" s="9"/>
      <c r="G18" s="30">
        <v>20</v>
      </c>
      <c r="H18" s="12">
        <f t="shared" si="0"/>
        <v>0</v>
      </c>
      <c r="I18" s="11">
        <f t="shared" si="1"/>
        <v>0</v>
      </c>
      <c r="J18" s="24">
        <f t="shared" si="2"/>
        <v>0</v>
      </c>
    </row>
    <row r="19" spans="1:10" ht="37.5" outlineLevel="1">
      <c r="A19" s="40" t="s">
        <v>142</v>
      </c>
      <c r="B19" s="6" t="s">
        <v>115</v>
      </c>
      <c r="C19" s="27" t="s">
        <v>70</v>
      </c>
      <c r="D19" s="7" t="s">
        <v>5</v>
      </c>
      <c r="E19" s="8">
        <v>200</v>
      </c>
      <c r="F19" s="9"/>
      <c r="G19" s="30">
        <v>8</v>
      </c>
      <c r="H19" s="12">
        <f>ROUND(F19*1.08,2)</f>
        <v>0</v>
      </c>
      <c r="I19" s="11">
        <f t="shared" si="1"/>
        <v>0</v>
      </c>
      <c r="J19" s="24">
        <f t="shared" si="2"/>
        <v>0</v>
      </c>
    </row>
    <row r="20" spans="1:10" ht="37.5" outlineLevel="1">
      <c r="A20" s="40" t="s">
        <v>143</v>
      </c>
      <c r="B20" s="6" t="s">
        <v>20</v>
      </c>
      <c r="C20" s="27" t="s">
        <v>65</v>
      </c>
      <c r="D20" s="33" t="s">
        <v>6</v>
      </c>
      <c r="E20" s="8">
        <v>25</v>
      </c>
      <c r="F20" s="9"/>
      <c r="G20" s="30">
        <v>20</v>
      </c>
      <c r="H20" s="12">
        <f t="shared" si="0"/>
        <v>0</v>
      </c>
      <c r="I20" s="11">
        <f t="shared" si="1"/>
        <v>0</v>
      </c>
      <c r="J20" s="24">
        <f t="shared" si="2"/>
        <v>0</v>
      </c>
    </row>
    <row r="21" spans="1:10" ht="37.5" outlineLevel="1">
      <c r="A21" s="40" t="s">
        <v>144</v>
      </c>
      <c r="B21" s="6" t="s">
        <v>118</v>
      </c>
      <c r="C21" s="27" t="s">
        <v>116</v>
      </c>
      <c r="D21" s="33" t="s">
        <v>6</v>
      </c>
      <c r="E21" s="8">
        <v>45</v>
      </c>
      <c r="F21" s="9"/>
      <c r="G21" s="30">
        <v>20</v>
      </c>
      <c r="H21" s="12">
        <f t="shared" si="0"/>
        <v>0</v>
      </c>
      <c r="I21" s="11">
        <f t="shared" si="1"/>
        <v>0</v>
      </c>
      <c r="J21" s="24">
        <f t="shared" si="2"/>
        <v>0</v>
      </c>
    </row>
    <row r="22" spans="1:10" ht="15" outlineLevel="1">
      <c r="A22" s="40" t="s">
        <v>145</v>
      </c>
      <c r="B22" s="14" t="s">
        <v>119</v>
      </c>
      <c r="C22" s="28" t="s">
        <v>117</v>
      </c>
      <c r="D22" s="33" t="s">
        <v>6</v>
      </c>
      <c r="E22" s="8">
        <v>25</v>
      </c>
      <c r="F22" s="9"/>
      <c r="G22" s="30">
        <v>20</v>
      </c>
      <c r="H22" s="12">
        <f t="shared" si="0"/>
        <v>0</v>
      </c>
      <c r="I22" s="11">
        <f t="shared" si="1"/>
        <v>0</v>
      </c>
      <c r="J22" s="24">
        <f t="shared" si="2"/>
        <v>0</v>
      </c>
    </row>
    <row r="23" spans="1:10" ht="15" outlineLevel="1">
      <c r="A23" s="40" t="s">
        <v>146</v>
      </c>
      <c r="B23" s="14" t="s">
        <v>21</v>
      </c>
      <c r="C23" s="28" t="s">
        <v>46</v>
      </c>
      <c r="D23" s="15" t="s">
        <v>5</v>
      </c>
      <c r="E23" s="8">
        <v>3</v>
      </c>
      <c r="F23" s="9"/>
      <c r="G23" s="30">
        <v>20</v>
      </c>
      <c r="H23" s="12">
        <f t="shared" si="0"/>
        <v>0</v>
      </c>
      <c r="I23" s="11">
        <f t="shared" si="1"/>
        <v>0</v>
      </c>
      <c r="J23" s="24">
        <f t="shared" si="2"/>
        <v>0</v>
      </c>
    </row>
    <row r="24" spans="1:10" ht="56.25" outlineLevel="1">
      <c r="A24" s="40" t="s">
        <v>147</v>
      </c>
      <c r="B24" s="14" t="s">
        <v>30</v>
      </c>
      <c r="C24" s="28" t="s">
        <v>66</v>
      </c>
      <c r="D24" s="7" t="s">
        <v>5</v>
      </c>
      <c r="E24" s="8">
        <v>6</v>
      </c>
      <c r="F24" s="9"/>
      <c r="G24" s="30">
        <v>20</v>
      </c>
      <c r="H24" s="12">
        <f t="shared" si="0"/>
        <v>0</v>
      </c>
      <c r="I24" s="11">
        <f t="shared" si="1"/>
        <v>0</v>
      </c>
      <c r="J24" s="24">
        <f t="shared" si="2"/>
        <v>0</v>
      </c>
    </row>
    <row r="25" spans="1:10" ht="15" outlineLevel="1">
      <c r="A25" s="40" t="s">
        <v>148</v>
      </c>
      <c r="B25" s="14" t="s">
        <v>12</v>
      </c>
      <c r="C25" s="28" t="s">
        <v>44</v>
      </c>
      <c r="D25" s="33" t="s">
        <v>6</v>
      </c>
      <c r="E25" s="8">
        <v>12</v>
      </c>
      <c r="F25" s="9"/>
      <c r="G25" s="30">
        <v>20</v>
      </c>
      <c r="H25" s="12">
        <f t="shared" si="0"/>
        <v>0</v>
      </c>
      <c r="I25" s="11">
        <f t="shared" si="1"/>
        <v>0</v>
      </c>
      <c r="J25" s="24">
        <f t="shared" si="2"/>
        <v>0</v>
      </c>
    </row>
    <row r="26" spans="1:10" ht="75" outlineLevel="1">
      <c r="A26" s="40" t="s">
        <v>149</v>
      </c>
      <c r="B26" s="6" t="s">
        <v>97</v>
      </c>
      <c r="C26" s="6" t="s">
        <v>97</v>
      </c>
      <c r="D26" s="7" t="s">
        <v>5</v>
      </c>
      <c r="E26" s="8">
        <v>45</v>
      </c>
      <c r="F26" s="9"/>
      <c r="G26" s="30">
        <v>20</v>
      </c>
      <c r="H26" s="12">
        <f t="shared" si="0"/>
        <v>0</v>
      </c>
      <c r="I26" s="11">
        <f t="shared" si="1"/>
        <v>0</v>
      </c>
      <c r="J26" s="24">
        <f t="shared" si="2"/>
        <v>0</v>
      </c>
    </row>
    <row r="27" spans="1:10" ht="15" outlineLevel="1">
      <c r="A27" s="40" t="s">
        <v>150</v>
      </c>
      <c r="B27" s="6" t="s">
        <v>25</v>
      </c>
      <c r="C27" s="28" t="s">
        <v>67</v>
      </c>
      <c r="D27" s="33" t="s">
        <v>6</v>
      </c>
      <c r="E27" s="8">
        <v>60</v>
      </c>
      <c r="F27" s="9"/>
      <c r="G27" s="30">
        <v>20</v>
      </c>
      <c r="H27" s="12">
        <f t="shared" si="0"/>
        <v>0</v>
      </c>
      <c r="I27" s="11">
        <f t="shared" si="1"/>
        <v>0</v>
      </c>
      <c r="J27" s="24">
        <f t="shared" si="2"/>
        <v>0</v>
      </c>
    </row>
    <row r="28" spans="1:10" ht="15">
      <c r="A28" s="40"/>
      <c r="B28" s="6"/>
      <c r="C28" s="28"/>
      <c r="D28" s="7"/>
      <c r="E28" s="8"/>
      <c r="F28" s="9"/>
      <c r="G28" s="30"/>
      <c r="H28" s="10"/>
      <c r="I28" s="52">
        <f>SUM(I6:I27)</f>
        <v>0</v>
      </c>
      <c r="J28" s="53">
        <f>SUM(J6:J27)</f>
        <v>0</v>
      </c>
    </row>
    <row r="29" spans="1:10" ht="15">
      <c r="A29" s="40"/>
      <c r="B29" s="13" t="s">
        <v>90</v>
      </c>
      <c r="C29" s="26"/>
      <c r="D29" s="7"/>
      <c r="E29" s="11">
        <f>I37</f>
        <v>0</v>
      </c>
      <c r="F29" s="9"/>
      <c r="G29" s="30"/>
      <c r="H29" s="10"/>
      <c r="I29" s="11"/>
      <c r="J29" s="24"/>
    </row>
    <row r="30" spans="1:10" ht="15" outlineLevel="1">
      <c r="A30" s="40" t="s">
        <v>151</v>
      </c>
      <c r="B30" s="6" t="s">
        <v>17</v>
      </c>
      <c r="C30" s="27" t="s">
        <v>75</v>
      </c>
      <c r="D30" s="7" t="s">
        <v>22</v>
      </c>
      <c r="E30" s="8">
        <v>120</v>
      </c>
      <c r="F30" s="9"/>
      <c r="G30" s="30">
        <v>20</v>
      </c>
      <c r="H30" s="12">
        <f aca="true" t="shared" si="3" ref="H30:H36">ROUND(F30*1.2,2)</f>
        <v>0</v>
      </c>
      <c r="I30" s="11">
        <f aca="true" t="shared" si="4" ref="I30:I36">F30*E30</f>
        <v>0</v>
      </c>
      <c r="J30" s="24">
        <f aca="true" t="shared" si="5" ref="J30:J36">H30*E30</f>
        <v>0</v>
      </c>
    </row>
    <row r="31" spans="1:10" ht="37.5" outlineLevel="1">
      <c r="A31" s="40" t="s">
        <v>152</v>
      </c>
      <c r="B31" s="14" t="s">
        <v>106</v>
      </c>
      <c r="C31" s="28" t="s">
        <v>107</v>
      </c>
      <c r="D31" s="33" t="s">
        <v>5</v>
      </c>
      <c r="E31" s="8">
        <v>35</v>
      </c>
      <c r="F31" s="9"/>
      <c r="G31" s="30">
        <v>20</v>
      </c>
      <c r="H31" s="12">
        <f t="shared" si="3"/>
        <v>0</v>
      </c>
      <c r="I31" s="11">
        <f t="shared" si="4"/>
        <v>0</v>
      </c>
      <c r="J31" s="24">
        <f t="shared" si="5"/>
        <v>0</v>
      </c>
    </row>
    <row r="32" spans="1:10" ht="56.25" outlineLevel="1">
      <c r="A32" s="40" t="s">
        <v>153</v>
      </c>
      <c r="B32" s="6" t="s">
        <v>99</v>
      </c>
      <c r="C32" s="27" t="s">
        <v>72</v>
      </c>
      <c r="D32" s="33" t="s">
        <v>6</v>
      </c>
      <c r="E32" s="8">
        <v>60</v>
      </c>
      <c r="F32" s="9"/>
      <c r="G32" s="30">
        <v>20</v>
      </c>
      <c r="H32" s="12">
        <f t="shared" si="3"/>
        <v>0</v>
      </c>
      <c r="I32" s="11">
        <f t="shared" si="4"/>
        <v>0</v>
      </c>
      <c r="J32" s="24">
        <f t="shared" si="5"/>
        <v>0</v>
      </c>
    </row>
    <row r="33" spans="1:10" ht="75" outlineLevel="1">
      <c r="A33" s="40" t="s">
        <v>154</v>
      </c>
      <c r="B33" s="6" t="s">
        <v>100</v>
      </c>
      <c r="C33" s="27" t="s">
        <v>73</v>
      </c>
      <c r="D33" s="33" t="s">
        <v>6</v>
      </c>
      <c r="E33" s="8">
        <v>60</v>
      </c>
      <c r="F33" s="9"/>
      <c r="G33" s="30">
        <v>20</v>
      </c>
      <c r="H33" s="12">
        <f t="shared" si="3"/>
        <v>0</v>
      </c>
      <c r="I33" s="11">
        <f t="shared" si="4"/>
        <v>0</v>
      </c>
      <c r="J33" s="24">
        <f t="shared" si="5"/>
        <v>0</v>
      </c>
    </row>
    <row r="34" spans="1:10" ht="75" outlineLevel="1">
      <c r="A34" s="40" t="s">
        <v>155</v>
      </c>
      <c r="B34" s="6" t="s">
        <v>105</v>
      </c>
      <c r="C34" s="27" t="s">
        <v>74</v>
      </c>
      <c r="D34" s="33" t="s">
        <v>6</v>
      </c>
      <c r="E34" s="8">
        <v>70</v>
      </c>
      <c r="F34" s="9"/>
      <c r="G34" s="30">
        <v>20</v>
      </c>
      <c r="H34" s="12">
        <f t="shared" si="3"/>
        <v>0</v>
      </c>
      <c r="I34" s="11">
        <f t="shared" si="4"/>
        <v>0</v>
      </c>
      <c r="J34" s="24">
        <f t="shared" si="5"/>
        <v>0</v>
      </c>
    </row>
    <row r="35" spans="1:10" ht="75" outlineLevel="1">
      <c r="A35" s="40" t="s">
        <v>156</v>
      </c>
      <c r="B35" s="6" t="s">
        <v>15</v>
      </c>
      <c r="C35" s="27" t="s">
        <v>98</v>
      </c>
      <c r="D35" s="33" t="s">
        <v>6</v>
      </c>
      <c r="E35" s="8">
        <v>60</v>
      </c>
      <c r="F35" s="9"/>
      <c r="G35" s="30">
        <v>20</v>
      </c>
      <c r="H35" s="12">
        <f t="shared" si="3"/>
        <v>0</v>
      </c>
      <c r="I35" s="11">
        <f t="shared" si="4"/>
        <v>0</v>
      </c>
      <c r="J35" s="24">
        <f t="shared" si="5"/>
        <v>0</v>
      </c>
    </row>
    <row r="36" spans="1:10" ht="56.25" outlineLevel="1">
      <c r="A36" s="40" t="s">
        <v>157</v>
      </c>
      <c r="B36" s="6" t="s">
        <v>16</v>
      </c>
      <c r="C36" s="27" t="s">
        <v>28</v>
      </c>
      <c r="D36" s="33" t="s">
        <v>6</v>
      </c>
      <c r="E36" s="8">
        <v>15</v>
      </c>
      <c r="F36" s="9"/>
      <c r="G36" s="30">
        <v>20</v>
      </c>
      <c r="H36" s="12">
        <f t="shared" si="3"/>
        <v>0</v>
      </c>
      <c r="I36" s="11">
        <f t="shared" si="4"/>
        <v>0</v>
      </c>
      <c r="J36" s="24">
        <f t="shared" si="5"/>
        <v>0</v>
      </c>
    </row>
    <row r="37" spans="1:10" ht="15">
      <c r="A37" s="40"/>
      <c r="B37" s="6"/>
      <c r="C37" s="27"/>
      <c r="D37" s="7"/>
      <c r="E37" s="8"/>
      <c r="F37" s="9"/>
      <c r="G37" s="30"/>
      <c r="H37" s="10"/>
      <c r="I37" s="52">
        <f>SUM(I30:I36)</f>
        <v>0</v>
      </c>
      <c r="J37" s="53">
        <f>SUM(J30:J36)</f>
        <v>0</v>
      </c>
    </row>
    <row r="38" spans="1:10" ht="75">
      <c r="A38" s="40"/>
      <c r="B38" s="13" t="s">
        <v>128</v>
      </c>
      <c r="C38" s="29" t="s">
        <v>85</v>
      </c>
      <c r="D38" s="7"/>
      <c r="E38" s="11">
        <f>I62</f>
        <v>0</v>
      </c>
      <c r="F38" s="9"/>
      <c r="G38" s="30"/>
      <c r="H38" s="10"/>
      <c r="I38" s="11"/>
      <c r="J38" s="24"/>
    </row>
    <row r="39" spans="1:10" ht="15" outlineLevel="1">
      <c r="A39" s="40" t="s">
        <v>158</v>
      </c>
      <c r="B39" s="14" t="s">
        <v>31</v>
      </c>
      <c r="C39" s="28" t="s">
        <v>87</v>
      </c>
      <c r="D39" s="15" t="s">
        <v>14</v>
      </c>
      <c r="E39" s="8">
        <v>100</v>
      </c>
      <c r="F39" s="9"/>
      <c r="G39" s="30">
        <v>8</v>
      </c>
      <c r="H39" s="12">
        <f>ROUND(F39*1.08,2)</f>
        <v>0</v>
      </c>
      <c r="I39" s="11">
        <f aca="true" t="shared" si="6" ref="I39:I61">F39*E39</f>
        <v>0</v>
      </c>
      <c r="J39" s="24">
        <f aca="true" t="shared" si="7" ref="J39:J61">H39*E39</f>
        <v>0</v>
      </c>
    </row>
    <row r="40" spans="1:10" ht="37.5" outlineLevel="1">
      <c r="A40" s="40" t="s">
        <v>159</v>
      </c>
      <c r="B40" s="14" t="s">
        <v>32</v>
      </c>
      <c r="C40" s="28" t="s">
        <v>77</v>
      </c>
      <c r="D40" s="15" t="s">
        <v>5</v>
      </c>
      <c r="E40" s="8">
        <v>60</v>
      </c>
      <c r="F40" s="9"/>
      <c r="G40" s="30">
        <v>8</v>
      </c>
      <c r="H40" s="12">
        <f aca="true" t="shared" si="8" ref="H40:H61">ROUND(F40*1.08,2)</f>
        <v>0</v>
      </c>
      <c r="I40" s="11">
        <f t="shared" si="6"/>
        <v>0</v>
      </c>
      <c r="J40" s="24">
        <f t="shared" si="7"/>
        <v>0</v>
      </c>
    </row>
    <row r="41" spans="1:10" ht="37.5" outlineLevel="1">
      <c r="A41" s="40" t="s">
        <v>160</v>
      </c>
      <c r="B41" s="6" t="s">
        <v>33</v>
      </c>
      <c r="C41" s="27" t="s">
        <v>76</v>
      </c>
      <c r="D41" s="7" t="s">
        <v>5</v>
      </c>
      <c r="E41" s="8">
        <v>800</v>
      </c>
      <c r="F41" s="9"/>
      <c r="G41" s="30">
        <v>8</v>
      </c>
      <c r="H41" s="12">
        <f t="shared" si="8"/>
        <v>0</v>
      </c>
      <c r="I41" s="11">
        <f t="shared" si="6"/>
        <v>0</v>
      </c>
      <c r="J41" s="24">
        <f t="shared" si="7"/>
        <v>0</v>
      </c>
    </row>
    <row r="42" spans="1:10" ht="37.5" outlineLevel="1">
      <c r="A42" s="40" t="s">
        <v>161</v>
      </c>
      <c r="B42" s="14" t="s">
        <v>3</v>
      </c>
      <c r="C42" s="28" t="s">
        <v>77</v>
      </c>
      <c r="D42" s="7" t="s">
        <v>5</v>
      </c>
      <c r="E42" s="8">
        <v>100</v>
      </c>
      <c r="F42" s="9"/>
      <c r="G42" s="30">
        <v>8</v>
      </c>
      <c r="H42" s="12">
        <f t="shared" si="8"/>
        <v>0</v>
      </c>
      <c r="I42" s="11">
        <f t="shared" si="6"/>
        <v>0</v>
      </c>
      <c r="J42" s="24">
        <f t="shared" si="7"/>
        <v>0</v>
      </c>
    </row>
    <row r="43" spans="1:10" ht="37.5" outlineLevel="1">
      <c r="A43" s="40" t="s">
        <v>162</v>
      </c>
      <c r="B43" s="6" t="s">
        <v>34</v>
      </c>
      <c r="C43" s="28" t="s">
        <v>78</v>
      </c>
      <c r="D43" s="7" t="s">
        <v>5</v>
      </c>
      <c r="E43" s="8">
        <v>180</v>
      </c>
      <c r="F43" s="9"/>
      <c r="G43" s="30">
        <v>8</v>
      </c>
      <c r="H43" s="12">
        <f t="shared" si="8"/>
        <v>0</v>
      </c>
      <c r="I43" s="11">
        <f t="shared" si="6"/>
        <v>0</v>
      </c>
      <c r="J43" s="24">
        <f t="shared" si="7"/>
        <v>0</v>
      </c>
    </row>
    <row r="44" spans="1:10" ht="37.5" outlineLevel="1">
      <c r="A44" s="40" t="s">
        <v>163</v>
      </c>
      <c r="B44" s="14" t="s">
        <v>13</v>
      </c>
      <c r="C44" s="28" t="s">
        <v>35</v>
      </c>
      <c r="D44" s="7" t="s">
        <v>5</v>
      </c>
      <c r="E44" s="8">
        <v>60</v>
      </c>
      <c r="F44" s="9"/>
      <c r="G44" s="30">
        <v>8</v>
      </c>
      <c r="H44" s="12">
        <f t="shared" si="8"/>
        <v>0</v>
      </c>
      <c r="I44" s="11">
        <f t="shared" si="6"/>
        <v>0</v>
      </c>
      <c r="J44" s="24">
        <f t="shared" si="7"/>
        <v>0</v>
      </c>
    </row>
    <row r="45" spans="1:10" ht="37.5" outlineLevel="1">
      <c r="A45" s="40" t="s">
        <v>164</v>
      </c>
      <c r="B45" s="6" t="s">
        <v>24</v>
      </c>
      <c r="C45" s="28" t="s">
        <v>80</v>
      </c>
      <c r="D45" s="7" t="s">
        <v>5</v>
      </c>
      <c r="E45" s="8">
        <v>180</v>
      </c>
      <c r="F45" s="9"/>
      <c r="G45" s="30">
        <v>8</v>
      </c>
      <c r="H45" s="12">
        <f t="shared" si="8"/>
        <v>0</v>
      </c>
      <c r="I45" s="11">
        <f t="shared" si="6"/>
        <v>0</v>
      </c>
      <c r="J45" s="24">
        <f t="shared" si="7"/>
        <v>0</v>
      </c>
    </row>
    <row r="46" spans="1:10" ht="15" outlineLevel="1">
      <c r="A46" s="40" t="s">
        <v>165</v>
      </c>
      <c r="B46" s="6" t="s">
        <v>36</v>
      </c>
      <c r="C46" s="27" t="s">
        <v>79</v>
      </c>
      <c r="D46" s="33" t="s">
        <v>6</v>
      </c>
      <c r="E46" s="8">
        <v>90</v>
      </c>
      <c r="F46" s="9"/>
      <c r="G46" s="30">
        <v>8</v>
      </c>
      <c r="H46" s="12">
        <f t="shared" si="8"/>
        <v>0</v>
      </c>
      <c r="I46" s="11">
        <f t="shared" si="6"/>
        <v>0</v>
      </c>
      <c r="J46" s="24">
        <f t="shared" si="7"/>
        <v>0</v>
      </c>
    </row>
    <row r="47" spans="1:10" ht="37.5" outlineLevel="1">
      <c r="A47" s="40" t="s">
        <v>166</v>
      </c>
      <c r="B47" s="14" t="s">
        <v>37</v>
      </c>
      <c r="C47" s="28" t="s">
        <v>80</v>
      </c>
      <c r="D47" s="7" t="s">
        <v>5</v>
      </c>
      <c r="E47" s="8">
        <v>120</v>
      </c>
      <c r="F47" s="9"/>
      <c r="G47" s="30">
        <v>8</v>
      </c>
      <c r="H47" s="12">
        <f t="shared" si="8"/>
        <v>0</v>
      </c>
      <c r="I47" s="11">
        <f t="shared" si="6"/>
        <v>0</v>
      </c>
      <c r="J47" s="24">
        <f t="shared" si="7"/>
        <v>0</v>
      </c>
    </row>
    <row r="48" spans="1:10" ht="37.5" outlineLevel="1">
      <c r="A48" s="40" t="s">
        <v>167</v>
      </c>
      <c r="B48" s="14" t="s">
        <v>2</v>
      </c>
      <c r="C48" s="28" t="s">
        <v>81</v>
      </c>
      <c r="D48" s="7" t="s">
        <v>5</v>
      </c>
      <c r="E48" s="8">
        <v>120</v>
      </c>
      <c r="F48" s="9"/>
      <c r="G48" s="30">
        <v>8</v>
      </c>
      <c r="H48" s="12">
        <f t="shared" si="8"/>
        <v>0</v>
      </c>
      <c r="I48" s="11">
        <f t="shared" si="6"/>
        <v>0</v>
      </c>
      <c r="J48" s="24">
        <f t="shared" si="7"/>
        <v>0</v>
      </c>
    </row>
    <row r="49" spans="1:10" ht="37.5" outlineLevel="1">
      <c r="A49" s="40" t="s">
        <v>168</v>
      </c>
      <c r="B49" s="6" t="s">
        <v>38</v>
      </c>
      <c r="C49" s="28" t="s">
        <v>80</v>
      </c>
      <c r="D49" s="7" t="s">
        <v>5</v>
      </c>
      <c r="E49" s="8">
        <v>140</v>
      </c>
      <c r="F49" s="9"/>
      <c r="G49" s="30">
        <v>8</v>
      </c>
      <c r="H49" s="12">
        <f t="shared" si="8"/>
        <v>0</v>
      </c>
      <c r="I49" s="11">
        <f t="shared" si="6"/>
        <v>0</v>
      </c>
      <c r="J49" s="24">
        <f t="shared" si="7"/>
        <v>0</v>
      </c>
    </row>
    <row r="50" spans="1:10" ht="37.5" outlineLevel="1">
      <c r="A50" s="40" t="s">
        <v>169</v>
      </c>
      <c r="B50" s="6" t="s">
        <v>39</v>
      </c>
      <c r="C50" s="28" t="s">
        <v>88</v>
      </c>
      <c r="D50" s="7" t="s">
        <v>5</v>
      </c>
      <c r="E50" s="8">
        <v>7</v>
      </c>
      <c r="F50" s="9"/>
      <c r="G50" s="30">
        <v>8</v>
      </c>
      <c r="H50" s="12">
        <f t="shared" si="8"/>
        <v>0</v>
      </c>
      <c r="I50" s="11">
        <f t="shared" si="6"/>
        <v>0</v>
      </c>
      <c r="J50" s="24">
        <f t="shared" si="7"/>
        <v>0</v>
      </c>
    </row>
    <row r="51" spans="1:10" ht="37.5" outlineLevel="1">
      <c r="A51" s="40" t="s">
        <v>170</v>
      </c>
      <c r="B51" s="6" t="s">
        <v>23</v>
      </c>
      <c r="C51" s="28" t="s">
        <v>40</v>
      </c>
      <c r="D51" s="7" t="s">
        <v>5</v>
      </c>
      <c r="E51" s="8">
        <v>600</v>
      </c>
      <c r="F51" s="9"/>
      <c r="G51" s="30">
        <v>8</v>
      </c>
      <c r="H51" s="12">
        <f t="shared" si="8"/>
        <v>0</v>
      </c>
      <c r="I51" s="11">
        <f t="shared" si="6"/>
        <v>0</v>
      </c>
      <c r="J51" s="24">
        <f t="shared" si="7"/>
        <v>0</v>
      </c>
    </row>
    <row r="52" spans="1:10" ht="37.5" outlineLevel="1">
      <c r="A52" s="40" t="s">
        <v>171</v>
      </c>
      <c r="B52" s="14" t="s">
        <v>42</v>
      </c>
      <c r="C52" s="28" t="s">
        <v>41</v>
      </c>
      <c r="D52" s="7" t="s">
        <v>5</v>
      </c>
      <c r="E52" s="8">
        <v>140</v>
      </c>
      <c r="F52" s="9"/>
      <c r="G52" s="30">
        <v>20</v>
      </c>
      <c r="H52" s="12">
        <f>ROUND(F52*1.2,2)</f>
        <v>0</v>
      </c>
      <c r="I52" s="11">
        <f t="shared" si="6"/>
        <v>0</v>
      </c>
      <c r="J52" s="24">
        <f t="shared" si="7"/>
        <v>0</v>
      </c>
    </row>
    <row r="53" spans="1:10" ht="56.25" outlineLevel="1">
      <c r="A53" s="40" t="s">
        <v>172</v>
      </c>
      <c r="B53" s="6" t="s">
        <v>120</v>
      </c>
      <c r="C53" s="28" t="s">
        <v>55</v>
      </c>
      <c r="D53" s="7" t="s">
        <v>5</v>
      </c>
      <c r="E53" s="8">
        <v>12</v>
      </c>
      <c r="F53" s="9"/>
      <c r="G53" s="30">
        <v>20</v>
      </c>
      <c r="H53" s="12">
        <f aca="true" t="shared" si="9" ref="H53:H56">ROUND(F53*1.2,2)</f>
        <v>0</v>
      </c>
      <c r="I53" s="11">
        <f t="shared" si="6"/>
        <v>0</v>
      </c>
      <c r="J53" s="24">
        <f t="shared" si="7"/>
        <v>0</v>
      </c>
    </row>
    <row r="54" spans="1:10" ht="37.5" outlineLevel="1">
      <c r="A54" s="40" t="s">
        <v>173</v>
      </c>
      <c r="B54" s="6" t="s">
        <v>19</v>
      </c>
      <c r="C54" s="28" t="s">
        <v>43</v>
      </c>
      <c r="D54" s="7" t="s">
        <v>5</v>
      </c>
      <c r="E54" s="8">
        <v>6</v>
      </c>
      <c r="F54" s="9"/>
      <c r="G54" s="30">
        <v>20</v>
      </c>
      <c r="H54" s="12">
        <f t="shared" si="9"/>
        <v>0</v>
      </c>
      <c r="I54" s="11">
        <f t="shared" si="6"/>
        <v>0</v>
      </c>
      <c r="J54" s="24">
        <f t="shared" si="7"/>
        <v>0</v>
      </c>
    </row>
    <row r="55" spans="1:10" ht="15" outlineLevel="1">
      <c r="A55" s="40" t="s">
        <v>174</v>
      </c>
      <c r="B55" s="6" t="s">
        <v>18</v>
      </c>
      <c r="C55" s="28" t="s">
        <v>82</v>
      </c>
      <c r="D55" s="7" t="s">
        <v>5</v>
      </c>
      <c r="E55" s="8">
        <v>18</v>
      </c>
      <c r="F55" s="9"/>
      <c r="G55" s="30">
        <v>20</v>
      </c>
      <c r="H55" s="12">
        <f t="shared" si="9"/>
        <v>0</v>
      </c>
      <c r="I55" s="11">
        <f t="shared" si="6"/>
        <v>0</v>
      </c>
      <c r="J55" s="24">
        <f t="shared" si="7"/>
        <v>0</v>
      </c>
    </row>
    <row r="56" spans="1:10" ht="15" outlineLevel="1">
      <c r="A56" s="40" t="s">
        <v>175</v>
      </c>
      <c r="B56" s="14" t="s">
        <v>29</v>
      </c>
      <c r="C56" s="28" t="s">
        <v>83</v>
      </c>
      <c r="D56" s="15" t="s">
        <v>5</v>
      </c>
      <c r="E56" s="8">
        <v>120</v>
      </c>
      <c r="F56" s="9"/>
      <c r="G56" s="30">
        <v>20</v>
      </c>
      <c r="H56" s="12">
        <f t="shared" si="9"/>
        <v>0</v>
      </c>
      <c r="I56" s="11">
        <f t="shared" si="6"/>
        <v>0</v>
      </c>
      <c r="J56" s="24">
        <f t="shared" si="7"/>
        <v>0</v>
      </c>
    </row>
    <row r="57" spans="1:10" ht="15" outlineLevel="1">
      <c r="A57" s="40" t="s">
        <v>176</v>
      </c>
      <c r="B57" s="14" t="s">
        <v>101</v>
      </c>
      <c r="C57" s="27" t="s">
        <v>79</v>
      </c>
      <c r="D57" s="34" t="s">
        <v>6</v>
      </c>
      <c r="E57" s="8">
        <v>96</v>
      </c>
      <c r="F57" s="9"/>
      <c r="G57" s="30">
        <v>8</v>
      </c>
      <c r="H57" s="12">
        <f t="shared" si="8"/>
        <v>0</v>
      </c>
      <c r="I57" s="11">
        <f t="shared" si="6"/>
        <v>0</v>
      </c>
      <c r="J57" s="24">
        <f t="shared" si="7"/>
        <v>0</v>
      </c>
    </row>
    <row r="58" spans="1:10" ht="37.5" outlineLevel="1">
      <c r="A58" s="40" t="s">
        <v>177</v>
      </c>
      <c r="B58" s="14" t="s">
        <v>104</v>
      </c>
      <c r="C58" s="28" t="s">
        <v>80</v>
      </c>
      <c r="D58" s="15" t="s">
        <v>5</v>
      </c>
      <c r="E58" s="8">
        <v>0</v>
      </c>
      <c r="F58" s="9"/>
      <c r="G58" s="30">
        <v>8</v>
      </c>
      <c r="H58" s="12">
        <f t="shared" si="8"/>
        <v>0</v>
      </c>
      <c r="I58" s="11">
        <f t="shared" si="6"/>
        <v>0</v>
      </c>
      <c r="J58" s="24">
        <f t="shared" si="7"/>
        <v>0</v>
      </c>
    </row>
    <row r="59" spans="1:10" ht="37.5" outlineLevel="1">
      <c r="A59" s="40" t="s">
        <v>178</v>
      </c>
      <c r="B59" s="14" t="s">
        <v>102</v>
      </c>
      <c r="C59" s="28" t="s">
        <v>80</v>
      </c>
      <c r="D59" s="15" t="s">
        <v>5</v>
      </c>
      <c r="E59" s="8">
        <v>0</v>
      </c>
      <c r="F59" s="9"/>
      <c r="G59" s="30">
        <v>8</v>
      </c>
      <c r="H59" s="12">
        <f t="shared" si="8"/>
        <v>0</v>
      </c>
      <c r="I59" s="11">
        <f t="shared" si="6"/>
        <v>0</v>
      </c>
      <c r="J59" s="24">
        <f t="shared" si="7"/>
        <v>0</v>
      </c>
    </row>
    <row r="60" spans="1:10" ht="37.5" outlineLevel="1">
      <c r="A60" s="40" t="s">
        <v>179</v>
      </c>
      <c r="B60" s="14" t="s">
        <v>103</v>
      </c>
      <c r="C60" s="28" t="s">
        <v>80</v>
      </c>
      <c r="D60" s="15" t="s">
        <v>5</v>
      </c>
      <c r="E60" s="8">
        <v>0</v>
      </c>
      <c r="F60" s="9"/>
      <c r="G60" s="30">
        <v>8</v>
      </c>
      <c r="H60" s="12">
        <f t="shared" si="8"/>
        <v>0</v>
      </c>
      <c r="I60" s="11">
        <f t="shared" si="6"/>
        <v>0</v>
      </c>
      <c r="J60" s="24">
        <f t="shared" si="7"/>
        <v>0</v>
      </c>
    </row>
    <row r="61" spans="1:10" ht="37.5" outlineLevel="1">
      <c r="A61" s="40" t="s">
        <v>177</v>
      </c>
      <c r="B61" s="6" t="s">
        <v>45</v>
      </c>
      <c r="C61" s="28" t="s">
        <v>84</v>
      </c>
      <c r="D61" s="7" t="s">
        <v>5</v>
      </c>
      <c r="E61" s="8">
        <v>600</v>
      </c>
      <c r="F61" s="9"/>
      <c r="G61" s="30">
        <v>8</v>
      </c>
      <c r="H61" s="12">
        <f t="shared" si="8"/>
        <v>0</v>
      </c>
      <c r="I61" s="11">
        <f t="shared" si="6"/>
        <v>0</v>
      </c>
      <c r="J61" s="24">
        <f t="shared" si="7"/>
        <v>0</v>
      </c>
    </row>
    <row r="62" spans="1:10" ht="15">
      <c r="A62" s="40"/>
      <c r="I62" s="52">
        <f>SUM(I39:I61)</f>
        <v>0</v>
      </c>
      <c r="J62" s="53">
        <f>SUM(J39:J61)</f>
        <v>0</v>
      </c>
    </row>
    <row r="63" spans="1:10" ht="75">
      <c r="A63" s="40"/>
      <c r="B63" s="13" t="s">
        <v>180</v>
      </c>
      <c r="C63" s="29" t="s">
        <v>86</v>
      </c>
      <c r="D63" s="7"/>
      <c r="E63" s="11">
        <f>I68</f>
        <v>0</v>
      </c>
      <c r="F63" s="9"/>
      <c r="G63" s="30"/>
      <c r="H63" s="10"/>
      <c r="I63" s="11"/>
      <c r="J63" s="24"/>
    </row>
    <row r="64" spans="1:10" ht="56.25" outlineLevel="1">
      <c r="A64" s="40" t="s">
        <v>181</v>
      </c>
      <c r="B64" s="6" t="s">
        <v>48</v>
      </c>
      <c r="C64" s="27" t="s">
        <v>69</v>
      </c>
      <c r="D64" s="7" t="s">
        <v>5</v>
      </c>
      <c r="E64" s="8">
        <v>180</v>
      </c>
      <c r="F64" s="9"/>
      <c r="G64" s="30">
        <v>20</v>
      </c>
      <c r="H64" s="12">
        <f>ROUND(F64*1.2,2)</f>
        <v>0</v>
      </c>
      <c r="I64" s="11">
        <f aca="true" t="shared" si="10" ref="I64:I67">F64*E64</f>
        <v>0</v>
      </c>
      <c r="J64" s="24">
        <f aca="true" t="shared" si="11" ref="J64:J67">H64*E64</f>
        <v>0</v>
      </c>
    </row>
    <row r="65" spans="1:10" ht="56.25" outlineLevel="1">
      <c r="A65" s="40" t="s">
        <v>182</v>
      </c>
      <c r="B65" s="6" t="s">
        <v>47</v>
      </c>
      <c r="C65" s="27" t="s">
        <v>51</v>
      </c>
      <c r="D65" s="7" t="s">
        <v>5</v>
      </c>
      <c r="E65" s="8">
        <v>180</v>
      </c>
      <c r="F65" s="9"/>
      <c r="G65" s="30">
        <v>20</v>
      </c>
      <c r="H65" s="12">
        <f aca="true" t="shared" si="12" ref="H65:H67">ROUND(F65*1.2,2)</f>
        <v>0</v>
      </c>
      <c r="I65" s="11">
        <f t="shared" si="10"/>
        <v>0</v>
      </c>
      <c r="J65" s="24">
        <f t="shared" si="11"/>
        <v>0</v>
      </c>
    </row>
    <row r="66" spans="1:10" ht="75" outlineLevel="1">
      <c r="A66" s="40" t="s">
        <v>183</v>
      </c>
      <c r="B66" s="6" t="s">
        <v>49</v>
      </c>
      <c r="C66" s="27" t="s">
        <v>50</v>
      </c>
      <c r="D66" s="7" t="s">
        <v>5</v>
      </c>
      <c r="E66" s="8">
        <v>300</v>
      </c>
      <c r="F66" s="9"/>
      <c r="G66" s="30">
        <v>20</v>
      </c>
      <c r="H66" s="12">
        <f t="shared" si="12"/>
        <v>0</v>
      </c>
      <c r="I66" s="11">
        <f t="shared" si="10"/>
        <v>0</v>
      </c>
      <c r="J66" s="24">
        <f t="shared" si="11"/>
        <v>0</v>
      </c>
    </row>
    <row r="67" spans="1:10" ht="37.5" outlineLevel="1">
      <c r="A67" s="40" t="s">
        <v>184</v>
      </c>
      <c r="B67" s="14" t="s">
        <v>54</v>
      </c>
      <c r="C67" s="28" t="s">
        <v>68</v>
      </c>
      <c r="D67" s="7" t="s">
        <v>5</v>
      </c>
      <c r="E67" s="8">
        <v>180</v>
      </c>
      <c r="F67" s="9"/>
      <c r="G67" s="30">
        <v>20</v>
      </c>
      <c r="H67" s="12">
        <f t="shared" si="12"/>
        <v>0</v>
      </c>
      <c r="I67" s="11">
        <f t="shared" si="10"/>
        <v>0</v>
      </c>
      <c r="J67" s="24">
        <f t="shared" si="11"/>
        <v>0</v>
      </c>
    </row>
    <row r="68" spans="1:10" ht="15">
      <c r="A68" s="40"/>
      <c r="I68" s="52">
        <f>SUM(I64:I67)</f>
        <v>0</v>
      </c>
      <c r="J68" s="53">
        <f>SUM(J64:J67)</f>
        <v>0</v>
      </c>
    </row>
    <row r="69" spans="1:10" ht="15">
      <c r="A69" s="40"/>
      <c r="B69" s="13" t="s">
        <v>185</v>
      </c>
      <c r="C69" s="29"/>
      <c r="D69" s="7"/>
      <c r="E69" s="11">
        <f>I71</f>
        <v>0</v>
      </c>
      <c r="F69" s="9"/>
      <c r="G69" s="30"/>
      <c r="H69" s="10"/>
      <c r="I69" s="11"/>
      <c r="J69" s="24"/>
    </row>
    <row r="70" spans="1:10" ht="75" outlineLevel="1">
      <c r="A70" s="40" t="s">
        <v>186</v>
      </c>
      <c r="B70" s="6" t="s">
        <v>26</v>
      </c>
      <c r="C70" s="27" t="s">
        <v>52</v>
      </c>
      <c r="D70" s="7" t="s">
        <v>6</v>
      </c>
      <c r="E70" s="8">
        <v>3500</v>
      </c>
      <c r="F70" s="9"/>
      <c r="G70" s="30">
        <v>8</v>
      </c>
      <c r="H70" s="12">
        <f>ROUND(F70*1.08,2)</f>
        <v>0</v>
      </c>
      <c r="I70" s="11">
        <f aca="true" t="shared" si="13" ref="I70">F70*E70</f>
        <v>0</v>
      </c>
      <c r="J70" s="24">
        <f aca="true" t="shared" si="14" ref="J70">H70*E70</f>
        <v>0</v>
      </c>
    </row>
    <row r="71" spans="1:10" ht="15">
      <c r="A71" s="40"/>
      <c r="I71" s="54">
        <f>SUM(I70)</f>
        <v>0</v>
      </c>
      <c r="J71" s="55">
        <f>SUM(J70)</f>
        <v>0</v>
      </c>
    </row>
    <row r="72" spans="1:10" ht="37.5">
      <c r="A72" s="40"/>
      <c r="B72" s="13" t="s">
        <v>187</v>
      </c>
      <c r="C72" s="29"/>
      <c r="D72" s="7"/>
      <c r="E72" s="11">
        <f>I74</f>
        <v>0</v>
      </c>
      <c r="F72" s="9"/>
      <c r="G72" s="30"/>
      <c r="H72" s="10"/>
      <c r="I72" s="11"/>
      <c r="J72" s="24"/>
    </row>
    <row r="73" spans="1:10" ht="56.25" outlineLevel="1">
      <c r="A73" s="40" t="s">
        <v>188</v>
      </c>
      <c r="B73" s="6" t="s">
        <v>53</v>
      </c>
      <c r="C73" s="27" t="s">
        <v>53</v>
      </c>
      <c r="D73" s="7" t="s">
        <v>5</v>
      </c>
      <c r="E73" s="8">
        <v>300</v>
      </c>
      <c r="F73" s="9"/>
      <c r="G73" s="30">
        <v>20</v>
      </c>
      <c r="H73" s="12">
        <f aca="true" t="shared" si="15" ref="H73">ROUND(F73*1.2,2)</f>
        <v>0</v>
      </c>
      <c r="I73" s="11">
        <f aca="true" t="shared" si="16" ref="I73">F73*E73</f>
        <v>0</v>
      </c>
      <c r="J73" s="24">
        <f aca="true" t="shared" si="17" ref="J73">H73*E73</f>
        <v>0</v>
      </c>
    </row>
    <row r="74" spans="1:10" ht="15">
      <c r="A74" s="40"/>
      <c r="I74" s="56">
        <f>SUM(I73)</f>
        <v>0</v>
      </c>
      <c r="J74" s="56">
        <f>SUM(J73)</f>
        <v>0</v>
      </c>
    </row>
    <row r="75" spans="1:10" ht="15">
      <c r="A75" s="41"/>
      <c r="I75" s="19"/>
      <c r="J75" s="25"/>
    </row>
    <row r="76" spans="1:10" ht="15">
      <c r="A76" s="41"/>
      <c r="I76" s="19"/>
      <c r="J76" s="19"/>
    </row>
    <row r="77" spans="1:10" ht="15">
      <c r="A77" s="41"/>
      <c r="I77" s="19"/>
      <c r="J77" s="19"/>
    </row>
    <row r="78" spans="1:10" ht="15">
      <c r="A78" s="41"/>
      <c r="I78" s="19"/>
      <c r="J78" s="19"/>
    </row>
    <row r="79" ht="243.75">
      <c r="B79" s="20" t="s">
        <v>91</v>
      </c>
    </row>
  </sheetData>
  <autoFilter ref="A3:J79"/>
  <printOptions horizontalCentered="1"/>
  <pageMargins left="0.2362204724409449" right="0.2362204724409449" top="0.7480314960629921" bottom="0.7480314960629921" header="0.31496062992125984" footer="0.31496062992125984"/>
  <pageSetup fitToHeight="100" fitToWidth="1" horizontalDpi="600" verticalDpi="600" orientation="landscape" paperSize="9" scale="71" r:id="rId1"/>
  <headerFooter>
    <oddFooter>&amp;RPag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Veaceslav Plamadeala</cp:lastModifiedBy>
  <cp:lastPrinted>2023-03-18T15:45:44Z</cp:lastPrinted>
  <dcterms:created xsi:type="dcterms:W3CDTF">2021-02-08T21:51:29Z</dcterms:created>
  <dcterms:modified xsi:type="dcterms:W3CDTF">2023-12-13T00:42:09Z</dcterms:modified>
  <cp:category/>
  <cp:version/>
  <cp:contentType/>
  <cp:contentStatus/>
</cp:coreProperties>
</file>