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29" activeTab="0"/>
  </bookViews>
  <sheets>
    <sheet name="adaptare 8" sheetId="1" r:id="rId1"/>
  </sheets>
  <definedNames/>
  <calcPr fullCalcOnLoad="1" refMode="R1C1"/>
</workbook>
</file>

<file path=xl/sharedStrings.xml><?xml version="1.0" encoding="utf-8"?>
<sst xmlns="http://schemas.openxmlformats.org/spreadsheetml/2006/main" count="156" uniqueCount="145">
  <si>
    <t>DATE GENERALE</t>
  </si>
  <si>
    <t>Denumirea temei</t>
  </si>
  <si>
    <t>Categoria documentului normativ</t>
  </si>
  <si>
    <t>Tipul lucrării</t>
  </si>
  <si>
    <t>Tipuri de expertiză</t>
  </si>
  <si>
    <t>DATE DE INTRARE PENTRU CALCUL</t>
  </si>
  <si>
    <t>Nr.</t>
  </si>
  <si>
    <t>Denumirea</t>
  </si>
  <si>
    <t>Indice</t>
  </si>
  <si>
    <t>Valoare</t>
  </si>
  <si>
    <t>Argumentare (formula de calcul)</t>
  </si>
  <si>
    <t>0.1</t>
  </si>
  <si>
    <t>Caietul de sarcini, pct. 1.2</t>
  </si>
  <si>
    <t>0.2</t>
  </si>
  <si>
    <t>Categoria de complexitate</t>
  </si>
  <si>
    <t>—</t>
  </si>
  <si>
    <t>0.3</t>
  </si>
  <si>
    <t>Normativul de bază al manoperei pentru elaborarea documentului normativ, om-zile</t>
  </si>
  <si>
    <t>0.4</t>
  </si>
  <si>
    <t>Coeficientul de complexitate în funcţie de volumul materialului grafic în documentul normativ întocmit cu utilizarea programelor CAD</t>
  </si>
  <si>
    <t>0.5</t>
  </si>
  <si>
    <t>0.6</t>
  </si>
  <si>
    <t>Coeficientul ce ţine cont de participarea la elaborarea documentului normativ a experţilor internaţionali (din alte state)</t>
  </si>
  <si>
    <t>Caietul de sarcini, pct. 2.5;</t>
  </si>
  <si>
    <t>Datele organizaţiei</t>
  </si>
  <si>
    <t>0.7</t>
  </si>
  <si>
    <t>Manopera totală pentru elaborarea unui document normativ, om-zile</t>
  </si>
  <si>
    <t>0.8</t>
  </si>
  <si>
    <t>0.9</t>
  </si>
  <si>
    <t>Coeficientul ce ţine cont de defalcările obligatorii din fondul de salarizare pentru asigurările sociale de stat şi de asistenţă medicală</t>
  </si>
  <si>
    <t>0.10</t>
  </si>
  <si>
    <t>0.11</t>
  </si>
  <si>
    <t>0.12</t>
  </si>
  <si>
    <t>Coeficientul ce ţine cont de cuantumul acumulărilor pentru dezvoltare</t>
  </si>
  <si>
    <t>0.13</t>
  </si>
  <si>
    <t>Coeficientul ce ţine cont de cuantumul taxei pe valoarea adăugată</t>
  </si>
  <si>
    <t>Codul fiscal</t>
  </si>
  <si>
    <t>0.14</t>
  </si>
  <si>
    <t>Hotărîrea Guvernului nr. 724 din 26.06.2006, Anexa nr. 1</t>
  </si>
  <si>
    <t>CALCULUL COSTULUI ELABORĂRII DOCUMENTULUI NORMATIV</t>
  </si>
  <si>
    <t>1.</t>
  </si>
  <si>
    <t>inclusiv:</t>
  </si>
  <si>
    <t>Consumurile privind retribuirea muncii membrilor grupului de lucru, lei</t>
  </si>
  <si>
    <t>Consumurile de materiale, lei</t>
  </si>
  <si>
    <t>Cheltuielile pentru expertiza proiectului documentului normativ, lei</t>
  </si>
  <si>
    <t>Expertiza terminologică, lei</t>
  </si>
  <si>
    <t>2.</t>
  </si>
  <si>
    <t>3.</t>
  </si>
  <si>
    <t>DEZV</t>
  </si>
  <si>
    <t>4.</t>
  </si>
  <si>
    <t>TVA</t>
  </si>
  <si>
    <t>Coeficientul ce ţine cont de participarea la elaborarea documentului normativ a experţilor internaţional (din alte state)</t>
  </si>
  <si>
    <t>1.1.</t>
  </si>
  <si>
    <t>1.2.</t>
  </si>
  <si>
    <t>1.3.</t>
  </si>
  <si>
    <t>1.3.1.</t>
  </si>
  <si>
    <t>1.3.2.</t>
  </si>
  <si>
    <t>1.3.3.</t>
  </si>
  <si>
    <t>1.3.4.</t>
  </si>
  <si>
    <t>1.4.</t>
  </si>
  <si>
    <t>Alte consumuri directe, lei</t>
  </si>
  <si>
    <t>1.4.1.</t>
  </si>
  <si>
    <t>delegații în străinătate</t>
  </si>
  <si>
    <r>
      <t>Tehnico-ştiinţifică</t>
    </r>
    <r>
      <rPr>
        <b/>
        <vertAlign val="superscript"/>
        <sz val="7"/>
        <rFont val="Arial"/>
        <family val="2"/>
      </rPr>
      <t>1)</t>
    </r>
    <r>
      <rPr>
        <b/>
        <sz val="8"/>
        <rFont val="Arial"/>
        <family val="2"/>
      </rPr>
      <t>; Terminologică; Juridica</t>
    </r>
    <r>
      <rPr>
        <b/>
        <vertAlign val="superscript"/>
        <sz val="7"/>
        <rFont val="Arial"/>
        <family val="2"/>
      </rPr>
      <t>1)</t>
    </r>
    <r>
      <rPr>
        <b/>
        <sz val="8"/>
        <rFont val="Arial"/>
        <family val="2"/>
      </rPr>
      <t>; Control normativ</t>
    </r>
  </si>
  <si>
    <t>Coeficientul de complexitate pentru armonizarea documentului normativ care se elaborează în dezvoltarea directivelor europene, transpuse în legislația națională</t>
  </si>
  <si>
    <r>
      <t>N</t>
    </r>
    <r>
      <rPr>
        <vertAlign val="subscript"/>
        <sz val="7"/>
        <rFont val="Arial"/>
        <family val="2"/>
      </rPr>
      <t>VOL</t>
    </r>
  </si>
  <si>
    <r>
      <t>M</t>
    </r>
    <r>
      <rPr>
        <vertAlign val="subscript"/>
        <sz val="7"/>
        <rFont val="Arial"/>
        <family val="2"/>
      </rPr>
      <t>BAZ</t>
    </r>
  </si>
  <si>
    <r>
      <t>K</t>
    </r>
    <r>
      <rPr>
        <vertAlign val="subscript"/>
        <sz val="7"/>
        <rFont val="Arial"/>
        <family val="2"/>
      </rPr>
      <t>CAD</t>
    </r>
  </si>
  <si>
    <r>
      <t>K</t>
    </r>
    <r>
      <rPr>
        <vertAlign val="subscript"/>
        <sz val="7"/>
        <rFont val="Arial"/>
        <family val="2"/>
      </rPr>
      <t>ARM</t>
    </r>
  </si>
  <si>
    <r>
      <t>K</t>
    </r>
    <r>
      <rPr>
        <vertAlign val="subscript"/>
        <sz val="7"/>
        <rFont val="Arial"/>
        <family val="2"/>
      </rPr>
      <t>INT</t>
    </r>
  </si>
  <si>
    <r>
      <t>M</t>
    </r>
    <r>
      <rPr>
        <vertAlign val="subscript"/>
        <sz val="7"/>
        <rFont val="Arial"/>
        <family val="2"/>
      </rPr>
      <t>TOT</t>
    </r>
  </si>
  <si>
    <r>
      <t>M</t>
    </r>
    <r>
      <rPr>
        <vertAlign val="subscript"/>
        <sz val="7"/>
        <rFont val="Arial"/>
        <family val="2"/>
      </rPr>
      <t>TOT</t>
    </r>
    <r>
      <rPr>
        <sz val="7"/>
        <rFont val="Arial"/>
        <family val="2"/>
      </rPr>
      <t xml:space="preserve"> = M</t>
    </r>
    <r>
      <rPr>
        <vertAlign val="subscript"/>
        <sz val="7"/>
        <rFont val="Arial"/>
        <family val="2"/>
      </rPr>
      <t>BAZ</t>
    </r>
    <r>
      <rPr>
        <sz val="7"/>
        <rFont val="Arial"/>
        <family val="2"/>
      </rPr>
      <t xml:space="preserve"> × N</t>
    </r>
    <r>
      <rPr>
        <vertAlign val="subscript"/>
        <sz val="7"/>
        <rFont val="Arial"/>
        <family val="2"/>
      </rPr>
      <t>VOL</t>
    </r>
    <r>
      <rPr>
        <sz val="7"/>
        <rFont val="Arial"/>
        <family val="2"/>
      </rPr>
      <t xml:space="preserve"> × K</t>
    </r>
    <r>
      <rPr>
        <vertAlign val="subscript"/>
        <sz val="7"/>
        <rFont val="Arial"/>
        <family val="2"/>
      </rPr>
      <t>CAD</t>
    </r>
    <r>
      <rPr>
        <sz val="7"/>
        <rFont val="Arial"/>
        <family val="2"/>
      </rPr>
      <t xml:space="preserve"> × K</t>
    </r>
    <r>
      <rPr>
        <vertAlign val="subscript"/>
        <sz val="7"/>
        <rFont val="Arial"/>
        <family val="2"/>
      </rPr>
      <t>ARM</t>
    </r>
    <r>
      <rPr>
        <sz val="7"/>
        <rFont val="Arial"/>
        <family val="2"/>
      </rPr>
      <t xml:space="preserve"> × K</t>
    </r>
    <r>
      <rPr>
        <vertAlign val="subscript"/>
        <sz val="7"/>
        <rFont val="Arial"/>
        <family val="2"/>
      </rPr>
      <t>INT</t>
    </r>
  </si>
  <si>
    <r>
      <t>S</t>
    </r>
    <r>
      <rPr>
        <vertAlign val="subscript"/>
        <sz val="7"/>
        <rFont val="Arial"/>
        <family val="2"/>
      </rPr>
      <t>MED</t>
    </r>
  </si>
  <si>
    <r>
      <t>K</t>
    </r>
    <r>
      <rPr>
        <vertAlign val="subscript"/>
        <sz val="7"/>
        <rFont val="Arial"/>
        <family val="2"/>
      </rPr>
      <t>ASM</t>
    </r>
  </si>
  <si>
    <r>
      <t>K</t>
    </r>
    <r>
      <rPr>
        <vertAlign val="subscript"/>
        <sz val="7"/>
        <rFont val="Arial"/>
        <family val="2"/>
      </rPr>
      <t>MAT</t>
    </r>
  </si>
  <si>
    <r>
      <t>K</t>
    </r>
    <r>
      <rPr>
        <vertAlign val="subscript"/>
        <sz val="7"/>
        <rFont val="Arial"/>
        <family val="2"/>
      </rPr>
      <t>IND</t>
    </r>
  </si>
  <si>
    <r>
      <t>K</t>
    </r>
    <r>
      <rPr>
        <vertAlign val="subscript"/>
        <sz val="7"/>
        <rFont val="Arial"/>
        <family val="2"/>
      </rPr>
      <t>DEZV</t>
    </r>
  </si>
  <si>
    <r>
      <t>K</t>
    </r>
    <r>
      <rPr>
        <vertAlign val="subscript"/>
        <sz val="7"/>
        <rFont val="Arial"/>
        <family val="2"/>
      </rPr>
      <t>TVA</t>
    </r>
  </si>
  <si>
    <r>
      <t>C</t>
    </r>
    <r>
      <rPr>
        <vertAlign val="subscript"/>
        <sz val="7"/>
        <rFont val="Arial"/>
        <family val="2"/>
      </rPr>
      <t>DIR</t>
    </r>
    <r>
      <rPr>
        <sz val="7"/>
        <rFont val="Arial"/>
        <family val="2"/>
      </rPr>
      <t xml:space="preserve"> = CS</t>
    </r>
    <r>
      <rPr>
        <vertAlign val="subscript"/>
        <sz val="7"/>
        <rFont val="Arial"/>
        <family val="2"/>
      </rPr>
      <t>SAL</t>
    </r>
    <r>
      <rPr>
        <sz val="7"/>
        <rFont val="Arial"/>
        <family val="2"/>
      </rPr>
      <t xml:space="preserve"> + CS</t>
    </r>
    <r>
      <rPr>
        <vertAlign val="subscript"/>
        <sz val="7"/>
        <rFont val="Arial"/>
        <family val="2"/>
      </rPr>
      <t>MAT</t>
    </r>
    <r>
      <rPr>
        <sz val="7"/>
        <rFont val="Arial"/>
        <family val="2"/>
      </rPr>
      <t xml:space="preserve"> + CT</t>
    </r>
    <r>
      <rPr>
        <vertAlign val="subscript"/>
        <sz val="7"/>
        <rFont val="Arial"/>
        <family val="2"/>
      </rPr>
      <t>EXP</t>
    </r>
    <r>
      <rPr>
        <sz val="7"/>
        <rFont val="Arial"/>
        <family val="2"/>
      </rPr>
      <t xml:space="preserve"> + CS</t>
    </r>
    <r>
      <rPr>
        <vertAlign val="subscript"/>
        <sz val="7"/>
        <rFont val="Arial"/>
        <family val="2"/>
      </rPr>
      <t>DIR</t>
    </r>
  </si>
  <si>
    <r>
      <t>Costuri directe</t>
    </r>
    <r>
      <rPr>
        <sz val="7"/>
        <rFont val="Arial"/>
        <family val="2"/>
      </rPr>
      <t>, lei</t>
    </r>
  </si>
  <si>
    <r>
      <t>C</t>
    </r>
    <r>
      <rPr>
        <vertAlign val="subscript"/>
        <sz val="7"/>
        <rFont val="Arial"/>
        <family val="2"/>
      </rPr>
      <t>DIR</t>
    </r>
  </si>
  <si>
    <r>
      <t>CS</t>
    </r>
    <r>
      <rPr>
        <vertAlign val="subscript"/>
        <sz val="7"/>
        <rFont val="Arial"/>
        <family val="2"/>
      </rPr>
      <t>SAL</t>
    </r>
  </si>
  <si>
    <r>
      <t>CS</t>
    </r>
    <r>
      <rPr>
        <vertAlign val="subscript"/>
        <sz val="7"/>
        <rFont val="Arial"/>
        <family val="2"/>
      </rPr>
      <t>SAL</t>
    </r>
    <r>
      <rPr>
        <sz val="7"/>
        <rFont val="Arial"/>
        <family val="2"/>
      </rPr>
      <t xml:space="preserve"> = S</t>
    </r>
    <r>
      <rPr>
        <vertAlign val="subscript"/>
        <sz val="7"/>
        <rFont val="Arial"/>
        <family val="2"/>
      </rPr>
      <t>MED</t>
    </r>
    <r>
      <rPr>
        <sz val="7"/>
        <rFont val="Arial"/>
        <family val="2"/>
      </rPr>
      <t xml:space="preserve"> × 169 × M</t>
    </r>
    <r>
      <rPr>
        <vertAlign val="subscript"/>
        <sz val="7"/>
        <rFont val="Arial"/>
        <family val="2"/>
      </rPr>
      <t>TOT</t>
    </r>
    <r>
      <rPr>
        <sz val="7"/>
        <rFont val="Arial"/>
        <family val="2"/>
      </rPr>
      <t xml:space="preserve"> × 0,05 × K</t>
    </r>
    <r>
      <rPr>
        <vertAlign val="subscript"/>
        <sz val="7"/>
        <rFont val="Arial"/>
        <family val="2"/>
      </rPr>
      <t>ASM</t>
    </r>
  </si>
  <si>
    <r>
      <t>CS</t>
    </r>
    <r>
      <rPr>
        <vertAlign val="subscript"/>
        <sz val="7"/>
        <rFont val="Arial"/>
        <family val="2"/>
      </rPr>
      <t>MAT</t>
    </r>
  </si>
  <si>
    <r>
      <t>CS</t>
    </r>
    <r>
      <rPr>
        <vertAlign val="subscript"/>
        <sz val="7"/>
        <rFont val="Arial"/>
        <family val="2"/>
      </rPr>
      <t xml:space="preserve">MAT </t>
    </r>
    <r>
      <rPr>
        <sz val="7"/>
        <rFont val="Arial"/>
        <family val="2"/>
      </rPr>
      <t>= K</t>
    </r>
    <r>
      <rPr>
        <vertAlign val="subscript"/>
        <sz val="7"/>
        <rFont val="Arial"/>
        <family val="2"/>
      </rPr>
      <t>MAT</t>
    </r>
    <r>
      <rPr>
        <sz val="7"/>
        <rFont val="Arial"/>
        <family val="2"/>
      </rPr>
      <t xml:space="preserve"> × CS</t>
    </r>
    <r>
      <rPr>
        <vertAlign val="subscript"/>
        <sz val="7"/>
        <rFont val="Arial"/>
        <family val="2"/>
      </rPr>
      <t>SAL</t>
    </r>
  </si>
  <si>
    <r>
      <t>CT</t>
    </r>
    <r>
      <rPr>
        <vertAlign val="subscript"/>
        <sz val="7"/>
        <rFont val="Arial"/>
        <family val="2"/>
      </rPr>
      <t>EXP</t>
    </r>
  </si>
  <si>
    <r>
      <t>CT</t>
    </r>
    <r>
      <rPr>
        <vertAlign val="subscript"/>
        <sz val="7"/>
        <rFont val="Arial"/>
        <family val="2"/>
      </rPr>
      <t>EXP.TEH</t>
    </r>
  </si>
  <si>
    <r>
      <t>CT</t>
    </r>
    <r>
      <rPr>
        <vertAlign val="subscript"/>
        <sz val="7"/>
        <rFont val="Arial"/>
        <family val="2"/>
      </rPr>
      <t>EXP.TRM</t>
    </r>
  </si>
  <si>
    <r>
      <t>CT</t>
    </r>
    <r>
      <rPr>
        <vertAlign val="subscript"/>
        <sz val="7"/>
        <rFont val="Arial"/>
        <family val="2"/>
      </rPr>
      <t>EXP.JUR</t>
    </r>
  </si>
  <si>
    <r>
      <t>CT</t>
    </r>
    <r>
      <rPr>
        <vertAlign val="subscript"/>
        <sz val="7"/>
        <rFont val="Arial"/>
        <family val="2"/>
      </rPr>
      <t>EXP.JUR</t>
    </r>
    <r>
      <rPr>
        <sz val="7"/>
        <rFont val="Arial"/>
        <family val="2"/>
      </rPr>
      <t xml:space="preserve"> = 0,03 × CS</t>
    </r>
    <r>
      <rPr>
        <vertAlign val="subscript"/>
        <sz val="7"/>
        <rFont val="Arial"/>
        <family val="2"/>
      </rPr>
      <t>SAL</t>
    </r>
  </si>
  <si>
    <r>
      <t>CT</t>
    </r>
    <r>
      <rPr>
        <vertAlign val="subscript"/>
        <sz val="7"/>
        <rFont val="Arial"/>
        <family val="2"/>
      </rPr>
      <t>EXP.NRM</t>
    </r>
  </si>
  <si>
    <r>
      <t>CT</t>
    </r>
    <r>
      <rPr>
        <vertAlign val="subscript"/>
        <sz val="7"/>
        <rFont val="Arial"/>
        <family val="2"/>
      </rPr>
      <t>EXP.NRM</t>
    </r>
    <r>
      <rPr>
        <sz val="7"/>
        <rFont val="Arial"/>
        <family val="2"/>
      </rPr>
      <t xml:space="preserve"> = 0,03 × CS</t>
    </r>
    <r>
      <rPr>
        <vertAlign val="subscript"/>
        <sz val="7"/>
        <rFont val="Arial"/>
        <family val="2"/>
      </rPr>
      <t>SAL</t>
    </r>
  </si>
  <si>
    <r>
      <t>CS</t>
    </r>
    <r>
      <rPr>
        <vertAlign val="subscript"/>
        <sz val="7"/>
        <rFont val="Arial"/>
        <family val="2"/>
      </rPr>
      <t>DIR</t>
    </r>
  </si>
  <si>
    <r>
      <t>Costuri indirecte</t>
    </r>
    <r>
      <rPr>
        <sz val="7"/>
        <rFont val="Arial"/>
        <family val="2"/>
      </rPr>
      <t>, lei</t>
    </r>
  </si>
  <si>
    <r>
      <t>C</t>
    </r>
    <r>
      <rPr>
        <vertAlign val="subscript"/>
        <sz val="7"/>
        <rFont val="Arial"/>
        <family val="2"/>
      </rPr>
      <t>IND</t>
    </r>
  </si>
  <si>
    <r>
      <t>C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 xml:space="preserve"> = K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 xml:space="preserve"> × C</t>
    </r>
    <r>
      <rPr>
        <vertAlign val="subscript"/>
        <sz val="7"/>
        <rFont val="Arial"/>
        <family val="2"/>
      </rPr>
      <t>DIR</t>
    </r>
  </si>
  <si>
    <r>
      <t>Subtotal</t>
    </r>
    <r>
      <rPr>
        <sz val="7"/>
        <rFont val="Arial"/>
        <family val="2"/>
      </rPr>
      <t>, lei</t>
    </r>
  </si>
  <si>
    <r>
      <t>C</t>
    </r>
    <r>
      <rPr>
        <vertAlign val="subscript"/>
        <sz val="7"/>
        <rFont val="Arial"/>
        <family val="2"/>
      </rPr>
      <t xml:space="preserve">DIR </t>
    </r>
    <r>
      <rPr>
        <sz val="7"/>
        <rFont val="Arial"/>
        <family val="2"/>
      </rPr>
      <t>+ C</t>
    </r>
    <r>
      <rPr>
        <vertAlign val="subscript"/>
        <sz val="7"/>
        <rFont val="Arial"/>
        <family val="2"/>
      </rPr>
      <t>IND</t>
    </r>
  </si>
  <si>
    <r>
      <t>Acumulările pentru dezvoltare</t>
    </r>
    <r>
      <rPr>
        <sz val="7"/>
        <rFont val="Arial"/>
        <family val="2"/>
      </rPr>
      <t>, lei</t>
    </r>
  </si>
  <si>
    <r>
      <t>DEZV = K</t>
    </r>
    <r>
      <rPr>
        <vertAlign val="subscript"/>
        <sz val="7"/>
        <rFont val="Arial"/>
        <family val="2"/>
      </rPr>
      <t>DEZV</t>
    </r>
    <r>
      <rPr>
        <sz val="7"/>
        <rFont val="Arial"/>
        <family val="2"/>
      </rPr>
      <t xml:space="preserve"> × (C</t>
    </r>
    <r>
      <rPr>
        <vertAlign val="subscript"/>
        <sz val="7"/>
        <rFont val="Arial"/>
        <family val="2"/>
      </rPr>
      <t>DIR</t>
    </r>
    <r>
      <rPr>
        <sz val="7"/>
        <rFont val="Arial"/>
        <family val="2"/>
      </rPr>
      <t xml:space="preserve"> + C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>)</t>
    </r>
  </si>
  <si>
    <r>
      <t>C</t>
    </r>
    <r>
      <rPr>
        <vertAlign val="subscript"/>
        <sz val="7"/>
        <rFont val="Arial"/>
        <family val="2"/>
      </rPr>
      <t xml:space="preserve">DIR </t>
    </r>
    <r>
      <rPr>
        <sz val="7"/>
        <rFont val="Arial"/>
        <family val="2"/>
      </rPr>
      <t>+ C</t>
    </r>
    <r>
      <rPr>
        <vertAlign val="subscript"/>
        <sz val="7"/>
        <rFont val="Arial"/>
        <family val="2"/>
      </rPr>
      <t xml:space="preserve">IND </t>
    </r>
    <r>
      <rPr>
        <sz val="7"/>
        <rFont val="Arial"/>
        <family val="2"/>
      </rPr>
      <t>+ DEZV</t>
    </r>
  </si>
  <si>
    <r>
      <t>TVA</t>
    </r>
    <r>
      <rPr>
        <sz val="7"/>
        <rFont val="Arial"/>
        <family val="2"/>
      </rPr>
      <t>, lei</t>
    </r>
  </si>
  <si>
    <r>
      <t>TVA = K</t>
    </r>
    <r>
      <rPr>
        <vertAlign val="subscript"/>
        <sz val="7"/>
        <rFont val="Arial"/>
        <family val="2"/>
      </rPr>
      <t>TVA</t>
    </r>
    <r>
      <rPr>
        <sz val="7"/>
        <rFont val="Arial"/>
        <family val="2"/>
      </rPr>
      <t xml:space="preserve"> × (C</t>
    </r>
    <r>
      <rPr>
        <vertAlign val="subscript"/>
        <sz val="7"/>
        <rFont val="Arial"/>
        <family val="2"/>
      </rPr>
      <t>DIR</t>
    </r>
    <r>
      <rPr>
        <sz val="7"/>
        <rFont val="Arial"/>
        <family val="2"/>
      </rPr>
      <t xml:space="preserve"> + C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 xml:space="preserve"> + DEZV)</t>
    </r>
  </si>
  <si>
    <r>
      <t>Costul elaborării documentului normativ</t>
    </r>
    <r>
      <rPr>
        <sz val="7"/>
        <rFont val="Arial"/>
        <family val="2"/>
      </rPr>
      <t>, lei</t>
    </r>
  </si>
  <si>
    <r>
      <t>C</t>
    </r>
    <r>
      <rPr>
        <vertAlign val="subscript"/>
        <sz val="7"/>
        <rFont val="Arial"/>
        <family val="2"/>
      </rPr>
      <t>ELB</t>
    </r>
  </si>
  <si>
    <r>
      <t>C</t>
    </r>
    <r>
      <rPr>
        <vertAlign val="subscript"/>
        <sz val="7"/>
        <rFont val="Arial"/>
        <family val="2"/>
      </rPr>
      <t>ELB</t>
    </r>
    <r>
      <rPr>
        <sz val="7"/>
        <rFont val="Arial"/>
        <family val="2"/>
      </rPr>
      <t xml:space="preserve"> = C</t>
    </r>
    <r>
      <rPr>
        <vertAlign val="subscript"/>
        <sz val="7"/>
        <rFont val="Arial"/>
        <family val="2"/>
      </rPr>
      <t>DIR</t>
    </r>
    <r>
      <rPr>
        <sz val="7"/>
        <rFont val="Arial"/>
        <family val="2"/>
      </rPr>
      <t xml:space="preserve"> + C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 xml:space="preserve"> + DEZV + TVA</t>
    </r>
  </si>
  <si>
    <r>
      <t>Expertiza tehnico-ştiinţifică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, lei</t>
    </r>
  </si>
  <si>
    <r>
      <t>Expertiza juridică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, lei</t>
    </r>
  </si>
  <si>
    <t xml:space="preserve">Controlul normativ, lei </t>
  </si>
  <si>
    <t>Contract nr. ___ din _____ 20___</t>
  </si>
  <si>
    <r>
      <t>încercările de laborator a blocurilor de pereți</t>
    </r>
    <r>
      <rPr>
        <vertAlign val="superscript"/>
        <sz val="7"/>
        <rFont val="Arial"/>
        <family val="2"/>
      </rPr>
      <t>6)</t>
    </r>
  </si>
  <si>
    <t>H.G. nr. 10/2012</t>
  </si>
  <si>
    <r>
      <t>Volumul documentului normativ, pag.</t>
    </r>
    <r>
      <rPr>
        <vertAlign val="superscript"/>
        <sz val="7"/>
        <rFont val="Arial"/>
        <family val="2"/>
      </rPr>
      <t>2)</t>
    </r>
  </si>
  <si>
    <r>
      <t>Salariul mediu pe oră al muncitorilor-constructori                                         pe ramură, lei/oră</t>
    </r>
    <r>
      <rPr>
        <vertAlign val="superscript"/>
        <sz val="7"/>
        <rFont val="Arial"/>
        <family val="2"/>
      </rPr>
      <t>3)</t>
    </r>
  </si>
  <si>
    <r>
      <t>Coeficientul ce ţine cont de necesarul de materiale</t>
    </r>
    <r>
      <rPr>
        <vertAlign val="superscript"/>
        <sz val="7"/>
        <rFont val="Arial"/>
        <family val="2"/>
      </rPr>
      <t>4)</t>
    </r>
  </si>
  <si>
    <r>
      <t>Coeficientul ce ţine cont de cuantumul costurilor indirecte din costuri directe</t>
    </r>
    <r>
      <rPr>
        <vertAlign val="superscript"/>
        <sz val="7"/>
        <rFont val="Arial"/>
        <family val="2"/>
      </rPr>
      <t>4)</t>
    </r>
  </si>
  <si>
    <r>
      <t>Tariful pentru expertiza terminologică, lei/pagină</t>
    </r>
    <r>
      <rPr>
        <vertAlign val="superscript"/>
        <sz val="7"/>
        <rFont val="Arial"/>
        <family val="2"/>
      </rPr>
      <t>5)</t>
    </r>
  </si>
  <si>
    <t>1.4.2.</t>
  </si>
  <si>
    <r>
      <t>CT</t>
    </r>
    <r>
      <rPr>
        <vertAlign val="subscript"/>
        <sz val="7"/>
        <rFont val="Arial"/>
        <family val="2"/>
      </rPr>
      <t>EXP</t>
    </r>
    <r>
      <rPr>
        <sz val="7"/>
        <rFont val="Arial"/>
        <family val="2"/>
      </rPr>
      <t xml:space="preserve"> = CT</t>
    </r>
    <r>
      <rPr>
        <vertAlign val="subscript"/>
        <sz val="7"/>
        <rFont val="Arial"/>
        <family val="2"/>
      </rPr>
      <t>EXP.TEH</t>
    </r>
    <r>
      <rPr>
        <sz val="7"/>
        <rFont val="Arial"/>
        <family val="2"/>
      </rPr>
      <t xml:space="preserve"> + </t>
    </r>
    <r>
      <rPr>
        <sz val="7"/>
        <rFont val="Arial"/>
        <family val="2"/>
      </rPr>
      <t>CT</t>
    </r>
    <r>
      <rPr>
        <vertAlign val="subscript"/>
        <sz val="7"/>
        <rFont val="Arial"/>
        <family val="2"/>
      </rPr>
      <t>EXP.TRM</t>
    </r>
    <r>
      <rPr>
        <sz val="7"/>
        <rFont val="Arial"/>
        <family val="2"/>
      </rPr>
      <t xml:space="preserve"> + CT</t>
    </r>
    <r>
      <rPr>
        <vertAlign val="subscript"/>
        <sz val="7"/>
        <rFont val="Arial"/>
        <family val="2"/>
      </rPr>
      <t>EXP.JUR</t>
    </r>
    <r>
      <rPr>
        <sz val="7"/>
        <rFont val="Arial"/>
        <family val="2"/>
      </rPr>
      <t xml:space="preserve"> + CT</t>
    </r>
    <r>
      <rPr>
        <vertAlign val="subscript"/>
        <sz val="7"/>
        <rFont val="Arial"/>
        <family val="2"/>
      </rPr>
      <t>EXP.NRM</t>
    </r>
  </si>
  <si>
    <t>adaptare</t>
  </si>
  <si>
    <t>9.</t>
  </si>
  <si>
    <t>NCM A.01.08:2013, Tabelul 1</t>
  </si>
  <si>
    <t>NCM A.01.08:2013, Formula (2)</t>
  </si>
  <si>
    <t>NCM A.01.08:2013, Formula (1)</t>
  </si>
  <si>
    <t>NCM A.01.08:2013, Formula (3)</t>
  </si>
  <si>
    <t>NCM A.01.08:2013, Formula (4)</t>
  </si>
  <si>
    <t>NCM A.01.08:2013, Formula (5)</t>
  </si>
  <si>
    <t>NCM A.01.08:2013, Formula (6)</t>
  </si>
  <si>
    <t>NCM A.01.08:2013, Formula (7)</t>
  </si>
  <si>
    <t>NCM A.01.08:2013, Formula (8)</t>
  </si>
  <si>
    <t>NCM A.01.08:2013, Formula (9)</t>
  </si>
  <si>
    <t>NCM A.01.08:2013, Formula (10)</t>
  </si>
  <si>
    <t>NCM A.01.08:2013, Formula (11)</t>
  </si>
  <si>
    <t>NCM A.01.08:2013, Formula (12)</t>
  </si>
  <si>
    <t>NCM A.01.08:2013, pct. 3.2.1.4</t>
  </si>
  <si>
    <t>ACORD de modificare a                 CONVENȚIEI COLECTIVE ÎN RAMURA CONSTRUCTIILOR pentru                         anii 2018 -2022</t>
  </si>
  <si>
    <t>Legea bugetului asigurărilor sociale de stat pe anul 2022</t>
  </si>
  <si>
    <t>CP D</t>
  </si>
  <si>
    <t>NCM A.01.08:2013, pct. 3.2.2.2                      Datele organizației</t>
  </si>
  <si>
    <t>NCM A.01.08:2013, pct. 3.3.2                      Datele organizației</t>
  </si>
  <si>
    <t>NCM A.01.08:2013, pct. 3.4.2                      Datele organizației</t>
  </si>
  <si>
    <t>NCM A.01.08:2013, pct. 3.2.3.3</t>
  </si>
  <si>
    <t>NCM A.01.08:2013, pct. 3.2.4</t>
  </si>
  <si>
    <r>
      <t>CT</t>
    </r>
    <r>
      <rPr>
        <vertAlign val="subscript"/>
        <sz val="7"/>
        <rFont val="Arial"/>
        <family val="2"/>
      </rPr>
      <t>EXP.TEH</t>
    </r>
    <r>
      <rPr>
        <sz val="7"/>
        <rFont val="Arial"/>
        <family val="2"/>
      </rPr>
      <t xml:space="preserve"> = 0,13 × CS</t>
    </r>
    <r>
      <rPr>
        <vertAlign val="subscript"/>
        <sz val="7"/>
        <rFont val="Arial"/>
        <family val="2"/>
      </rPr>
      <t>SAL</t>
    </r>
  </si>
  <si>
    <t>lot 8.  Adaptare Instrucțiuni tehnice pentru marcaje rutiere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</si>
</sst>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0"/>
    <numFmt numFmtId="209" formatCode="0.000"/>
    <numFmt numFmtId="210" formatCode="00000"/>
    <numFmt numFmtId="211" formatCode="0.0"/>
    <numFmt numFmtId="212" formatCode="#,##0.0"/>
  </numFmts>
  <fonts count="47"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vertAlign val="subscript"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 wrapText="1"/>
    </xf>
    <xf numFmtId="0" fontId="8" fillId="0" borderId="15" xfId="0" applyFont="1" applyBorder="1" applyAlignment="1">
      <alignment vertical="top" wrapText="1"/>
    </xf>
    <xf numFmtId="0" fontId="0" fillId="0" borderId="0" xfId="0" applyAlignment="1">
      <alignment vertical="top"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46" fillId="32" borderId="24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3" borderId="25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211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2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="130" zoomScaleNormal="130" zoomScalePageLayoutView="0" workbookViewId="0" topLeftCell="A1">
      <selection activeCell="M18" sqref="M18"/>
    </sheetView>
  </sheetViews>
  <sheetFormatPr defaultColWidth="9.140625" defaultRowHeight="12.75"/>
  <cols>
    <col min="1" max="1" width="7.421875" style="0" customWidth="1"/>
    <col min="6" max="6" width="5.140625" style="0" customWidth="1"/>
    <col min="7" max="7" width="8.28125" style="0" customWidth="1"/>
    <col min="8" max="8" width="7.140625" style="0" customWidth="1"/>
    <col min="9" max="9" width="1.1484375" style="0" customWidth="1"/>
    <col min="10" max="10" width="25.57421875" style="0" customWidth="1"/>
  </cols>
  <sheetData>
    <row r="1" ht="6.75" customHeight="1">
      <c r="A1" s="1"/>
    </row>
    <row r="2" spans="1:10" ht="18" customHeight="1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2"/>
    </row>
    <row r="3" spans="1:10" ht="17.25" customHeight="1">
      <c r="A3" s="73" t="s">
        <v>1</v>
      </c>
      <c r="B3" s="74"/>
      <c r="C3" s="75" t="s">
        <v>144</v>
      </c>
      <c r="D3" s="76"/>
      <c r="E3" s="76"/>
      <c r="F3" s="76"/>
      <c r="G3" s="76"/>
      <c r="H3" s="76"/>
      <c r="I3" s="76"/>
      <c r="J3" s="77"/>
    </row>
    <row r="4" spans="1:10" ht="12" customHeight="1">
      <c r="A4" s="78" t="s">
        <v>2</v>
      </c>
      <c r="B4" s="79"/>
      <c r="C4" s="79"/>
      <c r="D4" s="80"/>
      <c r="E4" s="4" t="s">
        <v>137</v>
      </c>
      <c r="F4" s="81" t="s">
        <v>3</v>
      </c>
      <c r="G4" s="81"/>
      <c r="H4" s="81"/>
      <c r="I4" s="75" t="s">
        <v>119</v>
      </c>
      <c r="J4" s="77"/>
    </row>
    <row r="5" spans="1:10" ht="13.5" customHeight="1">
      <c r="A5" s="64" t="s">
        <v>4</v>
      </c>
      <c r="B5" s="64"/>
      <c r="C5" s="64"/>
      <c r="D5" s="65" t="s">
        <v>63</v>
      </c>
      <c r="E5" s="65"/>
      <c r="F5" s="65"/>
      <c r="G5" s="65"/>
      <c r="H5" s="65"/>
      <c r="I5" s="65"/>
      <c r="J5" s="65"/>
    </row>
    <row r="6" spans="1:10" ht="21" customHeight="1">
      <c r="A6" s="66" t="s">
        <v>5</v>
      </c>
      <c r="B6" s="67"/>
      <c r="C6" s="67"/>
      <c r="D6" s="67"/>
      <c r="E6" s="67"/>
      <c r="F6" s="67"/>
      <c r="G6" s="67"/>
      <c r="H6" s="67"/>
      <c r="I6" s="67"/>
      <c r="J6" s="68"/>
    </row>
    <row r="7" spans="1:10" ht="18" customHeight="1">
      <c r="A7" s="4" t="s">
        <v>6</v>
      </c>
      <c r="B7" s="69" t="s">
        <v>7</v>
      </c>
      <c r="C7" s="69"/>
      <c r="D7" s="69"/>
      <c r="E7" s="69"/>
      <c r="F7" s="69"/>
      <c r="G7" s="4" t="s">
        <v>8</v>
      </c>
      <c r="H7" s="69" t="s">
        <v>9</v>
      </c>
      <c r="I7" s="69"/>
      <c r="J7" s="4" t="s">
        <v>10</v>
      </c>
    </row>
    <row r="8" spans="1:10" ht="14.25" customHeight="1">
      <c r="A8" s="5" t="s">
        <v>11</v>
      </c>
      <c r="B8" s="62" t="s">
        <v>112</v>
      </c>
      <c r="C8" s="62"/>
      <c r="D8" s="62"/>
      <c r="E8" s="62"/>
      <c r="F8" s="62"/>
      <c r="G8" s="7" t="s">
        <v>65</v>
      </c>
      <c r="H8" s="43">
        <v>50</v>
      </c>
      <c r="I8" s="43"/>
      <c r="J8" s="6" t="s">
        <v>12</v>
      </c>
    </row>
    <row r="9" spans="1:10" ht="15.75" customHeight="1">
      <c r="A9" s="5" t="s">
        <v>13</v>
      </c>
      <c r="B9" s="62" t="s">
        <v>14</v>
      </c>
      <c r="C9" s="62"/>
      <c r="D9" s="62"/>
      <c r="E9" s="62"/>
      <c r="F9" s="62"/>
      <c r="G9" s="7" t="s">
        <v>15</v>
      </c>
      <c r="H9" s="56" t="s">
        <v>120</v>
      </c>
      <c r="I9" s="56"/>
      <c r="J9" s="9" t="s">
        <v>121</v>
      </c>
    </row>
    <row r="10" spans="1:10" ht="22.5" customHeight="1">
      <c r="A10" s="5" t="s">
        <v>16</v>
      </c>
      <c r="B10" s="62" t="s">
        <v>17</v>
      </c>
      <c r="C10" s="62"/>
      <c r="D10" s="62"/>
      <c r="E10" s="62"/>
      <c r="F10" s="62"/>
      <c r="G10" s="7" t="s">
        <v>66</v>
      </c>
      <c r="H10" s="43">
        <v>1.5</v>
      </c>
      <c r="I10" s="43"/>
      <c r="J10" s="9" t="s">
        <v>121</v>
      </c>
    </row>
    <row r="11" spans="1:10" ht="21.75" customHeight="1">
      <c r="A11" s="5" t="s">
        <v>18</v>
      </c>
      <c r="B11" s="62" t="s">
        <v>19</v>
      </c>
      <c r="C11" s="62"/>
      <c r="D11" s="62"/>
      <c r="E11" s="62"/>
      <c r="F11" s="62"/>
      <c r="G11" s="7" t="s">
        <v>67</v>
      </c>
      <c r="H11" s="63">
        <v>1</v>
      </c>
      <c r="I11" s="63"/>
      <c r="J11" s="9" t="s">
        <v>134</v>
      </c>
    </row>
    <row r="12" spans="1:10" ht="30" customHeight="1">
      <c r="A12" s="7" t="s">
        <v>20</v>
      </c>
      <c r="B12" s="62" t="s">
        <v>64</v>
      </c>
      <c r="C12" s="62"/>
      <c r="D12" s="62"/>
      <c r="E12" s="62"/>
      <c r="F12" s="62"/>
      <c r="G12" s="7" t="s">
        <v>68</v>
      </c>
      <c r="H12" s="63">
        <v>1</v>
      </c>
      <c r="I12" s="63"/>
      <c r="J12" s="9" t="s">
        <v>134</v>
      </c>
    </row>
    <row r="13" spans="1:10" ht="22.5" customHeight="1">
      <c r="A13" s="5" t="s">
        <v>21</v>
      </c>
      <c r="B13" s="62" t="s">
        <v>51</v>
      </c>
      <c r="C13" s="62"/>
      <c r="D13" s="62"/>
      <c r="E13" s="62"/>
      <c r="F13" s="62"/>
      <c r="G13" s="10" t="s">
        <v>69</v>
      </c>
      <c r="H13" s="63">
        <v>1</v>
      </c>
      <c r="I13" s="63"/>
      <c r="J13" s="9" t="s">
        <v>134</v>
      </c>
    </row>
    <row r="14" spans="1:10" ht="13.5" customHeight="1" hidden="1" thickBot="1">
      <c r="A14" s="39" t="s">
        <v>21</v>
      </c>
      <c r="B14" s="62" t="s">
        <v>22</v>
      </c>
      <c r="C14" s="62"/>
      <c r="D14" s="62"/>
      <c r="E14" s="62"/>
      <c r="F14" s="62"/>
      <c r="G14" s="43" t="s">
        <v>69</v>
      </c>
      <c r="H14" s="43">
        <v>1.1</v>
      </c>
      <c r="I14" s="43"/>
      <c r="J14" s="6" t="s">
        <v>23</v>
      </c>
    </row>
    <row r="15" spans="1:10" ht="13.5" customHeight="1" hidden="1" thickBot="1">
      <c r="A15" s="39"/>
      <c r="B15" s="62"/>
      <c r="C15" s="62"/>
      <c r="D15" s="62"/>
      <c r="E15" s="62"/>
      <c r="F15" s="62"/>
      <c r="G15" s="43"/>
      <c r="H15" s="43"/>
      <c r="I15" s="43"/>
      <c r="J15" s="6" t="s">
        <v>24</v>
      </c>
    </row>
    <row r="16" spans="1:10" ht="16.5" customHeight="1">
      <c r="A16" s="43" t="s">
        <v>25</v>
      </c>
      <c r="B16" s="53" t="s">
        <v>26</v>
      </c>
      <c r="C16" s="53"/>
      <c r="D16" s="53"/>
      <c r="E16" s="53"/>
      <c r="F16" s="53"/>
      <c r="G16" s="43" t="s">
        <v>70</v>
      </c>
      <c r="H16" s="43">
        <f>H10*H8*H11*H12*H13</f>
        <v>75</v>
      </c>
      <c r="I16" s="43"/>
      <c r="J16" s="21" t="s">
        <v>122</v>
      </c>
    </row>
    <row r="17" spans="1:10" ht="12" customHeight="1">
      <c r="A17" s="43"/>
      <c r="B17" s="53"/>
      <c r="C17" s="53"/>
      <c r="D17" s="53"/>
      <c r="E17" s="53"/>
      <c r="F17" s="53"/>
      <c r="G17" s="43"/>
      <c r="H17" s="43"/>
      <c r="I17" s="43"/>
      <c r="J17" s="20" t="s">
        <v>71</v>
      </c>
    </row>
    <row r="18" spans="1:10" ht="39" customHeight="1">
      <c r="A18" s="7" t="s">
        <v>27</v>
      </c>
      <c r="B18" s="53" t="s">
        <v>113</v>
      </c>
      <c r="C18" s="53"/>
      <c r="D18" s="53"/>
      <c r="E18" s="53"/>
      <c r="F18" s="53"/>
      <c r="G18" s="7" t="s">
        <v>72</v>
      </c>
      <c r="H18" s="19">
        <v>82.81</v>
      </c>
      <c r="I18" s="18"/>
      <c r="J18" s="11" t="s">
        <v>135</v>
      </c>
    </row>
    <row r="19" spans="1:10" ht="28.5" customHeight="1">
      <c r="A19" s="7" t="s">
        <v>28</v>
      </c>
      <c r="B19" s="58" t="s">
        <v>29</v>
      </c>
      <c r="C19" s="58"/>
      <c r="D19" s="58"/>
      <c r="E19" s="58"/>
      <c r="F19" s="58"/>
      <c r="G19" s="7" t="s">
        <v>73</v>
      </c>
      <c r="H19" s="43">
        <v>1.24</v>
      </c>
      <c r="I19" s="43"/>
      <c r="J19" s="9" t="s">
        <v>136</v>
      </c>
    </row>
    <row r="20" spans="1:10" ht="22.5" customHeight="1">
      <c r="A20" s="7" t="s">
        <v>30</v>
      </c>
      <c r="B20" s="53" t="s">
        <v>114</v>
      </c>
      <c r="C20" s="53"/>
      <c r="D20" s="53"/>
      <c r="E20" s="53"/>
      <c r="F20" s="53"/>
      <c r="G20" s="7" t="s">
        <v>74</v>
      </c>
      <c r="H20" s="59">
        <v>0.06</v>
      </c>
      <c r="I20" s="59"/>
      <c r="J20" s="9" t="s">
        <v>138</v>
      </c>
    </row>
    <row r="21" spans="1:10" ht="19.5" customHeight="1">
      <c r="A21" s="5" t="s">
        <v>31</v>
      </c>
      <c r="B21" s="58" t="s">
        <v>115</v>
      </c>
      <c r="C21" s="58"/>
      <c r="D21" s="58"/>
      <c r="E21" s="58"/>
      <c r="F21" s="58"/>
      <c r="G21" s="7" t="s">
        <v>75</v>
      </c>
      <c r="H21" s="59">
        <v>0.18</v>
      </c>
      <c r="I21" s="59"/>
      <c r="J21" s="9" t="s">
        <v>139</v>
      </c>
    </row>
    <row r="22" spans="1:10" ht="18.75" customHeight="1">
      <c r="A22" s="7" t="s">
        <v>32</v>
      </c>
      <c r="B22" s="58" t="s">
        <v>33</v>
      </c>
      <c r="C22" s="58"/>
      <c r="D22" s="58"/>
      <c r="E22" s="58"/>
      <c r="F22" s="58"/>
      <c r="G22" s="7" t="s">
        <v>76</v>
      </c>
      <c r="H22" s="43">
        <v>0.05</v>
      </c>
      <c r="I22" s="43"/>
      <c r="J22" s="9" t="s">
        <v>140</v>
      </c>
    </row>
    <row r="23" spans="1:10" ht="15.75" customHeight="1">
      <c r="A23" s="7" t="s">
        <v>34</v>
      </c>
      <c r="B23" s="58" t="s">
        <v>35</v>
      </c>
      <c r="C23" s="58"/>
      <c r="D23" s="58"/>
      <c r="E23" s="58"/>
      <c r="F23" s="58"/>
      <c r="G23" s="7" t="s">
        <v>77</v>
      </c>
      <c r="H23" s="59">
        <v>0.2</v>
      </c>
      <c r="I23" s="59"/>
      <c r="J23" s="9" t="s">
        <v>36</v>
      </c>
    </row>
    <row r="24" spans="1:10" ht="17.25" customHeight="1">
      <c r="A24" s="7" t="s">
        <v>37</v>
      </c>
      <c r="B24" s="58" t="s">
        <v>116</v>
      </c>
      <c r="C24" s="58"/>
      <c r="D24" s="58"/>
      <c r="E24" s="58"/>
      <c r="F24" s="58"/>
      <c r="G24" s="7" t="s">
        <v>15</v>
      </c>
      <c r="H24" s="43">
        <v>50</v>
      </c>
      <c r="I24" s="43"/>
      <c r="J24" s="9" t="s">
        <v>38</v>
      </c>
    </row>
    <row r="25" spans="1:10" ht="20.25" customHeight="1">
      <c r="A25" s="60" t="s">
        <v>39</v>
      </c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12.75" customHeight="1">
      <c r="A26" s="61" t="s">
        <v>40</v>
      </c>
      <c r="B26" s="41" t="s">
        <v>79</v>
      </c>
      <c r="C26" s="41"/>
      <c r="D26" s="41"/>
      <c r="E26" s="41"/>
      <c r="F26" s="41"/>
      <c r="G26" s="43" t="s">
        <v>80</v>
      </c>
      <c r="H26" s="51">
        <f>H29+H31+H33+H43</f>
        <v>81893.01097</v>
      </c>
      <c r="I26" s="51"/>
      <c r="J26" s="9" t="s">
        <v>123</v>
      </c>
    </row>
    <row r="27" spans="1:10" ht="12" customHeight="1">
      <c r="A27" s="61"/>
      <c r="B27" s="41"/>
      <c r="C27" s="41"/>
      <c r="D27" s="41"/>
      <c r="E27" s="41"/>
      <c r="F27" s="41"/>
      <c r="G27" s="43"/>
      <c r="H27" s="51"/>
      <c r="I27" s="51"/>
      <c r="J27" s="6" t="s">
        <v>78</v>
      </c>
    </row>
    <row r="28" spans="1:10" ht="10.5" customHeight="1">
      <c r="A28" s="12"/>
      <c r="B28" s="53" t="s">
        <v>41</v>
      </c>
      <c r="C28" s="53"/>
      <c r="D28" s="53"/>
      <c r="E28" s="53"/>
      <c r="F28" s="53"/>
      <c r="G28" s="5"/>
      <c r="H28" s="57"/>
      <c r="I28" s="57"/>
      <c r="J28" s="6"/>
    </row>
    <row r="29" spans="1:10" ht="12.75" customHeight="1">
      <c r="A29" s="56" t="s">
        <v>52</v>
      </c>
      <c r="B29" s="53" t="s">
        <v>42</v>
      </c>
      <c r="C29" s="53"/>
      <c r="D29" s="53"/>
      <c r="E29" s="53"/>
      <c r="F29" s="53"/>
      <c r="G29" s="43" t="s">
        <v>81</v>
      </c>
      <c r="H29" s="54">
        <f>H18*169*H16*0.05*H19</f>
        <v>65076.2385</v>
      </c>
      <c r="I29" s="54"/>
      <c r="J29" s="21" t="s">
        <v>124</v>
      </c>
    </row>
    <row r="30" spans="1:10" ht="9.75" customHeight="1">
      <c r="A30" s="56"/>
      <c r="B30" s="53"/>
      <c r="C30" s="53"/>
      <c r="D30" s="53"/>
      <c r="E30" s="53"/>
      <c r="F30" s="53"/>
      <c r="G30" s="43"/>
      <c r="H30" s="54"/>
      <c r="I30" s="54"/>
      <c r="J30" s="20" t="s">
        <v>82</v>
      </c>
    </row>
    <row r="31" spans="1:10" ht="15" customHeight="1">
      <c r="A31" s="56" t="s">
        <v>53</v>
      </c>
      <c r="B31" s="53" t="s">
        <v>43</v>
      </c>
      <c r="C31" s="53"/>
      <c r="D31" s="53"/>
      <c r="E31" s="53"/>
      <c r="F31" s="53"/>
      <c r="G31" s="43" t="s">
        <v>83</v>
      </c>
      <c r="H31" s="54">
        <f>H20*H29</f>
        <v>3904.57431</v>
      </c>
      <c r="I31" s="54"/>
      <c r="J31" s="13" t="s">
        <v>125</v>
      </c>
    </row>
    <row r="32" spans="1:10" ht="11.25" customHeight="1">
      <c r="A32" s="56"/>
      <c r="B32" s="53"/>
      <c r="C32" s="53"/>
      <c r="D32" s="53"/>
      <c r="E32" s="53"/>
      <c r="F32" s="53"/>
      <c r="G32" s="43"/>
      <c r="H32" s="54"/>
      <c r="I32" s="54"/>
      <c r="J32" s="14" t="s">
        <v>84</v>
      </c>
    </row>
    <row r="33" spans="1:10" ht="15" customHeight="1">
      <c r="A33" s="56" t="s">
        <v>54</v>
      </c>
      <c r="B33" s="53" t="s">
        <v>44</v>
      </c>
      <c r="C33" s="53"/>
      <c r="D33" s="53"/>
      <c r="E33" s="53"/>
      <c r="F33" s="53"/>
      <c r="G33" s="43" t="s">
        <v>85</v>
      </c>
      <c r="H33" s="54">
        <f>H36+H38+H39+H41</f>
        <v>12912.19816</v>
      </c>
      <c r="I33" s="54"/>
      <c r="J33" s="21" t="s">
        <v>126</v>
      </c>
    </row>
    <row r="34" spans="1:10" ht="19.5" customHeight="1">
      <c r="A34" s="56"/>
      <c r="B34" s="53"/>
      <c r="C34" s="53"/>
      <c r="D34" s="53"/>
      <c r="E34" s="53"/>
      <c r="F34" s="53"/>
      <c r="G34" s="43"/>
      <c r="H34" s="54"/>
      <c r="I34" s="54"/>
      <c r="J34" s="20" t="s">
        <v>118</v>
      </c>
    </row>
    <row r="35" spans="1:10" ht="10.5" customHeight="1">
      <c r="A35" s="5"/>
      <c r="B35" s="53" t="s">
        <v>41</v>
      </c>
      <c r="C35" s="53"/>
      <c r="D35" s="53"/>
      <c r="E35" s="53"/>
      <c r="F35" s="53"/>
      <c r="G35" s="5"/>
      <c r="H35" s="39"/>
      <c r="I35" s="39"/>
      <c r="J35" s="6"/>
    </row>
    <row r="36" spans="1:10" ht="12.75" customHeight="1">
      <c r="A36" s="55" t="s">
        <v>55</v>
      </c>
      <c r="B36" s="53" t="s">
        <v>106</v>
      </c>
      <c r="C36" s="53"/>
      <c r="D36" s="53"/>
      <c r="E36" s="53"/>
      <c r="F36" s="53"/>
      <c r="G36" s="43" t="s">
        <v>86</v>
      </c>
      <c r="H36" s="54">
        <f>0.13*H29</f>
        <v>8459.911005</v>
      </c>
      <c r="I36" s="54"/>
      <c r="J36" s="21" t="s">
        <v>127</v>
      </c>
    </row>
    <row r="37" spans="1:10" ht="13.5" customHeight="1">
      <c r="A37" s="55"/>
      <c r="B37" s="53"/>
      <c r="C37" s="53"/>
      <c r="D37" s="53"/>
      <c r="E37" s="53"/>
      <c r="F37" s="53"/>
      <c r="G37" s="43"/>
      <c r="H37" s="54"/>
      <c r="I37" s="54"/>
      <c r="J37" s="20" t="s">
        <v>143</v>
      </c>
    </row>
    <row r="38" spans="1:10" ht="16.5" customHeight="1">
      <c r="A38" s="15" t="s">
        <v>56</v>
      </c>
      <c r="B38" s="53" t="s">
        <v>45</v>
      </c>
      <c r="C38" s="53"/>
      <c r="D38" s="53"/>
      <c r="E38" s="53"/>
      <c r="F38" s="53"/>
      <c r="G38" s="7" t="s">
        <v>87</v>
      </c>
      <c r="H38" s="54">
        <f>H24*H8</f>
        <v>2500</v>
      </c>
      <c r="I38" s="43"/>
      <c r="J38" s="9" t="s">
        <v>141</v>
      </c>
    </row>
    <row r="39" spans="1:10" ht="14.25" customHeight="1">
      <c r="A39" s="55" t="s">
        <v>57</v>
      </c>
      <c r="B39" s="53" t="s">
        <v>107</v>
      </c>
      <c r="C39" s="53"/>
      <c r="D39" s="53"/>
      <c r="E39" s="53"/>
      <c r="F39" s="53"/>
      <c r="G39" s="43" t="s">
        <v>88</v>
      </c>
      <c r="H39" s="54">
        <f>0</f>
        <v>0</v>
      </c>
      <c r="I39" s="54"/>
      <c r="J39" s="21" t="s">
        <v>128</v>
      </c>
    </row>
    <row r="40" spans="1:10" ht="12.75" customHeight="1">
      <c r="A40" s="55"/>
      <c r="B40" s="53"/>
      <c r="C40" s="53"/>
      <c r="D40" s="53"/>
      <c r="E40" s="53"/>
      <c r="F40" s="53"/>
      <c r="G40" s="43"/>
      <c r="H40" s="54"/>
      <c r="I40" s="54"/>
      <c r="J40" s="20" t="s">
        <v>89</v>
      </c>
    </row>
    <row r="41" spans="1:10" ht="14.25" customHeight="1">
      <c r="A41" s="55" t="s">
        <v>58</v>
      </c>
      <c r="B41" s="53" t="s">
        <v>108</v>
      </c>
      <c r="C41" s="53"/>
      <c r="D41" s="53"/>
      <c r="E41" s="53"/>
      <c r="F41" s="53"/>
      <c r="G41" s="43" t="s">
        <v>90</v>
      </c>
      <c r="H41" s="54">
        <f>0.03*H29</f>
        <v>1952.287155</v>
      </c>
      <c r="I41" s="54"/>
      <c r="J41" s="21" t="s">
        <v>129</v>
      </c>
    </row>
    <row r="42" spans="1:10" ht="12" customHeight="1">
      <c r="A42" s="55"/>
      <c r="B42" s="53"/>
      <c r="C42" s="53"/>
      <c r="D42" s="53"/>
      <c r="E42" s="53"/>
      <c r="F42" s="53"/>
      <c r="G42" s="43"/>
      <c r="H42" s="54"/>
      <c r="I42" s="54"/>
      <c r="J42" s="20" t="s">
        <v>91</v>
      </c>
    </row>
    <row r="43" spans="1:10" ht="15.75" customHeight="1">
      <c r="A43" s="8" t="s">
        <v>59</v>
      </c>
      <c r="B43" s="53" t="s">
        <v>60</v>
      </c>
      <c r="C43" s="53"/>
      <c r="D43" s="53"/>
      <c r="E43" s="53"/>
      <c r="F43" s="53"/>
      <c r="G43" s="7" t="s">
        <v>92</v>
      </c>
      <c r="H43" s="54">
        <f>H45+H46</f>
        <v>0</v>
      </c>
      <c r="I43" s="54"/>
      <c r="J43" s="9" t="s">
        <v>142</v>
      </c>
    </row>
    <row r="44" spans="1:10" ht="14.25" customHeight="1">
      <c r="A44" s="16"/>
      <c r="B44" s="53" t="s">
        <v>41</v>
      </c>
      <c r="C44" s="53"/>
      <c r="D44" s="53"/>
      <c r="E44" s="53"/>
      <c r="F44" s="53"/>
      <c r="G44" s="5"/>
      <c r="H44" s="39"/>
      <c r="I44" s="39"/>
      <c r="J44" s="6"/>
    </row>
    <row r="45" spans="1:10" ht="17.25" customHeight="1">
      <c r="A45" s="5" t="s">
        <v>61</v>
      </c>
      <c r="B45" s="53" t="s">
        <v>110</v>
      </c>
      <c r="C45" s="53"/>
      <c r="D45" s="53"/>
      <c r="E45" s="53"/>
      <c r="F45" s="53"/>
      <c r="G45" s="7" t="s">
        <v>15</v>
      </c>
      <c r="H45" s="23"/>
      <c r="I45" s="22"/>
      <c r="J45" s="6" t="s">
        <v>109</v>
      </c>
    </row>
    <row r="46" spans="1:10" ht="16.5" customHeight="1">
      <c r="A46" s="15" t="s">
        <v>117</v>
      </c>
      <c r="B46" s="53" t="s">
        <v>62</v>
      </c>
      <c r="C46" s="53"/>
      <c r="D46" s="53"/>
      <c r="E46" s="53"/>
      <c r="F46" s="53"/>
      <c r="G46" s="7" t="s">
        <v>15</v>
      </c>
      <c r="H46" s="54"/>
      <c r="I46" s="54"/>
      <c r="J46" s="17" t="s">
        <v>111</v>
      </c>
    </row>
    <row r="47" spans="1:10" ht="14.25" customHeight="1">
      <c r="A47" s="49" t="s">
        <v>46</v>
      </c>
      <c r="B47" s="50" t="s">
        <v>93</v>
      </c>
      <c r="C47" s="50"/>
      <c r="D47" s="50"/>
      <c r="E47" s="50"/>
      <c r="F47" s="50"/>
      <c r="G47" s="43" t="s">
        <v>94</v>
      </c>
      <c r="H47" s="52">
        <f>H21*H26</f>
        <v>14740.7419746</v>
      </c>
      <c r="I47" s="52"/>
      <c r="J47" s="21" t="s">
        <v>130</v>
      </c>
    </row>
    <row r="48" spans="1:10" ht="10.5" customHeight="1">
      <c r="A48" s="49"/>
      <c r="B48" s="50"/>
      <c r="C48" s="50"/>
      <c r="D48" s="50"/>
      <c r="E48" s="50"/>
      <c r="F48" s="50"/>
      <c r="G48" s="43"/>
      <c r="H48" s="52"/>
      <c r="I48" s="52"/>
      <c r="J48" s="20" t="s">
        <v>95</v>
      </c>
    </row>
    <row r="49" spans="1:10" ht="18" customHeight="1">
      <c r="A49" s="12"/>
      <c r="B49" s="41" t="s">
        <v>96</v>
      </c>
      <c r="C49" s="41"/>
      <c r="D49" s="41"/>
      <c r="E49" s="41"/>
      <c r="F49" s="41"/>
      <c r="G49" s="5"/>
      <c r="H49" s="51">
        <f>H26+H47</f>
        <v>96633.7529446</v>
      </c>
      <c r="I49" s="51"/>
      <c r="J49" s="9" t="s">
        <v>97</v>
      </c>
    </row>
    <row r="50" spans="1:10" ht="15" customHeight="1">
      <c r="A50" s="49" t="s">
        <v>47</v>
      </c>
      <c r="B50" s="50" t="s">
        <v>98</v>
      </c>
      <c r="C50" s="50"/>
      <c r="D50" s="50"/>
      <c r="E50" s="50"/>
      <c r="F50" s="50"/>
      <c r="G50" s="43" t="s">
        <v>48</v>
      </c>
      <c r="H50" s="52">
        <f>H22*H49</f>
        <v>4831.68764723</v>
      </c>
      <c r="I50" s="52"/>
      <c r="J50" s="21" t="s">
        <v>131</v>
      </c>
    </row>
    <row r="51" spans="1:10" ht="12.75" customHeight="1">
      <c r="A51" s="49"/>
      <c r="B51" s="50"/>
      <c r="C51" s="50"/>
      <c r="D51" s="50"/>
      <c r="E51" s="50"/>
      <c r="F51" s="50"/>
      <c r="G51" s="43"/>
      <c r="H51" s="52"/>
      <c r="I51" s="52"/>
      <c r="J51" s="20" t="s">
        <v>99</v>
      </c>
    </row>
    <row r="52" spans="1:10" ht="16.5" customHeight="1">
      <c r="A52" s="12"/>
      <c r="B52" s="47" t="s">
        <v>96</v>
      </c>
      <c r="C52" s="47"/>
      <c r="D52" s="47"/>
      <c r="E52" s="47"/>
      <c r="F52" s="47"/>
      <c r="G52" s="5"/>
      <c r="H52" s="48">
        <f>H26+H47+H50</f>
        <v>101465.44059183</v>
      </c>
      <c r="I52" s="48"/>
      <c r="J52" s="6" t="s">
        <v>100</v>
      </c>
    </row>
    <row r="53" spans="1:10" ht="17.25" customHeight="1">
      <c r="A53" s="49" t="s">
        <v>49</v>
      </c>
      <c r="B53" s="50" t="s">
        <v>101</v>
      </c>
      <c r="C53" s="50"/>
      <c r="D53" s="50"/>
      <c r="E53" s="50"/>
      <c r="F53" s="50"/>
      <c r="G53" s="43" t="s">
        <v>50</v>
      </c>
      <c r="H53" s="45">
        <f>H23*H52</f>
        <v>20293.088118366002</v>
      </c>
      <c r="I53" s="45"/>
      <c r="J53" s="21" t="s">
        <v>132</v>
      </c>
    </row>
    <row r="54" spans="1:10" ht="10.5" customHeight="1">
      <c r="A54" s="49"/>
      <c r="B54" s="50"/>
      <c r="C54" s="50"/>
      <c r="D54" s="50"/>
      <c r="E54" s="50"/>
      <c r="F54" s="50"/>
      <c r="G54" s="43"/>
      <c r="H54" s="45"/>
      <c r="I54" s="45"/>
      <c r="J54" s="20" t="s">
        <v>102</v>
      </c>
    </row>
    <row r="55" spans="1:10" ht="16.5" customHeight="1">
      <c r="A55" s="39"/>
      <c r="B55" s="41" t="s">
        <v>103</v>
      </c>
      <c r="C55" s="41"/>
      <c r="D55" s="41"/>
      <c r="E55" s="41"/>
      <c r="F55" s="41"/>
      <c r="G55" s="43" t="s">
        <v>104</v>
      </c>
      <c r="H55" s="45">
        <f>H53+H52</f>
        <v>121758.528710196</v>
      </c>
      <c r="I55" s="45"/>
      <c r="J55" s="21" t="s">
        <v>133</v>
      </c>
    </row>
    <row r="56" spans="1:10" ht="15.75" customHeight="1">
      <c r="A56" s="40"/>
      <c r="B56" s="42"/>
      <c r="C56" s="42"/>
      <c r="D56" s="42"/>
      <c r="E56" s="42"/>
      <c r="F56" s="42"/>
      <c r="G56" s="44"/>
      <c r="H56" s="46"/>
      <c r="I56" s="46"/>
      <c r="J56" s="24" t="s">
        <v>105</v>
      </c>
    </row>
    <row r="57" spans="1:13" ht="15.75" customHeight="1">
      <c r="A57" s="26"/>
      <c r="B57" s="27"/>
      <c r="C57" s="27"/>
      <c r="D57" s="27"/>
      <c r="E57" s="27"/>
      <c r="F57" s="27"/>
      <c r="G57" s="27"/>
      <c r="H57" s="27"/>
      <c r="I57" s="27"/>
      <c r="J57" s="28"/>
      <c r="M57" s="25"/>
    </row>
    <row r="58" spans="1:10" ht="12.75">
      <c r="A58" s="29"/>
      <c r="B58" s="30"/>
      <c r="C58" s="30"/>
      <c r="D58" s="30"/>
      <c r="E58" s="30"/>
      <c r="F58" s="30"/>
      <c r="G58" s="30"/>
      <c r="H58" s="30"/>
      <c r="I58" s="30"/>
      <c r="J58" s="31"/>
    </row>
    <row r="59" spans="1:10" ht="12.75">
      <c r="A59" s="29"/>
      <c r="B59" s="30"/>
      <c r="C59" s="30"/>
      <c r="D59" s="37"/>
      <c r="E59" s="30"/>
      <c r="F59" s="30"/>
      <c r="G59" s="30"/>
      <c r="H59" s="30"/>
      <c r="I59" s="30"/>
      <c r="J59" s="31"/>
    </row>
    <row r="60" spans="1:10" ht="13.5" thickBot="1">
      <c r="A60" s="29"/>
      <c r="B60" s="30"/>
      <c r="C60" s="30"/>
      <c r="D60" s="30"/>
      <c r="E60" s="30"/>
      <c r="F60" s="30"/>
      <c r="G60" s="30"/>
      <c r="H60" s="30"/>
      <c r="I60" s="30"/>
      <c r="J60" s="31"/>
    </row>
    <row r="61" spans="1:14" ht="19.5" thickBot="1">
      <c r="A61" s="29"/>
      <c r="B61" s="32"/>
      <c r="C61" s="3"/>
      <c r="D61" s="3"/>
      <c r="E61" s="3"/>
      <c r="F61" s="3"/>
      <c r="G61" s="3"/>
      <c r="H61" s="3"/>
      <c r="I61" s="3"/>
      <c r="J61" s="33"/>
      <c r="N61" s="38"/>
    </row>
    <row r="62" spans="1:10" ht="12.75">
      <c r="A62" s="29"/>
      <c r="B62" s="3"/>
      <c r="C62" s="3"/>
      <c r="D62" s="3"/>
      <c r="E62" s="3"/>
      <c r="F62" s="3"/>
      <c r="G62" s="3"/>
      <c r="H62" s="3"/>
      <c r="I62" s="3"/>
      <c r="J62" s="33"/>
    </row>
    <row r="63" spans="1:10" ht="12.75">
      <c r="A63" s="29"/>
      <c r="B63" s="3"/>
      <c r="C63" s="3"/>
      <c r="D63" s="3"/>
      <c r="E63" s="3"/>
      <c r="F63" s="3"/>
      <c r="G63" s="3"/>
      <c r="H63" s="3"/>
      <c r="I63" s="3"/>
      <c r="J63" s="33"/>
    </row>
    <row r="64" spans="1:10" ht="12.75">
      <c r="A64" s="34"/>
      <c r="B64" s="35"/>
      <c r="C64" s="35"/>
      <c r="D64" s="35"/>
      <c r="E64" s="35"/>
      <c r="F64" s="35"/>
      <c r="G64" s="35"/>
      <c r="H64" s="35"/>
      <c r="I64" s="35"/>
      <c r="J64" s="36"/>
    </row>
    <row r="65" ht="12.75">
      <c r="A65" s="2"/>
    </row>
    <row r="66" ht="12.75">
      <c r="A66" s="2"/>
    </row>
    <row r="67" spans="1:4" ht="12.75">
      <c r="A67" s="2"/>
      <c r="D67" s="37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</sheetData>
  <sheetProtection/>
  <mergeCells count="106">
    <mergeCell ref="A55:A56"/>
    <mergeCell ref="B55:F56"/>
    <mergeCell ref="G55:G56"/>
    <mergeCell ref="H55:I56"/>
    <mergeCell ref="B52:F52"/>
    <mergeCell ref="H52:I52"/>
    <mergeCell ref="A53:A54"/>
    <mergeCell ref="B53:F54"/>
    <mergeCell ref="G53:G54"/>
    <mergeCell ref="H53:I54"/>
    <mergeCell ref="B49:F49"/>
    <mergeCell ref="H49:I49"/>
    <mergeCell ref="A50:A51"/>
    <mergeCell ref="B50:F51"/>
    <mergeCell ref="G50:G51"/>
    <mergeCell ref="H50:I51"/>
    <mergeCell ref="B44:F44"/>
    <mergeCell ref="H44:I44"/>
    <mergeCell ref="B45:F45"/>
    <mergeCell ref="B46:F46"/>
    <mergeCell ref="H46:I46"/>
    <mergeCell ref="A47:A48"/>
    <mergeCell ref="B47:F48"/>
    <mergeCell ref="G47:G48"/>
    <mergeCell ref="H47:I48"/>
    <mergeCell ref="A41:A42"/>
    <mergeCell ref="B41:F42"/>
    <mergeCell ref="G41:G42"/>
    <mergeCell ref="H41:I42"/>
    <mergeCell ref="B43:F43"/>
    <mergeCell ref="H43:I43"/>
    <mergeCell ref="B38:F38"/>
    <mergeCell ref="H38:I38"/>
    <mergeCell ref="A39:A40"/>
    <mergeCell ref="B39:F40"/>
    <mergeCell ref="G39:G40"/>
    <mergeCell ref="H39:I40"/>
    <mergeCell ref="B35:F35"/>
    <mergeCell ref="H35:I35"/>
    <mergeCell ref="A36:A37"/>
    <mergeCell ref="B36:F37"/>
    <mergeCell ref="G36:G37"/>
    <mergeCell ref="H36:I37"/>
    <mergeCell ref="A31:A32"/>
    <mergeCell ref="B31:F32"/>
    <mergeCell ref="G31:G32"/>
    <mergeCell ref="H31:I32"/>
    <mergeCell ref="A33:A34"/>
    <mergeCell ref="B33:F34"/>
    <mergeCell ref="G33:G34"/>
    <mergeCell ref="H33:I34"/>
    <mergeCell ref="B28:F28"/>
    <mergeCell ref="H28:I28"/>
    <mergeCell ref="A29:A30"/>
    <mergeCell ref="B29:F30"/>
    <mergeCell ref="G29:G30"/>
    <mergeCell ref="H29:I30"/>
    <mergeCell ref="B23:F23"/>
    <mergeCell ref="H23:I23"/>
    <mergeCell ref="B24:F24"/>
    <mergeCell ref="H24:I24"/>
    <mergeCell ref="A25:J25"/>
    <mergeCell ref="A26:A27"/>
    <mergeCell ref="B26:F27"/>
    <mergeCell ref="G26:G27"/>
    <mergeCell ref="H26:I27"/>
    <mergeCell ref="B20:F20"/>
    <mergeCell ref="H20:I20"/>
    <mergeCell ref="B21:F21"/>
    <mergeCell ref="H21:I21"/>
    <mergeCell ref="B22:F22"/>
    <mergeCell ref="H22:I22"/>
    <mergeCell ref="A16:A17"/>
    <mergeCell ref="B16:F17"/>
    <mergeCell ref="G16:G17"/>
    <mergeCell ref="H16:I17"/>
    <mergeCell ref="B18:F18"/>
    <mergeCell ref="B19:F19"/>
    <mergeCell ref="H19:I19"/>
    <mergeCell ref="B12:F12"/>
    <mergeCell ref="H12:I12"/>
    <mergeCell ref="B13:F13"/>
    <mergeCell ref="H13:I13"/>
    <mergeCell ref="A14:A15"/>
    <mergeCell ref="B14:F15"/>
    <mergeCell ref="G14:G15"/>
    <mergeCell ref="H14:I15"/>
    <mergeCell ref="B9:F9"/>
    <mergeCell ref="H9:I9"/>
    <mergeCell ref="B10:F10"/>
    <mergeCell ref="H10:I10"/>
    <mergeCell ref="B11:F11"/>
    <mergeCell ref="H11:I11"/>
    <mergeCell ref="A5:C5"/>
    <mergeCell ref="D5:J5"/>
    <mergeCell ref="A6:J6"/>
    <mergeCell ref="B7:F7"/>
    <mergeCell ref="H7:I7"/>
    <mergeCell ref="B8:F8"/>
    <mergeCell ref="H8:I8"/>
    <mergeCell ref="A2:J2"/>
    <mergeCell ref="A3:B3"/>
    <mergeCell ref="C3:J3"/>
    <mergeCell ref="A4:D4"/>
    <mergeCell ref="F4:H4"/>
    <mergeCell ref="I4:J4"/>
  </mergeCells>
  <printOptions/>
  <pageMargins left="0.5511811023622047" right="0.5511811023622047" top="0.3937007874015748" bottom="0.984251968503937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Curilina G</cp:lastModifiedBy>
  <cp:lastPrinted>2022-02-01T17:14:42Z</cp:lastPrinted>
  <dcterms:created xsi:type="dcterms:W3CDTF">1996-10-08T23:32:33Z</dcterms:created>
  <dcterms:modified xsi:type="dcterms:W3CDTF">2022-10-19T11:20:07Z</dcterms:modified>
  <cp:category/>
  <cp:version/>
  <cp:contentType/>
  <cp:contentStatus/>
</cp:coreProperties>
</file>