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imunR\Documents\Basic\Nabidky-plynoměry\Tendry-special\2024-03-15 Stimcorect MD Datcom Solar 5x\"/>
    </mc:Choice>
  </mc:AlternateContent>
  <xr:revisionPtr revIDLastSave="0" documentId="13_ncr:1_{42C776A7-8865-422C-9592-4D6446EE5FC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v 8.30" sheetId="3" r:id="rId1"/>
    <sheet name="Zdroj" sheetId="5" state="hidden" r:id="rId2"/>
    <sheet name="Compres." sheetId="6" state="hidden" r:id="rId3"/>
  </sheets>
  <definedNames>
    <definedName name="_xlnm._FilterDatabase" localSheetId="2" hidden="1">'Compres.'!$C$44:$F$110</definedName>
    <definedName name="_xlnm._FilterDatabase" localSheetId="0" hidden="1">'Rev 8.30'!$J$72:$T$73</definedName>
    <definedName name="AGA_8_DETAIL">'Compres.'!$M$45:$M$68</definedName>
    <definedName name="AGA_8_G1">'Compres.'!$K$45:$K$61</definedName>
    <definedName name="AGA_8_G2">'Compres.'!$L$45:$L$63</definedName>
    <definedName name="AGA_NX_19_mod">'Compres.'!$J$45:$J$48</definedName>
    <definedName name="fixed">'Compres.'!$P$45:$P$66</definedName>
    <definedName name="GOST_13390.2">'Compres.'!$N$45:$N$54</definedName>
    <definedName name="GOST_13390.3">'Compres.'!$O$45:$O$55</definedName>
    <definedName name="_xlnm.Print_Area" localSheetId="0">'Rev 8.30'!$A$1:$V$192</definedName>
    <definedName name="SGERG_88">'Compres.'!$I$45:$I$60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5" i="3" l="1"/>
  <c r="B36" i="3"/>
  <c r="B40" i="3"/>
  <c r="R44" i="5"/>
  <c r="R43" i="5"/>
  <c r="R42" i="5"/>
  <c r="R41" i="5"/>
  <c r="R40" i="5"/>
  <c r="R39" i="5"/>
  <c r="K35" i="3"/>
  <c r="E64" i="5" l="1"/>
  <c r="F65" i="5"/>
  <c r="L39" i="6"/>
  <c r="L38" i="6"/>
  <c r="L37" i="6"/>
  <c r="L36" i="6"/>
  <c r="L35" i="6"/>
  <c r="L34" i="6"/>
  <c r="L33" i="6"/>
  <c r="P148" i="3" l="1"/>
  <c r="E148" i="3"/>
  <c r="C163" i="3" l="1"/>
  <c r="R39" i="3" l="1"/>
  <c r="G129" i="6" l="1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</calcChain>
</file>

<file path=xl/sharedStrings.xml><?xml version="1.0" encoding="utf-8"?>
<sst xmlns="http://schemas.openxmlformats.org/spreadsheetml/2006/main" count="2013" uniqueCount="827">
  <si>
    <t>/</t>
  </si>
  <si>
    <t>1.01325 bar</t>
  </si>
  <si>
    <t>1)</t>
  </si>
  <si>
    <t>2)</t>
  </si>
  <si>
    <t>3)</t>
  </si>
  <si>
    <t>4)</t>
  </si>
  <si>
    <t>5)</t>
  </si>
  <si>
    <t>6)</t>
  </si>
  <si>
    <r>
      <t>ELCOR</t>
    </r>
    <r>
      <rPr>
        <b/>
        <i/>
        <sz val="14"/>
        <rFont val="Tahoma"/>
        <family val="2"/>
        <charset val="238"/>
      </rPr>
      <t>plus</t>
    </r>
  </si>
  <si>
    <t>7)</t>
  </si>
  <si>
    <t>8)</t>
  </si>
  <si>
    <t>9)</t>
  </si>
  <si>
    <t>10)</t>
  </si>
  <si>
    <t>Slot 0 (S0)</t>
  </si>
  <si>
    <t>SCR</t>
  </si>
  <si>
    <t>NAM</t>
  </si>
  <si>
    <t>MIE</t>
  </si>
  <si>
    <t>Slot 1 (S1)</t>
  </si>
  <si>
    <t>Slot 2 (S2)</t>
  </si>
  <si>
    <t>Slot 3 (S3)</t>
  </si>
  <si>
    <t>Slot 4 (S4)</t>
  </si>
  <si>
    <t>COM</t>
  </si>
  <si>
    <t>AMRx</t>
  </si>
  <si>
    <t>2xAI</t>
  </si>
  <si>
    <t>PWR1</t>
  </si>
  <si>
    <t>PWR2</t>
  </si>
  <si>
    <t>(narrow band)</t>
  </si>
  <si>
    <t>2xAO</t>
  </si>
  <si>
    <t>DT 1</t>
  </si>
  <si>
    <t xml:space="preserve">   -25 ÷ +70°C</t>
  </si>
  <si>
    <t xml:space="preserve">   -40 ÷ +70°C</t>
  </si>
  <si>
    <t xml:space="preserve">   1 m</t>
  </si>
  <si>
    <t xml:space="preserve">   2,5 m</t>
  </si>
  <si>
    <t xml:space="preserve">   5 m</t>
  </si>
  <si>
    <t xml:space="preserve">   10 m</t>
  </si>
  <si>
    <t>DT 2</t>
  </si>
  <si>
    <t>DT 4</t>
  </si>
  <si>
    <t>DT 3</t>
  </si>
  <si>
    <t xml:space="preserve">   °C</t>
  </si>
  <si>
    <t xml:space="preserve">   °F</t>
  </si>
  <si>
    <t>12)</t>
  </si>
  <si>
    <t xml:space="preserve">   0,8 ÷ 5,2 bar</t>
  </si>
  <si>
    <t xml:space="preserve">   2 ÷ 10 bar</t>
  </si>
  <si>
    <t xml:space="preserve">   50 mm</t>
  </si>
  <si>
    <t xml:space="preserve">   4 ÷ 20 bar</t>
  </si>
  <si>
    <t xml:space="preserve">   75 mm</t>
  </si>
  <si>
    <t xml:space="preserve">   7 ÷ 35 bar</t>
  </si>
  <si>
    <t xml:space="preserve">   120 mm</t>
  </si>
  <si>
    <t xml:space="preserve">   14 ÷ 70 bar</t>
  </si>
  <si>
    <r>
      <t xml:space="preserve">   0,8 ÷ 10 bar</t>
    </r>
    <r>
      <rPr>
        <vertAlign val="superscript"/>
        <sz val="8"/>
        <rFont val="Tahoma"/>
        <family val="2"/>
        <charset val="238"/>
      </rPr>
      <t>11)</t>
    </r>
  </si>
  <si>
    <r>
      <t xml:space="preserve">   0,8 ÷ 20 bar</t>
    </r>
    <r>
      <rPr>
        <vertAlign val="superscript"/>
        <sz val="8"/>
        <rFont val="Tahoma"/>
        <family val="2"/>
        <charset val="238"/>
      </rPr>
      <t>11)</t>
    </r>
  </si>
  <si>
    <r>
      <t xml:space="preserve">   4 ÷ 70 bar</t>
    </r>
    <r>
      <rPr>
        <vertAlign val="superscript"/>
        <sz val="8"/>
        <rFont val="Tahoma"/>
        <family val="2"/>
        <charset val="238"/>
      </rPr>
      <t>11)</t>
    </r>
  </si>
  <si>
    <r>
      <t xml:space="preserve">   0 ÷ 0,2 bar </t>
    </r>
    <r>
      <rPr>
        <b/>
        <vertAlign val="superscript"/>
        <sz val="8"/>
        <rFont val="Tahoma"/>
        <family val="2"/>
        <charset val="238"/>
      </rPr>
      <t>14)</t>
    </r>
  </si>
  <si>
    <t xml:space="preserve">   0 ÷ 1 bar</t>
  </si>
  <si>
    <t xml:space="preserve">   0 ÷ 1,6 bar</t>
  </si>
  <si>
    <t xml:space="preserve">   0 ÷ 4 bar</t>
  </si>
  <si>
    <t xml:space="preserve">   0 ÷ 6 bar</t>
  </si>
  <si>
    <t xml:space="preserve">   0 ÷ 10 bar</t>
  </si>
  <si>
    <t xml:space="preserve">   0 ÷ 25 bar</t>
  </si>
  <si>
    <t xml:space="preserve">   0 ÷ 40 bar</t>
  </si>
  <si>
    <t xml:space="preserve">   0 ÷ 70 bar</t>
  </si>
  <si>
    <t>11)</t>
  </si>
  <si>
    <t>13)</t>
  </si>
  <si>
    <t>14)</t>
  </si>
  <si>
    <t>DT 5</t>
  </si>
  <si>
    <t>DT 6</t>
  </si>
  <si>
    <t>(vždy vyberte pouze jednu z možností)</t>
  </si>
  <si>
    <t>Digitální převodníky</t>
  </si>
  <si>
    <t>Vstup</t>
  </si>
  <si>
    <t xml:space="preserve">   metrologický</t>
  </si>
  <si>
    <t xml:space="preserve">   záznamník</t>
  </si>
  <si>
    <t>Typ</t>
  </si>
  <si>
    <t xml:space="preserve">   tlak</t>
  </si>
  <si>
    <t xml:space="preserve">   teplota</t>
  </si>
  <si>
    <t xml:space="preserve">Verze </t>
  </si>
  <si>
    <t xml:space="preserve">   interní</t>
  </si>
  <si>
    <t>Rozsah teplot</t>
  </si>
  <si>
    <t xml:space="preserve">   externí</t>
  </si>
  <si>
    <t>Tlakový rozsah MID</t>
  </si>
  <si>
    <t>Délka stopky</t>
  </si>
  <si>
    <t>Délka kabelu</t>
  </si>
  <si>
    <r>
      <t>Tlakový rozsah ne MID</t>
    </r>
    <r>
      <rPr>
        <b/>
        <vertAlign val="superscript"/>
        <sz val="8"/>
        <rFont val="Tahoma"/>
        <family val="2"/>
        <charset val="238"/>
      </rPr>
      <t>13)</t>
    </r>
  </si>
  <si>
    <t>Délka kabelu (pouze pro externí převodník)</t>
  </si>
  <si>
    <t>(pouze s modulem EXT1)</t>
  </si>
  <si>
    <t>Závit</t>
  </si>
  <si>
    <t>Verze</t>
  </si>
  <si>
    <t>Ermeto sada</t>
  </si>
  <si>
    <t>3-cestný kulový kohout</t>
  </si>
  <si>
    <t>Délka</t>
  </si>
  <si>
    <r>
      <t xml:space="preserve">   jiná</t>
    </r>
    <r>
      <rPr>
        <vertAlign val="superscript"/>
        <sz val="8"/>
        <rFont val="Tahoma"/>
        <family val="2"/>
        <charset val="238"/>
      </rPr>
      <t>4)</t>
    </r>
  </si>
  <si>
    <t>x</t>
  </si>
  <si>
    <t>COM0</t>
  </si>
  <si>
    <t xml:space="preserve">   relativní</t>
  </si>
  <si>
    <t xml:space="preserve">   absolutní </t>
  </si>
  <si>
    <r>
      <t xml:space="preserve">   0,8 ÷ 35 bar</t>
    </r>
    <r>
      <rPr>
        <vertAlign val="superscript"/>
        <sz val="8"/>
        <rFont val="Tahoma"/>
        <family val="2"/>
        <charset val="238"/>
      </rPr>
      <t>11)</t>
    </r>
  </si>
  <si>
    <r>
      <t xml:space="preserve">   0,8 ÷ 70 bar</t>
    </r>
    <r>
      <rPr>
        <vertAlign val="superscript"/>
        <sz val="8"/>
        <rFont val="Tahoma"/>
        <family val="2"/>
        <charset val="238"/>
      </rPr>
      <t>11)</t>
    </r>
  </si>
  <si>
    <r>
      <t xml:space="preserve">   0,8 ÷ 130 bar</t>
    </r>
    <r>
      <rPr>
        <vertAlign val="superscript"/>
        <sz val="8"/>
        <rFont val="Tahoma"/>
        <family val="2"/>
        <charset val="238"/>
      </rPr>
      <t>11)</t>
    </r>
  </si>
  <si>
    <t>Poznámky</t>
  </si>
  <si>
    <r>
      <t xml:space="preserve">   25 ÷ 130 bar</t>
    </r>
    <r>
      <rPr>
        <vertAlign val="superscript"/>
        <sz val="8"/>
        <rFont val="Tahoma"/>
        <family val="2"/>
        <charset val="238"/>
      </rPr>
      <t>11)</t>
    </r>
  </si>
  <si>
    <t>ks</t>
  </si>
  <si>
    <t>bar</t>
  </si>
  <si>
    <t>kPa</t>
  </si>
  <si>
    <t>0°C</t>
  </si>
  <si>
    <t>15°C</t>
  </si>
  <si>
    <t>20°C</t>
  </si>
  <si>
    <t xml:space="preserve">PWR2 </t>
  </si>
  <si>
    <t>EXT1-T</t>
  </si>
  <si>
    <r>
      <t xml:space="preserve">EXT1 </t>
    </r>
    <r>
      <rPr>
        <vertAlign val="superscript"/>
        <sz val="8"/>
        <rFont val="Tahoma"/>
        <family val="2"/>
        <charset val="238"/>
      </rPr>
      <t>7)</t>
    </r>
  </si>
  <si>
    <t>tlak</t>
  </si>
  <si>
    <t>relativní</t>
  </si>
  <si>
    <t>0,8 ÷ 5,2 bar</t>
  </si>
  <si>
    <t>2 ÷ 10 bar</t>
  </si>
  <si>
    <t>4 ÷ 20 bar</t>
  </si>
  <si>
    <t>7 ÷ 35 bar</t>
  </si>
  <si>
    <t>14 ÷ 70 bar</t>
  </si>
  <si>
    <t>25 ÷ 130 bar11)</t>
  </si>
  <si>
    <t>0,8 ÷ 10 bar11)</t>
  </si>
  <si>
    <t>0,8 ÷ 20 bar11)</t>
  </si>
  <si>
    <t>4 ÷ 70 bar11)</t>
  </si>
  <si>
    <t>0,8 ÷ 35 bar11)</t>
  </si>
  <si>
    <t>0,8 ÷ 70 bar11)</t>
  </si>
  <si>
    <t>0,8 ÷ 130 bar11)</t>
  </si>
  <si>
    <t>0 ÷ 0,2 bar 14)</t>
  </si>
  <si>
    <t>0 ÷ 1 bar</t>
  </si>
  <si>
    <t>0 ÷ 1,6 bar</t>
  </si>
  <si>
    <t>0 ÷ 4 bar</t>
  </si>
  <si>
    <t>0 ÷ 6 bar</t>
  </si>
  <si>
    <t>0 ÷ 10 bar</t>
  </si>
  <si>
    <t>0 ÷ 25 bar</t>
  </si>
  <si>
    <t>0 ÷ 40 bar</t>
  </si>
  <si>
    <t>0 ÷ 70 bar</t>
  </si>
  <si>
    <t>1 m</t>
  </si>
  <si>
    <t>5 m</t>
  </si>
  <si>
    <t>10 m</t>
  </si>
  <si>
    <t>-25 ÷ +70°C</t>
  </si>
  <si>
    <t>-40 ÷ +70°C</t>
  </si>
  <si>
    <t>50 mm</t>
  </si>
  <si>
    <t>75 mm</t>
  </si>
  <si>
    <t>120 mm</t>
  </si>
  <si>
    <r>
      <t xml:space="preserve">SCR </t>
    </r>
    <r>
      <rPr>
        <vertAlign val="superscript"/>
        <sz val="8"/>
        <color rgb="FF000000"/>
        <rFont val="Tahoma"/>
        <family val="2"/>
        <charset val="238"/>
      </rPr>
      <t>8)</t>
    </r>
  </si>
  <si>
    <r>
      <t xml:space="preserve">NAM </t>
    </r>
    <r>
      <rPr>
        <vertAlign val="superscript"/>
        <sz val="8"/>
        <color rgb="FF000000"/>
        <rFont val="Tahoma"/>
        <family val="2"/>
        <charset val="238"/>
      </rPr>
      <t>8)</t>
    </r>
  </si>
  <si>
    <r>
      <t xml:space="preserve">MIE </t>
    </r>
    <r>
      <rPr>
        <vertAlign val="superscript"/>
        <sz val="8"/>
        <color rgb="FF000000"/>
        <rFont val="Tahoma"/>
        <family val="2"/>
        <charset val="238"/>
      </rPr>
      <t>8)</t>
    </r>
  </si>
  <si>
    <r>
      <t xml:space="preserve">EXT1 </t>
    </r>
    <r>
      <rPr>
        <vertAlign val="superscript"/>
        <sz val="8"/>
        <color rgb="FF000000"/>
        <rFont val="Tahoma"/>
        <family val="2"/>
        <charset val="238"/>
      </rPr>
      <t>7)8)</t>
    </r>
  </si>
  <si>
    <t>AGA NX-19 mod</t>
  </si>
  <si>
    <t>SGERG-88</t>
  </si>
  <si>
    <t>AGA8-G1
AGA8-G2</t>
  </si>
  <si>
    <t>AGA8-DETAIL</t>
  </si>
  <si>
    <t>metoda</t>
  </si>
  <si>
    <r>
      <t>-25 - +70</t>
    </r>
    <r>
      <rPr>
        <sz val="8"/>
        <color rgb="FF000000"/>
        <rFont val="Tahoma"/>
        <family val="2"/>
        <charset val="238"/>
      </rPr>
      <t xml:space="preserve"> </t>
    </r>
    <r>
      <rPr>
        <vertAlign val="superscript"/>
        <sz val="8"/>
        <color rgb="FF000000"/>
        <rFont val="Tahoma"/>
        <family val="2"/>
        <charset val="238"/>
      </rPr>
      <t>o</t>
    </r>
    <r>
      <rPr>
        <sz val="8"/>
        <color rgb="FF000000"/>
        <rFont val="Tahoma"/>
        <family val="2"/>
        <charset val="238"/>
      </rPr>
      <t>C</t>
    </r>
  </si>
  <si>
    <t>80 - 520 kPa</t>
  </si>
  <si>
    <t>80 - 1000 kPa</t>
  </si>
  <si>
    <t>80 - 2000 kPa</t>
  </si>
  <si>
    <t>200 - 1000 kPa</t>
  </si>
  <si>
    <t>400 - 2000 kPa</t>
  </si>
  <si>
    <t>400 - 7000 kPa</t>
  </si>
  <si>
    <t>700 - 3500 kPa</t>
  </si>
  <si>
    <t>1400 - 7000 kPa</t>
  </si>
  <si>
    <t>2500 - 13000 kPa</t>
  </si>
  <si>
    <r>
      <t>-10 - +70</t>
    </r>
    <r>
      <rPr>
        <sz val="8"/>
        <color rgb="FF000000"/>
        <rFont val="Tahoma"/>
        <family val="2"/>
        <charset val="238"/>
      </rPr>
      <t xml:space="preserve"> </t>
    </r>
    <r>
      <rPr>
        <vertAlign val="superscript"/>
        <sz val="8"/>
        <color rgb="FF000000"/>
        <rFont val="Tahoma"/>
        <family val="2"/>
        <charset val="238"/>
      </rPr>
      <t>o</t>
    </r>
    <r>
      <rPr>
        <sz val="8"/>
        <color rgb="FF000000"/>
        <rFont val="Tahoma"/>
        <family val="2"/>
        <charset val="238"/>
      </rPr>
      <t>C</t>
    </r>
  </si>
  <si>
    <r>
      <t>-25 - +70</t>
    </r>
    <r>
      <rPr>
        <sz val="8"/>
        <color rgb="FF000000"/>
        <rFont val="Tahoma"/>
        <family val="2"/>
        <charset val="238"/>
      </rPr>
      <t xml:space="preserve"> </t>
    </r>
    <r>
      <rPr>
        <vertAlign val="superscript"/>
        <sz val="8"/>
        <color rgb="FF000000"/>
        <rFont val="Tahoma"/>
        <family val="2"/>
        <charset val="238"/>
      </rPr>
      <t>o</t>
    </r>
    <r>
      <rPr>
        <sz val="8"/>
        <color rgb="FF000000"/>
        <rFont val="Tahoma"/>
        <family val="2"/>
        <charset val="238"/>
      </rPr>
      <t>C</t>
    </r>
    <r>
      <rPr>
        <sz val="8"/>
        <color theme="1"/>
        <rFont val="Tahoma"/>
        <family val="2"/>
        <charset val="238"/>
      </rPr>
      <t>,</t>
    </r>
  </si>
  <si>
    <r>
      <t>-40 - +70</t>
    </r>
    <r>
      <rPr>
        <sz val="8"/>
        <color rgb="FF000000"/>
        <rFont val="Tahoma"/>
        <family val="2"/>
        <charset val="238"/>
      </rPr>
      <t xml:space="preserve"> </t>
    </r>
    <r>
      <rPr>
        <vertAlign val="superscript"/>
        <sz val="8"/>
        <color rgb="FF000000"/>
        <rFont val="Tahoma"/>
        <family val="2"/>
        <charset val="238"/>
      </rPr>
      <t>o</t>
    </r>
    <r>
      <rPr>
        <sz val="8"/>
        <color rgb="FF000000"/>
        <rFont val="Tahoma"/>
        <family val="2"/>
        <charset val="238"/>
      </rPr>
      <t>C</t>
    </r>
  </si>
  <si>
    <t>měřící rozsah
tlaku</t>
  </si>
  <si>
    <t>100 - 520 kPa</t>
  </si>
  <si>
    <t>GOST 13390.2</t>
  </si>
  <si>
    <t>GOST 13390.3</t>
  </si>
  <si>
    <r>
      <t>-23,15 - +70</t>
    </r>
    <r>
      <rPr>
        <sz val="8"/>
        <color rgb="FF000000"/>
        <rFont val="Tahoma"/>
        <family val="2"/>
        <charset val="238"/>
      </rPr>
      <t xml:space="preserve"> </t>
    </r>
    <r>
      <rPr>
        <vertAlign val="superscript"/>
        <sz val="8"/>
        <color rgb="FF000000"/>
        <rFont val="Tahoma"/>
        <family val="2"/>
        <charset val="238"/>
      </rPr>
      <t>o</t>
    </r>
    <r>
      <rPr>
        <sz val="8"/>
        <color rgb="FF000000"/>
        <rFont val="Tahoma"/>
        <family val="2"/>
        <charset val="238"/>
      </rPr>
      <t>C</t>
    </r>
    <r>
      <rPr>
        <sz val="8"/>
        <color theme="1"/>
        <rFont val="Tahoma"/>
        <family val="2"/>
        <charset val="238"/>
      </rPr>
      <t>,</t>
    </r>
  </si>
  <si>
    <t>200 - 520 kPa</t>
  </si>
  <si>
    <t>400 - 520 kPa</t>
  </si>
  <si>
    <t>700 - 520 kPa</t>
  </si>
  <si>
    <t>m3</t>
  </si>
  <si>
    <t>ft3</t>
  </si>
  <si>
    <t>N/A</t>
  </si>
  <si>
    <t>měřící rozsah</t>
  </si>
  <si>
    <t>tlaku</t>
  </si>
  <si>
    <t>0,1,2</t>
  </si>
  <si>
    <r>
      <t>-23,15 - +70</t>
    </r>
    <r>
      <rPr>
        <sz val="8"/>
        <color rgb="FF000000"/>
        <rFont val="Tahoma"/>
        <family val="2"/>
        <charset val="238"/>
      </rPr>
      <t xml:space="preserve"> </t>
    </r>
    <r>
      <rPr>
        <vertAlign val="superscript"/>
        <sz val="8"/>
        <color rgb="FF000000"/>
        <rFont val="Tahoma"/>
        <family val="2"/>
        <charset val="238"/>
      </rPr>
      <t>o</t>
    </r>
    <r>
      <rPr>
        <sz val="8"/>
        <color rgb="FF000000"/>
        <rFont val="Tahoma"/>
        <family val="2"/>
        <charset val="238"/>
      </rPr>
      <t>C</t>
    </r>
  </si>
  <si>
    <t>100 - 1000 kPa</t>
  </si>
  <si>
    <t>100 - 2000 kPa</t>
  </si>
  <si>
    <t>compresibility</t>
  </si>
  <si>
    <t>temperature</t>
  </si>
  <si>
    <t>preasure</t>
  </si>
  <si>
    <t>AGA 8-G2 2)</t>
  </si>
  <si>
    <t>AGA NX-19-mod 1)</t>
  </si>
  <si>
    <t>SGERG-88 2)</t>
  </si>
  <si>
    <t>AGA 8-G1 2)</t>
  </si>
  <si>
    <t>AGA 8-DETAIL</t>
  </si>
  <si>
    <t>NO MID</t>
  </si>
  <si>
    <t>0 ÷ 0,20 kPa 14)</t>
  </si>
  <si>
    <t>0 ÷ 100 kPa</t>
  </si>
  <si>
    <t>0 ÷ 160 kPa</t>
  </si>
  <si>
    <t>0 ÷ 400 kPa</t>
  </si>
  <si>
    <t>0 ÷ 600 kPa</t>
  </si>
  <si>
    <t>0 ÷ 1000 kPa</t>
  </si>
  <si>
    <t>0 ÷ 2500 kPa</t>
  </si>
  <si>
    <t>0 ÷ 7000 kPa</t>
  </si>
  <si>
    <t>0 ÷ 4000 kPa</t>
  </si>
  <si>
    <t>absolutní</t>
  </si>
  <si>
    <t>COM0-RS232</t>
  </si>
  <si>
    <t>2,5 m - standard</t>
  </si>
  <si>
    <t>CHECK LIST FOR TECHNICAL SPECIFICATION</t>
  </si>
  <si>
    <t>Purchase Order No.</t>
  </si>
  <si>
    <t>Quantity</t>
  </si>
  <si>
    <t>Delivery date</t>
  </si>
  <si>
    <t>Item</t>
  </si>
  <si>
    <t>Total</t>
  </si>
  <si>
    <t>Basic version (no extension modules)</t>
  </si>
  <si>
    <t>EVC</t>
  </si>
  <si>
    <t>Display</t>
  </si>
  <si>
    <t>Approval</t>
  </si>
  <si>
    <r>
      <t>Compressibility</t>
    </r>
    <r>
      <rPr>
        <sz val="8"/>
        <rFont val="Tahoma"/>
        <family val="2"/>
        <charset val="238"/>
      </rPr>
      <t xml:space="preserve"> (see Limitation table)</t>
    </r>
  </si>
  <si>
    <t>4x digital input</t>
  </si>
  <si>
    <t>4x digital output (binary or pulse or analog)</t>
  </si>
  <si>
    <t xml:space="preserve">1x optical interface </t>
  </si>
  <si>
    <t>1x single EVC battery</t>
  </si>
  <si>
    <t>Operating temperature</t>
  </si>
  <si>
    <t>Zone</t>
  </si>
  <si>
    <t>Volume unit</t>
  </si>
  <si>
    <t>Global settings</t>
  </si>
  <si>
    <t>Pressure Unit</t>
  </si>
  <si>
    <t>Base Pressure</t>
  </si>
  <si>
    <t>Temperature Unit</t>
  </si>
  <si>
    <t>Base Temperature</t>
  </si>
  <si>
    <t xml:space="preserve">Extension modules - slots </t>
  </si>
  <si>
    <t>(always check only one of the options)</t>
  </si>
  <si>
    <t>none</t>
  </si>
  <si>
    <t>Interface for gasmeter SCR Encoder</t>
  </si>
  <si>
    <t>Interface for gasmeter NAMUR Encoder</t>
  </si>
  <si>
    <t>Interface for mechanical indexer ELGAS</t>
  </si>
  <si>
    <t>Multifunction extension module</t>
  </si>
  <si>
    <t>2x HF pulse input NAMUR, 6x digital inputs</t>
  </si>
  <si>
    <t>2x analog. input, 2x digital transducer connection</t>
  </si>
  <si>
    <t>Barometric pressure sensor</t>
  </si>
  <si>
    <t xml:space="preserve">  module for ext.modem connection</t>
  </si>
  <si>
    <t xml:space="preserve">   communication RS232</t>
  </si>
  <si>
    <t xml:space="preserve">  RS232 only</t>
  </si>
  <si>
    <t xml:space="preserve">   two analog inputs 4-20 mA</t>
  </si>
  <si>
    <t xml:space="preserve">   two analog outputs 4-20 mA</t>
  </si>
  <si>
    <t xml:space="preserve">   extrernal EVC power supply</t>
  </si>
  <si>
    <t xml:space="preserve">   extrernal modem power supply</t>
  </si>
  <si>
    <t>2x Internal bus for transducersů, 6x digital inputs</t>
  </si>
  <si>
    <t xml:space="preserve">Additional slot with terminals for EXT1, 2x analog.inputs, </t>
  </si>
  <si>
    <t>Aditional terminals board</t>
  </si>
  <si>
    <t>Modem battery</t>
  </si>
  <si>
    <r>
      <t>Slot 5 (S5) - internal modem</t>
    </r>
    <r>
      <rPr>
        <b/>
        <vertAlign val="superscript"/>
        <sz val="8"/>
        <rFont val="Tahoma"/>
        <family val="2"/>
        <charset val="238"/>
      </rPr>
      <t>6)</t>
    </r>
  </si>
  <si>
    <t>Digital transducers</t>
  </si>
  <si>
    <t>Input</t>
  </si>
  <si>
    <t xml:space="preserve">   metrological</t>
  </si>
  <si>
    <t xml:space="preserve">   datalogger</t>
  </si>
  <si>
    <t>Type</t>
  </si>
  <si>
    <t>pressure</t>
  </si>
  <si>
    <t>absolute</t>
  </si>
  <si>
    <t>relative</t>
  </si>
  <si>
    <t>Temperature range</t>
  </si>
  <si>
    <t>Sensor length</t>
  </si>
  <si>
    <t>Cable length</t>
  </si>
  <si>
    <t xml:space="preserve">Version </t>
  </si>
  <si>
    <t>Pressure range MID</t>
  </si>
  <si>
    <r>
      <t>Pressure range non MID</t>
    </r>
    <r>
      <rPr>
        <b/>
        <vertAlign val="superscript"/>
        <sz val="8"/>
        <rFont val="Tahoma"/>
        <family val="2"/>
        <charset val="238"/>
      </rPr>
      <t>13)</t>
    </r>
  </si>
  <si>
    <t>Cable length (only for external version)</t>
  </si>
  <si>
    <t xml:space="preserve"> internal</t>
  </si>
  <si>
    <t xml:space="preserve"> external</t>
  </si>
  <si>
    <r>
      <t xml:space="preserve">   other </t>
    </r>
    <r>
      <rPr>
        <vertAlign val="superscript"/>
        <sz val="8"/>
        <rFont val="Tahoma"/>
        <family val="2"/>
        <charset val="238"/>
      </rPr>
      <t>4)</t>
    </r>
  </si>
  <si>
    <r>
      <t xml:space="preserve">other </t>
    </r>
    <r>
      <rPr>
        <vertAlign val="superscript"/>
        <sz val="8"/>
        <rFont val="Tahoma"/>
        <family val="2"/>
        <charset val="238"/>
      </rPr>
      <t>4)</t>
    </r>
  </si>
  <si>
    <t>Pulse inputs cable</t>
  </si>
  <si>
    <t>CHANNEL 1</t>
  </si>
  <si>
    <t>CHANNEL 2</t>
  </si>
  <si>
    <t>yes</t>
  </si>
  <si>
    <t>Wire count</t>
  </si>
  <si>
    <t>Ending</t>
  </si>
  <si>
    <t>Accessories</t>
  </si>
  <si>
    <t>(not included in price)</t>
  </si>
  <si>
    <t>Mounting plate</t>
  </si>
  <si>
    <t>Thermowell</t>
  </si>
  <si>
    <t>Welded on piece</t>
  </si>
  <si>
    <t>Mounting on pipe</t>
  </si>
  <si>
    <t>pcs</t>
  </si>
  <si>
    <t>Compressibility AGA NX-19 mod is available only for pressure range with upper limit max. 5.2 bar</t>
  </si>
  <si>
    <t>Compressibility SGERG88, AGA 8-G1 and AGA 8-G2 are available in temp. range -25 ÷ 60 °C only for press. range with upper limit max.10 bar.</t>
  </si>
  <si>
    <t xml:space="preserve">Over this limit they are available only in temperature range -10 ÷ 60 °C </t>
  </si>
  <si>
    <t>If the device is T-corrector pressure constant is allowed to be set only in pressure range 80 ÷ 1000 kPa</t>
  </si>
  <si>
    <t>Total length of cables (pressure, temperature, impulse) for digital version is 100 meter/device.</t>
  </si>
  <si>
    <t xml:space="preserve">None - only for End User outside of EU. </t>
  </si>
  <si>
    <t>In the case where no external modem power is used, the internal modem module is moved from SLOT 5 to SLOT4</t>
  </si>
  <si>
    <t>Is possible to connect 6x DI, 2 x AI, 2x non metrological digital transducers and 2x NAMUR (or 2xbinar or 2xHF or 2x encoder or combination)</t>
  </si>
  <si>
    <t>The external power supply by S3-PWR1 is needed.</t>
  </si>
  <si>
    <t>This module is required when ordering the device. It can not be fitted with a customer.</t>
  </si>
  <si>
    <t>Only for segment display version. EVC menu items automatically scroll.</t>
  </si>
  <si>
    <t>Extra add to price, only for segment display version. Graphic display readability below -20 °C is not guaranteed.</t>
  </si>
  <si>
    <t xml:space="preserve">Extra add to price </t>
  </si>
  <si>
    <t>Possible only for M2G and M4G, LTE-Cat1-M1</t>
  </si>
  <si>
    <t>Measurement error &lt; 0,2% of full scale</t>
  </si>
  <si>
    <t>Measurement error &lt; 0,4% of full scale</t>
  </si>
  <si>
    <t>Temperature unit</t>
  </si>
  <si>
    <r>
      <t xml:space="preserve">Slot 5 (S5) - internal modem </t>
    </r>
    <r>
      <rPr>
        <b/>
        <vertAlign val="superscript"/>
        <sz val="8"/>
        <rFont val="Tahoma"/>
        <family val="2"/>
        <charset val="238"/>
      </rPr>
      <t>6)</t>
    </r>
  </si>
  <si>
    <t>Pressure type</t>
  </si>
  <si>
    <t>Temperature</t>
  </si>
  <si>
    <t>Design location</t>
  </si>
  <si>
    <t>Length note</t>
  </si>
  <si>
    <t>Cable length note</t>
  </si>
  <si>
    <t xml:space="preserve">   oblique pcs</t>
  </si>
  <si>
    <t xml:space="preserve">   direct pcs</t>
  </si>
  <si>
    <t>3-way ball tap</t>
  </si>
  <si>
    <t>other</t>
  </si>
  <si>
    <t>Notes</t>
  </si>
  <si>
    <t>method</t>
  </si>
  <si>
    <t>optional</t>
  </si>
  <si>
    <t>pressure measurement range</t>
  </si>
  <si>
    <t xml:space="preserve">   external EVC power supply</t>
  </si>
  <si>
    <t xml:space="preserve">   external modem power supply</t>
  </si>
  <si>
    <t>Destination country of installation</t>
  </si>
  <si>
    <t xml:space="preserve">Afghanistan </t>
  </si>
  <si>
    <t xml:space="preserve">Albania </t>
  </si>
  <si>
    <t xml:space="preserve">Algeria </t>
  </si>
  <si>
    <t xml:space="preserve">American Samoa </t>
  </si>
  <si>
    <t xml:space="preserve">Andorra </t>
  </si>
  <si>
    <t xml:space="preserve">Angola </t>
  </si>
  <si>
    <t xml:space="preserve">Anguilla </t>
  </si>
  <si>
    <t xml:space="preserve">Antigua &amp; Barbuda </t>
  </si>
  <si>
    <t xml:space="preserve">Argentina </t>
  </si>
  <si>
    <t xml:space="preserve">Armenia </t>
  </si>
  <si>
    <t xml:space="preserve">Aruba </t>
  </si>
  <si>
    <t xml:space="preserve">Australia </t>
  </si>
  <si>
    <t xml:space="preserve">Austria </t>
  </si>
  <si>
    <t xml:space="preserve">Azerbaijan </t>
  </si>
  <si>
    <t xml:space="preserve">Bahamas, The </t>
  </si>
  <si>
    <t xml:space="preserve">Bahrain </t>
  </si>
  <si>
    <t xml:space="preserve">Bangladesh </t>
  </si>
  <si>
    <t xml:space="preserve">Barbados </t>
  </si>
  <si>
    <t xml:space="preserve">Belarus </t>
  </si>
  <si>
    <t xml:space="preserve">Belgium </t>
  </si>
  <si>
    <t xml:space="preserve">Belize </t>
  </si>
  <si>
    <t xml:space="preserve">Benin </t>
  </si>
  <si>
    <t xml:space="preserve">Bermuda </t>
  </si>
  <si>
    <t xml:space="preserve">Bhutan </t>
  </si>
  <si>
    <t xml:space="preserve">Bolivia </t>
  </si>
  <si>
    <t xml:space="preserve">Bosnia &amp; Herzegovina </t>
  </si>
  <si>
    <t xml:space="preserve">Botswana </t>
  </si>
  <si>
    <t xml:space="preserve">Brazil </t>
  </si>
  <si>
    <t xml:space="preserve">British Virgin Is. </t>
  </si>
  <si>
    <t xml:space="preserve">Brunei </t>
  </si>
  <si>
    <t xml:space="preserve">Bulgaria </t>
  </si>
  <si>
    <t xml:space="preserve">Burkina Faso </t>
  </si>
  <si>
    <t xml:space="preserve">Burma </t>
  </si>
  <si>
    <t xml:space="preserve">Burundi </t>
  </si>
  <si>
    <t xml:space="preserve">Cambodia </t>
  </si>
  <si>
    <t xml:space="preserve">Cameroon </t>
  </si>
  <si>
    <t xml:space="preserve">Canada </t>
  </si>
  <si>
    <t xml:space="preserve">Cape Verde </t>
  </si>
  <si>
    <t xml:space="preserve">Cayman Islands </t>
  </si>
  <si>
    <t xml:space="preserve">Central African Rep. </t>
  </si>
  <si>
    <t xml:space="preserve">Chad </t>
  </si>
  <si>
    <t xml:space="preserve">Chile </t>
  </si>
  <si>
    <t xml:space="preserve">China </t>
  </si>
  <si>
    <t xml:space="preserve">Colombia </t>
  </si>
  <si>
    <t xml:space="preserve">Comoros </t>
  </si>
  <si>
    <t xml:space="preserve">Congo, Dem. Rep. </t>
  </si>
  <si>
    <t xml:space="preserve">Congo, Repub. of the </t>
  </si>
  <si>
    <t xml:space="preserve">Cook Islands </t>
  </si>
  <si>
    <t xml:space="preserve">Costa Rica </t>
  </si>
  <si>
    <t xml:space="preserve">Cote d'Ivoire </t>
  </si>
  <si>
    <t xml:space="preserve">Croatia </t>
  </si>
  <si>
    <t xml:space="preserve">Cuba </t>
  </si>
  <si>
    <t xml:space="preserve">Cyprus </t>
  </si>
  <si>
    <t xml:space="preserve">Czech Republic </t>
  </si>
  <si>
    <t xml:space="preserve">Denmark </t>
  </si>
  <si>
    <t xml:space="preserve">Djibouti </t>
  </si>
  <si>
    <t xml:space="preserve">Dominica </t>
  </si>
  <si>
    <t xml:space="preserve">Dominican Republic </t>
  </si>
  <si>
    <t xml:space="preserve">East Timor </t>
  </si>
  <si>
    <t xml:space="preserve">Ecuador </t>
  </si>
  <si>
    <t xml:space="preserve">Egypt </t>
  </si>
  <si>
    <t xml:space="preserve">El Salvador </t>
  </si>
  <si>
    <t xml:space="preserve">Equatorial Guinea </t>
  </si>
  <si>
    <t xml:space="preserve">Eritrea </t>
  </si>
  <si>
    <t xml:space="preserve">Estonia </t>
  </si>
  <si>
    <t xml:space="preserve">Ethiopia </t>
  </si>
  <si>
    <t xml:space="preserve">Faroe Islands </t>
  </si>
  <si>
    <t xml:space="preserve">Fiji </t>
  </si>
  <si>
    <t xml:space="preserve">Finland </t>
  </si>
  <si>
    <t xml:space="preserve">France </t>
  </si>
  <si>
    <t xml:space="preserve">French Guiana </t>
  </si>
  <si>
    <t xml:space="preserve">French Polynesia </t>
  </si>
  <si>
    <t xml:space="preserve">Gabon </t>
  </si>
  <si>
    <t xml:space="preserve">Gambia, The </t>
  </si>
  <si>
    <t xml:space="preserve">Gaza Strip </t>
  </si>
  <si>
    <t xml:space="preserve">Georgia </t>
  </si>
  <si>
    <t xml:space="preserve">Germany </t>
  </si>
  <si>
    <t xml:space="preserve">Ghana </t>
  </si>
  <si>
    <t xml:space="preserve">Gibraltar </t>
  </si>
  <si>
    <t xml:space="preserve">Greece </t>
  </si>
  <si>
    <t xml:space="preserve">Greenland </t>
  </si>
  <si>
    <t xml:space="preserve">Grenada </t>
  </si>
  <si>
    <t xml:space="preserve">Guadeloupe </t>
  </si>
  <si>
    <t xml:space="preserve">Guam </t>
  </si>
  <si>
    <t xml:space="preserve">Guatemala </t>
  </si>
  <si>
    <t xml:space="preserve">Guernsey </t>
  </si>
  <si>
    <t xml:space="preserve">Guinea </t>
  </si>
  <si>
    <t xml:space="preserve">Guinea-Bissau </t>
  </si>
  <si>
    <t xml:space="preserve">Guyana </t>
  </si>
  <si>
    <t xml:space="preserve">Haiti </t>
  </si>
  <si>
    <t xml:space="preserve">Honduras </t>
  </si>
  <si>
    <t xml:space="preserve">Hong Kong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</si>
  <si>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</si>
  <si>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</si>
  <si>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</si>
  <si>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</si>
  <si>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</si>
  <si>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</si>
  <si>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 xml:space="preserve">Ireland </t>
  </si>
  <si>
    <t xml:space="preserve">Isle of Man </t>
  </si>
  <si>
    <t xml:space="preserve">Israel </t>
  </si>
  <si>
    <t xml:space="preserve">Italy </t>
  </si>
  <si>
    <t xml:space="preserve">Jamaica </t>
  </si>
  <si>
    <t xml:space="preserve">Japan </t>
  </si>
  <si>
    <t xml:space="preserve">Jersey </t>
  </si>
  <si>
    <t xml:space="preserve">Jordan </t>
  </si>
  <si>
    <t xml:space="preserve">Kazakhstan </t>
  </si>
  <si>
    <t xml:space="preserve">Kenya </t>
  </si>
  <si>
    <t xml:space="preserve">Kiribati </t>
  </si>
  <si>
    <t xml:space="preserve">Korea, North </t>
  </si>
  <si>
    <t xml:space="preserve">Korea, South </t>
  </si>
  <si>
    <t xml:space="preserve">Kuwait </t>
  </si>
  <si>
    <t xml:space="preserve">Kyrgyzstan </t>
  </si>
  <si>
    <t xml:space="preserve">Laos </t>
  </si>
  <si>
    <t xml:space="preserve">Latvia </t>
  </si>
  <si>
    <t xml:space="preserve">Lebanon </t>
  </si>
  <si>
    <t xml:space="preserve">Lesotho </t>
  </si>
  <si>
    <t xml:space="preserve">Liberia </t>
  </si>
  <si>
    <t xml:space="preserve">Libya </t>
  </si>
  <si>
    <t xml:space="preserve">Liechtenstein </t>
  </si>
  <si>
    <t xml:space="preserve">Lithuania </t>
  </si>
  <si>
    <t xml:space="preserve">Luxembourg </t>
  </si>
  <si>
    <t xml:space="preserve">Macau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</si>
  <si>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</si>
  <si>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</si>
  <si>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</si>
  <si>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</si>
  <si>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</si>
  <si>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</t>
  </si>
  <si>
    <t xml:space="preserve">Malta </t>
  </si>
  <si>
    <t xml:space="preserve">Marshall Islands </t>
  </si>
  <si>
    <t xml:space="preserve">Martinique </t>
  </si>
  <si>
    <t xml:space="preserve">Mauritania </t>
  </si>
  <si>
    <t xml:space="preserve">Mauritius </t>
  </si>
  <si>
    <t xml:space="preserve">Mayotte </t>
  </si>
  <si>
    <t xml:space="preserve">Mexico </t>
  </si>
  <si>
    <t xml:space="preserve">Micronesia, Fed. St. </t>
  </si>
  <si>
    <t xml:space="preserve">Moldova </t>
  </si>
  <si>
    <t xml:space="preserve">Monaco </t>
  </si>
  <si>
    <t xml:space="preserve">Mongolia </t>
  </si>
  <si>
    <t xml:space="preserve">Montserrat </t>
  </si>
  <si>
    <t xml:space="preserve">Morocco </t>
  </si>
  <si>
    <t xml:space="preserve">Mozambique </t>
  </si>
  <si>
    <t xml:space="preserve">Namibia </t>
  </si>
  <si>
    <t xml:space="preserve">Nauru </t>
  </si>
  <si>
    <t xml:space="preserve">Nepal </t>
  </si>
  <si>
    <t xml:space="preserve">Netherlands </t>
  </si>
  <si>
    <t xml:space="preserve">Netherlands Antilles </t>
  </si>
  <si>
    <t xml:space="preserve">New Caledonia </t>
  </si>
  <si>
    <t xml:space="preserve">New Zealand </t>
  </si>
  <si>
    <t xml:space="preserve">Nicaragua </t>
  </si>
  <si>
    <t xml:space="preserve">Niger </t>
  </si>
  <si>
    <t xml:space="preserve">Nigeria </t>
  </si>
  <si>
    <t xml:space="preserve">N. Mariana Islands </t>
  </si>
  <si>
    <t xml:space="preserve">Norway </t>
  </si>
  <si>
    <t xml:space="preserve">Oman </t>
  </si>
  <si>
    <t xml:space="preserve">Pakistan </t>
  </si>
  <si>
    <t xml:space="preserve">Palau </t>
  </si>
  <si>
    <t xml:space="preserve">Panama </t>
  </si>
  <si>
    <t xml:space="preserve">Papua New Guinea </t>
  </si>
  <si>
    <t xml:space="preserve">Paraguay </t>
  </si>
  <si>
    <t xml:space="preserve">Peru </t>
  </si>
  <si>
    <t xml:space="preserve">Philippines </t>
  </si>
  <si>
    <t xml:space="preserve">Poland </t>
  </si>
  <si>
    <t xml:space="preserve">Portugal </t>
  </si>
  <si>
    <t xml:space="preserve">Puerto Rico </t>
  </si>
  <si>
    <t xml:space="preserve">Qatar </t>
  </si>
  <si>
    <t xml:space="preserve">Reunion </t>
  </si>
  <si>
    <t xml:space="preserve">Romania </t>
  </si>
  <si>
    <t xml:space="preserve">Russia </t>
  </si>
  <si>
    <t xml:space="preserve">Rwanda </t>
  </si>
  <si>
    <t xml:space="preserve">Saint Helena </t>
  </si>
  <si>
    <t xml:space="preserve">Saint Kitts &amp; Nevis </t>
  </si>
  <si>
    <t xml:space="preserve">Saint Lucia </t>
  </si>
  <si>
    <t xml:space="preserve">St Pierre &amp; Miquelon </t>
  </si>
  <si>
    <t xml:space="preserve">Saint Vincent and the Grenadines </t>
  </si>
  <si>
    <t xml:space="preserve">Samoa </t>
  </si>
  <si>
    <t xml:space="preserve">San Marino </t>
  </si>
  <si>
    <t xml:space="preserve">Sao Tome &amp; Principe </t>
  </si>
  <si>
    <t xml:space="preserve">Saudi Arabia </t>
  </si>
  <si>
    <t xml:space="preserve">Senegal </t>
  </si>
  <si>
    <t xml:space="preserve">Serbia 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</si>
  <si>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</si>
  <si>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</si>
  <si>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</si>
  <si>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</si>
  <si>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</si>
  <si>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 xml:space="preserve">Solomon Islands </t>
  </si>
  <si>
    <t xml:space="preserve">Somalia </t>
  </si>
  <si>
    <t xml:space="preserve">South Africa </t>
  </si>
  <si>
    <t xml:space="preserve">Spain </t>
  </si>
  <si>
    <t xml:space="preserve">Sri Lanka </t>
  </si>
  <si>
    <t xml:space="preserve">Sudan </t>
  </si>
  <si>
    <t xml:space="preserve">Suriname </t>
  </si>
  <si>
    <t xml:space="preserve">Swaziland </t>
  </si>
  <si>
    <t xml:space="preserve">Sweden </t>
  </si>
  <si>
    <t xml:space="preserve">Switzerland </t>
  </si>
  <si>
    <t xml:space="preserve">Syria </t>
  </si>
  <si>
    <t xml:space="preserve">Taiwan </t>
  </si>
  <si>
    <t xml:space="preserve">Tajikistan </t>
  </si>
  <si>
    <t xml:space="preserve">Tanzania </t>
  </si>
  <si>
    <t xml:space="preserve">Thailand </t>
  </si>
  <si>
    <t xml:space="preserve">Togo </t>
  </si>
  <si>
    <t xml:space="preserve">Tonga </t>
  </si>
  <si>
    <t xml:space="preserve">Trinidad &amp; Tobago </t>
  </si>
  <si>
    <t xml:space="preserve">Tunisia </t>
  </si>
  <si>
    <t xml:space="preserve">Turkey </t>
  </si>
  <si>
    <t xml:space="preserve">Turkmenistan </t>
  </si>
  <si>
    <t xml:space="preserve">Turks &amp; Caicos Is </t>
  </si>
  <si>
    <t xml:space="preserve">Tuvalu </t>
  </si>
  <si>
    <t xml:space="preserve">Uganda </t>
  </si>
  <si>
    <t xml:space="preserve">Ukraine </t>
  </si>
  <si>
    <t xml:space="preserve">United Arab Emirates </t>
  </si>
  <si>
    <t xml:space="preserve">United Kingdom </t>
  </si>
  <si>
    <t xml:space="preserve">United States </t>
  </si>
  <si>
    <t xml:space="preserve">Uruguay </t>
  </si>
  <si>
    <t xml:space="preserve">Uzbekistan </t>
  </si>
  <si>
    <t xml:space="preserve">Vanuatu </t>
  </si>
  <si>
    <t xml:space="preserve">Venezuela </t>
  </si>
  <si>
    <t xml:space="preserve">Vietnam </t>
  </si>
  <si>
    <t xml:space="preserve">Virgin Islands </t>
  </si>
  <si>
    <t xml:space="preserve">Wallis and Futuna </t>
  </si>
  <si>
    <t xml:space="preserve">West Bank </t>
  </si>
  <si>
    <t xml:space="preserve">Western Sahara </t>
  </si>
  <si>
    <t xml:space="preserve">Yemen </t>
  </si>
  <si>
    <t xml:space="preserve">Zambia </t>
  </si>
  <si>
    <t xml:space="preserve">Zimbabwe </t>
  </si>
  <si>
    <t>Supported country of modem comm.</t>
  </si>
  <si>
    <t>Supported since MS Excel 2010</t>
  </si>
  <si>
    <t>binder connector</t>
  </si>
  <si>
    <t>free ends</t>
  </si>
  <si>
    <t>cable tips</t>
  </si>
  <si>
    <t>2,5 m</t>
  </si>
  <si>
    <t>other 4)</t>
  </si>
  <si>
    <t>Binder description</t>
  </si>
  <si>
    <t>Revision</t>
  </si>
  <si>
    <t>more descriptions</t>
  </si>
  <si>
    <t>without 3-way ball tap</t>
  </si>
  <si>
    <t>up to 63 bar</t>
  </si>
  <si>
    <t>DN50</t>
  </si>
  <si>
    <t>with 3-way ball tap up to 100 bar</t>
  </si>
  <si>
    <t>over 63 bar</t>
  </si>
  <si>
    <t>direct</t>
  </si>
  <si>
    <t>DN100</t>
  </si>
  <si>
    <t>with 3-way ball tap over 100 bar</t>
  </si>
  <si>
    <t>oblique</t>
  </si>
  <si>
    <t>DN150</t>
  </si>
  <si>
    <t>M20 x 1,5</t>
  </si>
  <si>
    <t>M27 x 2</t>
  </si>
  <si>
    <t>G1/4''</t>
  </si>
  <si>
    <t>G3/8'''</t>
  </si>
  <si>
    <t>up to 100 bar</t>
  </si>
  <si>
    <t>G1/2''</t>
  </si>
  <si>
    <t>over 100 bar</t>
  </si>
  <si>
    <t>G3/4''</t>
  </si>
  <si>
    <t>55 mm</t>
  </si>
  <si>
    <t>100 mm</t>
  </si>
  <si>
    <t>160 mm</t>
  </si>
  <si>
    <t>The parameter settings</t>
  </si>
  <si>
    <t>Antenna for modem</t>
  </si>
  <si>
    <t>Wires count</t>
  </si>
  <si>
    <t>Wires of connected</t>
  </si>
  <si>
    <t>Type of fittings</t>
  </si>
  <si>
    <t>Ermeto M12x1,5</t>
  </si>
  <si>
    <t>Mano M20</t>
  </si>
  <si>
    <r>
      <t xml:space="preserve">Without approval </t>
    </r>
    <r>
      <rPr>
        <vertAlign val="superscript"/>
        <sz val="8"/>
        <rFont val="Tahoma"/>
        <family val="2"/>
        <charset val="238"/>
      </rPr>
      <t>5)</t>
    </r>
  </si>
  <si>
    <t>MID (EU)</t>
  </si>
  <si>
    <t>MID (EU - german values)</t>
  </si>
  <si>
    <t>PT1000-4W</t>
  </si>
  <si>
    <t>Options for transporting</t>
  </si>
  <si>
    <t>by air, train, TIR, ship, combination, ferry,…</t>
  </si>
  <si>
    <t>Additional terminals board</t>
  </si>
  <si>
    <t>kompres</t>
  </si>
  <si>
    <t>rozsah</t>
  </si>
  <si>
    <t>GOST_13390.2</t>
  </si>
  <si>
    <t>AGA 8-DETAIL;  700 - 3500 kPa;  -25 - +70 oC</t>
  </si>
  <si>
    <t>SGERG_88</t>
  </si>
  <si>
    <t>AGA_NX_19_mod</t>
  </si>
  <si>
    <t>AGA_8_G1</t>
  </si>
  <si>
    <t>AGA_8_G2</t>
  </si>
  <si>
    <t>AGA_8_DETAIL</t>
  </si>
  <si>
    <t>GOST_13390.3</t>
  </si>
  <si>
    <t>what else?</t>
  </si>
  <si>
    <t>1.00000 bar</t>
  </si>
  <si>
    <t>1.01592 bar</t>
  </si>
  <si>
    <t>1.01560 bar</t>
  </si>
  <si>
    <t>1.010085 bar</t>
  </si>
  <si>
    <t>1.023872 bar</t>
  </si>
  <si>
    <t>15,555555°C</t>
  </si>
  <si>
    <t>25°C</t>
  </si>
  <si>
    <t>27°C</t>
  </si>
  <si>
    <t>metrological</t>
  </si>
  <si>
    <t>datalogger</t>
  </si>
  <si>
    <t>in meters</t>
  </si>
  <si>
    <t>fixed</t>
  </si>
  <si>
    <t>Graphic</t>
  </si>
  <si>
    <t>Segment</t>
  </si>
  <si>
    <t>Cable</t>
  </si>
  <si>
    <t>-25°C...+70°C</t>
  </si>
  <si>
    <t>-40°C...+70°C 10)</t>
  </si>
  <si>
    <t xml:space="preserve">none </t>
  </si>
  <si>
    <t xml:space="preserve"> 6x Digital Inputs)</t>
  </si>
  <si>
    <t xml:space="preserve"> (2x Analog. Inputs, 2x Internal Bus for transducers,</t>
  </si>
  <si>
    <t>PWR3</t>
  </si>
  <si>
    <t>internal</t>
  </si>
  <si>
    <t>external</t>
  </si>
  <si>
    <t>Outputs DO1 and DO2 only with  impulse outputs without power supply U0+</t>
  </si>
  <si>
    <t>yes (jumper)</t>
  </si>
  <si>
    <t>no (without jumper)</t>
  </si>
  <si>
    <t>DO1 and DO2</t>
  </si>
  <si>
    <t>additional slot with terminals for EXT1</t>
  </si>
  <si>
    <t>interface for mechanical indexer ELGAS</t>
  </si>
  <si>
    <t>Outputs DO1 and DO2 only with  pulse outputs without power supply U0+</t>
  </si>
  <si>
    <t xml:space="preserve">see user manual for more details about modifications for digital outputs. </t>
  </si>
  <si>
    <t>PWR4/12</t>
  </si>
  <si>
    <t>PWR4/24</t>
  </si>
  <si>
    <t xml:space="preserve">PWR3 </t>
  </si>
  <si>
    <t xml:space="preserve">   external EVC power supply, 12Vdc</t>
  </si>
  <si>
    <t xml:space="preserve">   external EVC power supply, 230Vac</t>
  </si>
  <si>
    <t xml:space="preserve">   external EVC power supply, 24Vdc</t>
  </si>
  <si>
    <t>2AI</t>
  </si>
  <si>
    <t>2AO</t>
  </si>
  <si>
    <t>Compressibility SGERG-88, AGA8-G1 and AGA8-G2 are available in temp. range -40 ÷ 70 °C for press. range 0.8-5.2 bar and in temp. range</t>
  </si>
  <si>
    <t xml:space="preserve"> -25 ÷ 70 °C only for press. range with upper limit max. 20 bar, over this limit only in temp. range -10 ÷ 70 °C (see in the table below).</t>
  </si>
  <si>
    <t>Ermeto Set for pressure transducer</t>
  </si>
  <si>
    <t>Thread on thermowell</t>
  </si>
  <si>
    <t>Length of thermowell</t>
  </si>
  <si>
    <t>Mounting plate on pipe size</t>
  </si>
  <si>
    <t>Version of Welded</t>
  </si>
  <si>
    <t>MODBUS mapa</t>
  </si>
  <si>
    <t>MODBUS map</t>
  </si>
  <si>
    <t>no</t>
  </si>
  <si>
    <t>yes, basic</t>
  </si>
  <si>
    <t>yes, customer will send</t>
  </si>
  <si>
    <t>PS-E</t>
  </si>
  <si>
    <t>PS-M</t>
  </si>
  <si>
    <t>B-RS</t>
  </si>
  <si>
    <t>B-DO</t>
  </si>
  <si>
    <t>B-IB</t>
  </si>
  <si>
    <t>SRM</t>
  </si>
  <si>
    <t>CLO</t>
  </si>
  <si>
    <r>
      <t xml:space="preserve">Accessories for mounting corrector </t>
    </r>
    <r>
      <rPr>
        <sz val="8"/>
        <rFont val="Tahoma"/>
        <family val="2"/>
        <charset val="238"/>
      </rPr>
      <t>(not included in corrector price)</t>
    </r>
  </si>
  <si>
    <r>
      <t xml:space="preserve">External accessories for corrector communication </t>
    </r>
    <r>
      <rPr>
        <sz val="8"/>
        <rFont val="Tahoma"/>
        <family val="2"/>
        <charset val="238"/>
      </rPr>
      <t>(not included in corrector price)</t>
    </r>
  </si>
  <si>
    <t>A safety barrier separator for digital outputs</t>
  </si>
  <si>
    <t>A safety isolation barrier for the internal intrinsically safe communication bus</t>
  </si>
  <si>
    <t>An Intrinsically safe power supply designed for ELCORplus</t>
  </si>
  <si>
    <t>An Intrinsically safe external power supply for integrated modem</t>
  </si>
  <si>
    <t>A CLO current output module provides a 4-20 mA current output</t>
  </si>
  <si>
    <t>A Solar or DC power supply regulator is for permanent charging of 12V lead VRLA accumulator</t>
  </si>
  <si>
    <t>[IDHodnota]</t>
  </si>
  <si>
    <t>Pořadí</t>
  </si>
  <si>
    <t>Device Language</t>
  </si>
  <si>
    <t>Label in Language</t>
  </si>
  <si>
    <t>CZ, Czech</t>
  </si>
  <si>
    <t>ENG, English</t>
  </si>
  <si>
    <t>IT, Italy</t>
  </si>
  <si>
    <t>DE, Germany</t>
  </si>
  <si>
    <t xml:space="preserve">BG, Bulgaria </t>
  </si>
  <si>
    <t>ES, Spain</t>
  </si>
  <si>
    <t>HU, Hungarian</t>
  </si>
  <si>
    <t>NL, Netherlands</t>
  </si>
  <si>
    <t>RU, Russian</t>
  </si>
  <si>
    <t>SK, Slovak</t>
  </si>
  <si>
    <t>TR, Turkey</t>
  </si>
  <si>
    <t>Value</t>
  </si>
  <si>
    <t>PT, Portuguese</t>
  </si>
  <si>
    <t>Relative: Non MID</t>
  </si>
  <si>
    <t>Absolute: MID and Non MID certified</t>
  </si>
  <si>
    <t>MID: 1400 - 7000 kPa;  -10 - +70 °C</t>
  </si>
  <si>
    <t>MID: 2500 - 13000 kPa;  -10 - +70 °C</t>
  </si>
  <si>
    <t>non MID: 80-3500kPa; -25 - +70 °C</t>
  </si>
  <si>
    <t>non MID: 80-7000kPa; -25 - +70 °C</t>
  </si>
  <si>
    <t>non MID: 80-13000kPa; -25 - +70 °C</t>
  </si>
  <si>
    <t>MID: 400 - 7000 kPa;  -10 - +70 °C</t>
  </si>
  <si>
    <t>MID: 700 - 3500 kPa;  -10 - +70 °C</t>
  </si>
  <si>
    <t>MID: 200 - 1000 kPa;  -25 - +70 °C</t>
  </si>
  <si>
    <t>MID: 400 - 2000 kPa;  -25 - +70 °C</t>
  </si>
  <si>
    <t>MID: 80 - 1000 kPa;  -25 - +70 °C</t>
  </si>
  <si>
    <t>MID: 80 - 2000 kPa;  -25 - +70 °C</t>
  </si>
  <si>
    <t>MID: 80 - 520 kPa;  -25 - +70 °C</t>
  </si>
  <si>
    <t>MID: 80 - 520 kPa;  -40 - +70 °C</t>
  </si>
  <si>
    <t>MID: 1400 - 7000 kPa;  -25 - +70 °C</t>
  </si>
  <si>
    <t>MID: 2500 - 13000 kPa;  -25 - +70 °C</t>
  </si>
  <si>
    <t>MID: 400 - 7000 kPa;  -25 - +70 °C</t>
  </si>
  <si>
    <t>MID: 700 - 3500 kPa;  -25 - +70 °C</t>
  </si>
  <si>
    <t>MID: 1400 - 7000 kPa;  -40 - +70 °C</t>
  </si>
  <si>
    <t>MID: 200 - 1000 kPa;  -40 - +70 °C</t>
  </si>
  <si>
    <t>MID: 400 - 2000 kPa;  -40 - +70 °C</t>
  </si>
  <si>
    <t>MID: 400 - 7000 kPa;  -40 - +70 °C</t>
  </si>
  <si>
    <t>MID: 700 - 3500 kPa;  -40 - +70 °C</t>
  </si>
  <si>
    <t>MID: 80 - 1000 kPa;  -40 - +70 °C</t>
  </si>
  <si>
    <t>MID: 80 - 2000 kPa;  -40 - +70 °C</t>
  </si>
  <si>
    <t>MID: 400 - 520 kPa;  -10 - +70 °C</t>
  </si>
  <si>
    <t>MID: 700 - 520 kPa;  -10 - +70 °C</t>
  </si>
  <si>
    <t>MID: 100 - 520 kPa;  -25 - +70 °C</t>
  </si>
  <si>
    <t>MID: 200 - 520 kPa;  -25 - +70 °C</t>
  </si>
  <si>
    <t>MID: 400 - 520 kPa;  -25 - +70 °C</t>
  </si>
  <si>
    <t>MID: 700 - 3500 kPa;  -23,15 - +70 °C</t>
  </si>
  <si>
    <t>MID: 100 - 1000 kPa;  -23,15 - +70 °C</t>
  </si>
  <si>
    <t>MID: 100 - 2000 kPa;  -23,15 - +70 °C</t>
  </si>
  <si>
    <t>MID: 100 - 520 kPa;  -23,15 - +70 °C</t>
  </si>
  <si>
    <t>MID: 1400 - 7000 kPa;  -23,15 - +70 °C</t>
  </si>
  <si>
    <t>MID: 200 - 1000 kPa;  -23,15 - +70 °C</t>
  </si>
  <si>
    <t>MID: 2500 - 13000 kPa;  -23,15 - +70 °C</t>
  </si>
  <si>
    <t>MID: 400 - 2000 kPa;  -23,15 - +70 °C</t>
  </si>
  <si>
    <t>MID: 400 - 7000 kPa;  -23,15 - +70 °C</t>
  </si>
  <si>
    <t>Label Language</t>
  </si>
  <si>
    <t>UK, Ukrain</t>
  </si>
  <si>
    <t>RO, Romain</t>
  </si>
  <si>
    <t>FR, French</t>
  </si>
  <si>
    <t>Ordering items based on the completion of this sheet of Technical Specifications is governed by the General and Warranty Terms and Condition</t>
  </si>
  <si>
    <t>of ELGAS, s.r.o. listed on the website - http://www.elgas.cz/en/general-condition.</t>
  </si>
  <si>
    <t>EXT1/HF</t>
  </si>
  <si>
    <t xml:space="preserve">MIE   </t>
  </si>
  <si>
    <t xml:space="preserve">NAM   </t>
  </si>
  <si>
    <t xml:space="preserve">SCR   </t>
  </si>
  <si>
    <t xml:space="preserve">EXT1-T  </t>
  </si>
  <si>
    <r>
      <t>EXT1</t>
    </r>
    <r>
      <rPr>
        <vertAlign val="superscript"/>
        <sz val="8"/>
        <rFont val="Tahoma"/>
        <family val="2"/>
        <charset val="238"/>
      </rPr>
      <t>7)</t>
    </r>
    <r>
      <rPr>
        <sz val="8"/>
        <rFont val="Tahoma"/>
        <family val="2"/>
        <charset val="238"/>
      </rPr>
      <t xml:space="preserve"> </t>
    </r>
  </si>
  <si>
    <t>2x HF NAMUR pulse input or 2x NAMUR encoder</t>
  </si>
  <si>
    <t xml:space="preserve">   module for ext. modem connection RS232 only for Slot 4</t>
  </si>
  <si>
    <t>COM1</t>
  </si>
  <si>
    <t>COM1-RS232/485</t>
  </si>
  <si>
    <t xml:space="preserve">   module RS485 or RS232 communication for Slot 1 and Slot 2</t>
  </si>
  <si>
    <t>-25°C...+65°C</t>
  </si>
  <si>
    <t>Operating temper.</t>
  </si>
  <si>
    <t>B-03A</t>
  </si>
  <si>
    <t>M4G, LTE-Cat1US</t>
  </si>
  <si>
    <t>HB-03 (12Ah)</t>
  </si>
  <si>
    <t>HB-03D (20Ah)</t>
  </si>
  <si>
    <t>-25°C...+60°C</t>
  </si>
  <si>
    <t>Zone0,1,2</t>
  </si>
  <si>
    <t>Zone2</t>
  </si>
  <si>
    <t>HIE-04</t>
  </si>
  <si>
    <t>An USB infrared optical head console cable up to 115200 Bd</t>
  </si>
  <si>
    <t>Cable armor</t>
  </si>
  <si>
    <t>no (only cable)</t>
  </si>
  <si>
    <r>
      <t>Compressibility</t>
    </r>
    <r>
      <rPr>
        <sz val="8"/>
        <rFont val="Tahoma"/>
        <family val="2"/>
        <charset val="238"/>
      </rPr>
      <t xml:space="preserve"> (table below)</t>
    </r>
  </si>
  <si>
    <t>interface for gasmeter SCR Encoder (10s÷1h)</t>
  </si>
  <si>
    <t>multifunction extension module (10s÷1h)</t>
  </si>
  <si>
    <t>2x HF pulse input or NAMUR input or NAMUR encoder</t>
  </si>
  <si>
    <t>interface for gasmeter NAMUR Encoder, no MID(1min÷1h)</t>
  </si>
  <si>
    <t>HB-04 (12Ah)</t>
  </si>
  <si>
    <t>HB-05</t>
  </si>
  <si>
    <r>
      <t xml:space="preserve">Cable length </t>
    </r>
    <r>
      <rPr>
        <sz val="8"/>
        <rFont val="Tahoma"/>
        <family val="2"/>
        <charset val="238"/>
      </rPr>
      <t>(external ver.)</t>
    </r>
  </si>
  <si>
    <t>Cable type</t>
  </si>
  <si>
    <t>LiYCY</t>
  </si>
  <si>
    <t>PUR</t>
  </si>
  <si>
    <t>B-03D (30Ah) double</t>
  </si>
  <si>
    <t>G¼ Male</t>
  </si>
  <si>
    <t>NPT ¼ Female</t>
  </si>
  <si>
    <t>NPT ¼ Male</t>
  </si>
  <si>
    <t>LiYCY - standard</t>
  </si>
  <si>
    <t>EDT</t>
  </si>
  <si>
    <t xml:space="preserve">   interface for aditional 1 transducer (or total 3 with EXT1-T)</t>
  </si>
  <si>
    <t>(only with module EDT, or EDT and EXT1, or EXT1 and EXT1/T )</t>
  </si>
  <si>
    <t>DT 7</t>
  </si>
  <si>
    <t>not available - modul in R&amp;D phase</t>
  </si>
  <si>
    <t>Basic EVC configuration</t>
  </si>
  <si>
    <t>Expect delivery date</t>
  </si>
  <si>
    <t>EVC bat. Module</t>
  </si>
  <si>
    <t>EVC battery module</t>
  </si>
  <si>
    <t>B-03U with cell (17Ah)</t>
  </si>
  <si>
    <t>B-03U without cell (0Ah)</t>
  </si>
  <si>
    <t>B-03 battery module with 17Ah (standard)</t>
  </si>
  <si>
    <t>B-03D</t>
  </si>
  <si>
    <t>-40°C ÷ +70°C</t>
  </si>
  <si>
    <t>-25°C ÷ +70°C</t>
  </si>
  <si>
    <t>-30°C ÷ +65°C</t>
  </si>
  <si>
    <t>B-03 (standard)</t>
  </si>
  <si>
    <t>B-03A, blank</t>
  </si>
  <si>
    <t>B-03U, with cell</t>
  </si>
  <si>
    <t>B-03DU, with cells</t>
  </si>
  <si>
    <r>
      <rPr>
        <b/>
        <sz val="8"/>
        <rFont val="Tahoma"/>
        <family val="2"/>
        <charset val="238"/>
      </rPr>
      <t>B-03</t>
    </r>
    <r>
      <rPr>
        <sz val="8"/>
        <rFont val="Tahoma"/>
        <family val="2"/>
        <charset val="238"/>
      </rPr>
      <t xml:space="preserve"> - Battery module with capacity 17Ah</t>
    </r>
  </si>
  <si>
    <r>
      <rPr>
        <b/>
        <sz val="8"/>
        <rFont val="Tahoma"/>
        <family val="2"/>
        <charset val="238"/>
      </rPr>
      <t>B-03D</t>
    </r>
    <r>
      <rPr>
        <sz val="8"/>
        <rFont val="Tahoma"/>
        <family val="2"/>
        <charset val="238"/>
      </rPr>
      <t xml:space="preserve"> - Battery module with capacit 30Ah</t>
    </r>
  </si>
  <si>
    <t>HB-03U no cells</t>
  </si>
  <si>
    <t>HB-03U with cell</t>
  </si>
  <si>
    <t>M4G, NB</t>
  </si>
  <si>
    <t>M2G, GPRS</t>
  </si>
  <si>
    <t>HB-03U 17Ah, with cell</t>
  </si>
  <si>
    <t>HB-03U 7,2Ah, with cells</t>
  </si>
  <si>
    <t>HB-03U 3,6Ah (K), no cell</t>
  </si>
  <si>
    <t>HB-03U 17Ah (K), no cell</t>
  </si>
  <si>
    <t>HB-03U 7,2Ah (K), no cells</t>
  </si>
  <si>
    <t>GPRS a CatM1 modem battery</t>
  </si>
  <si>
    <t>NB modem battery</t>
  </si>
  <si>
    <t>B-03U (E), no cells</t>
  </si>
  <si>
    <t>B-03DU (E), no cells</t>
  </si>
  <si>
    <t>HB-03 (12Ah), (standard)</t>
  </si>
  <si>
    <t>HB-03U 3,6Ah, with cell (standard)</t>
  </si>
  <si>
    <t>Cat1 modem battery</t>
  </si>
  <si>
    <r>
      <t xml:space="preserve">YES, BARP </t>
    </r>
    <r>
      <rPr>
        <vertAlign val="superscript"/>
        <sz val="8"/>
        <rFont val="Tahoma"/>
        <family val="2"/>
        <charset val="238"/>
      </rPr>
      <t>8)</t>
    </r>
  </si>
  <si>
    <t>HB-04U (7,7Ah), with cells LS26500, (standard)</t>
  </si>
  <si>
    <t>HB-03U 17Ah, with cell LS33600</t>
  </si>
  <si>
    <t>HB-03U 7,2Ah, with cells LS17500</t>
  </si>
  <si>
    <t>HB-03U 3,6Ah, with cell LS17500</t>
  </si>
  <si>
    <t>HB-04 (7,7Ah)</t>
  </si>
  <si>
    <t>HB-04U (7,7Ah), no cells LS26500</t>
  </si>
  <si>
    <t>B-PRO</t>
  </si>
  <si>
    <t>A safety isolation barrier for the RS485 communication lines</t>
  </si>
  <si>
    <t xml:space="preserve">A safety isolation barrier for:  power supply designed for ELCORplus, RS485 communication lines, </t>
  </si>
  <si>
    <t>and 2 digital outputs</t>
  </si>
  <si>
    <t>M4G, LTE-Cat1-W</t>
  </si>
  <si>
    <t>M4G, LTE-CatM1-W</t>
  </si>
  <si>
    <r>
      <t xml:space="preserve">other </t>
    </r>
    <r>
      <rPr>
        <vertAlign val="superscript"/>
        <sz val="8"/>
        <rFont val="Tahoma"/>
        <family val="2"/>
        <charset val="238"/>
      </rPr>
      <t>4)</t>
    </r>
    <r>
      <rPr>
        <sz val="8"/>
        <rFont val="Tahoma"/>
        <family val="2"/>
        <charset val="238"/>
      </rPr>
      <t xml:space="preserve"> (15, 20, 25, 30, 50)</t>
    </r>
  </si>
  <si>
    <r>
      <t xml:space="preserve">other </t>
    </r>
    <r>
      <rPr>
        <vertAlign val="superscript"/>
        <sz val="8"/>
        <rFont val="Tahoma"/>
        <family val="2"/>
        <charset val="238"/>
      </rPr>
      <t>4)</t>
    </r>
    <r>
      <rPr>
        <sz val="8"/>
        <rFont val="Tahoma"/>
        <family val="2"/>
        <charset val="238"/>
      </rPr>
      <t xml:space="preserve"> (15, 20, 25,  50)</t>
    </r>
  </si>
  <si>
    <t>Calibration Certificate(s)</t>
  </si>
  <si>
    <t>CC</t>
  </si>
  <si>
    <r>
      <t>B-03DU</t>
    </r>
    <r>
      <rPr>
        <sz val="8"/>
        <color theme="1"/>
        <rFont val="Tahoma"/>
        <family val="2"/>
        <charset val="238"/>
      </rPr>
      <t xml:space="preserve"> - Battery with holders two battery cells with or without battery cell, 2 x SAFT LS33600</t>
    </r>
  </si>
  <si>
    <r>
      <rPr>
        <b/>
        <sz val="8"/>
        <rFont val="Tahoma"/>
        <family val="2"/>
        <charset val="238"/>
      </rPr>
      <t>B-03U</t>
    </r>
    <r>
      <rPr>
        <sz val="8"/>
        <rFont val="Tahoma"/>
        <family val="2"/>
        <charset val="238"/>
      </rPr>
      <t xml:space="preserve"> - Battery with holders one battery cell with or without battery cell, 1 x SAFT LS33600</t>
    </r>
  </si>
  <si>
    <t>DATCOMplus Solar MD</t>
  </si>
  <si>
    <t>Without approval 5)</t>
  </si>
  <si>
    <t>other 4) (15, 20, 25, 30, 50)</t>
  </si>
  <si>
    <t>50 m</t>
  </si>
  <si>
    <t>other 4) (15, 20, 25,  50)</t>
  </si>
  <si>
    <t>passport</t>
  </si>
  <si>
    <t>mountig set 1PM + 1x extra ring ….......... 5 set</t>
  </si>
  <si>
    <t>TENAS-01 A4K with above modules (PS-E, PS-M, B-IB, SRM + Accu 12 Ah LiFePO4)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</si>
</sst>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yyyy\-mm\-dd;@"/>
  </numFmts>
  <fonts count="28" x14ac:knownFonts="1">
    <font>
      <sz val="8"/>
      <color theme="1"/>
      <name val="Calibri"/>
      <family val="2"/>
      <charset val="238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i/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  <font>
      <b/>
      <sz val="9"/>
      <name val="Tahoma"/>
      <family val="2"/>
      <charset val="238"/>
    </font>
    <font>
      <b/>
      <sz val="10"/>
      <name val="Tahoma"/>
      <family val="2"/>
      <charset val="238"/>
    </font>
    <font>
      <sz val="8"/>
      <name val="Verdana"/>
      <family val="2"/>
      <charset val="238"/>
    </font>
    <font>
      <vertAlign val="superscript"/>
      <sz val="8"/>
      <name val="Tahoma"/>
      <family val="2"/>
      <charset val="238"/>
    </font>
    <font>
      <b/>
      <i/>
      <sz val="14"/>
      <name val="Tahoma"/>
      <family val="2"/>
      <charset val="238"/>
    </font>
    <font>
      <b/>
      <vertAlign val="superscript"/>
      <sz val="8"/>
      <name val="Tahoma"/>
      <family val="2"/>
      <charset val="238"/>
    </font>
    <font>
      <b/>
      <sz val="12"/>
      <name val="Tahoma"/>
      <family val="2"/>
      <charset val="238"/>
    </font>
    <font>
      <sz val="8"/>
      <color theme="1"/>
      <name val="Calibri"/>
      <family val="2"/>
      <charset val="238"/>
    </font>
    <font>
      <sz val="8"/>
      <color theme="1"/>
      <name val="Tahoma"/>
      <family val="2"/>
      <charset val="238"/>
    </font>
    <font>
      <vertAlign val="superscript"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9"/>
      <name val="Tahoma"/>
      <family val="2"/>
      <charset val="238"/>
    </font>
    <font>
      <b/>
      <sz val="8"/>
      <color theme="1"/>
      <name val="Calibri"/>
      <family val="2"/>
      <charset val="238"/>
    </font>
    <font>
      <strike/>
      <sz val="8"/>
      <name val="Tahoma"/>
      <family val="2"/>
      <charset val="238"/>
    </font>
    <font>
      <sz val="8"/>
      <color theme="0" tint="-0.499984740745262"/>
      <name val="Tahoma"/>
      <family val="2"/>
      <charset val="238"/>
    </font>
    <font>
      <i/>
      <sz val="8"/>
      <name val="Tahoma"/>
      <family val="2"/>
      <charset val="238"/>
    </font>
    <font>
      <sz val="8"/>
      <color rgb="FFFF0000"/>
      <name val="Tahoma"/>
      <family val="2"/>
      <charset val="238"/>
    </font>
    <font>
      <b/>
      <sz val="8"/>
      <color rgb="FFFF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color theme="1"/>
      <name val="Tahoma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Up"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4" fillId="0" borderId="0"/>
    <xf numFmtId="0" fontId="1" fillId="0" borderId="0"/>
  </cellStyleXfs>
  <cellXfs count="495">
    <xf numFmtId="0" fontId="0" fillId="0" borderId="0" xfId="0"/>
    <xf numFmtId="0" fontId="2" fillId="2" borderId="1" xfId="3" applyFont="1" applyFill="1" applyBorder="1" applyProtection="1">
      <protection hidden="1"/>
    </xf>
    <xf numFmtId="0" fontId="3" fillId="2" borderId="2" xfId="3" applyFont="1" applyFill="1" applyBorder="1" applyAlignment="1" applyProtection="1">
      <alignment horizontal="left" vertical="center"/>
      <protection hidden="1"/>
    </xf>
    <xf numFmtId="0" fontId="2" fillId="2" borderId="2" xfId="3" applyFont="1" applyFill="1" applyBorder="1" applyProtection="1">
      <protection hidden="1"/>
    </xf>
    <xf numFmtId="0" fontId="4" fillId="2" borderId="2" xfId="3" applyFont="1" applyFill="1" applyBorder="1" applyAlignment="1" applyProtection="1">
      <alignment horizontal="center"/>
      <protection hidden="1"/>
    </xf>
    <xf numFmtId="0" fontId="4" fillId="2" borderId="2" xfId="3" applyFont="1" applyFill="1" applyBorder="1" applyAlignment="1" applyProtection="1">
      <alignment horizontal="right"/>
      <protection hidden="1"/>
    </xf>
    <xf numFmtId="0" fontId="5" fillId="2" borderId="0" xfId="3" applyFont="1" applyFill="1" applyAlignment="1" applyProtection="1">
      <alignment horizontal="center"/>
      <protection hidden="1"/>
    </xf>
    <xf numFmtId="0" fontId="2" fillId="2" borderId="0" xfId="3" applyFont="1" applyFill="1" applyProtection="1">
      <protection hidden="1"/>
    </xf>
    <xf numFmtId="0" fontId="2" fillId="2" borderId="3" xfId="3" applyFont="1" applyFill="1" applyBorder="1" applyProtection="1">
      <protection hidden="1"/>
    </xf>
    <xf numFmtId="0" fontId="3" fillId="2" borderId="0" xfId="3" applyFont="1" applyFill="1" applyAlignment="1" applyProtection="1">
      <alignment horizontal="left" vertical="center"/>
      <protection hidden="1"/>
    </xf>
    <xf numFmtId="0" fontId="4" fillId="2" borderId="0" xfId="3" applyFont="1" applyFill="1" applyAlignment="1" applyProtection="1">
      <alignment horizontal="center"/>
      <protection hidden="1"/>
    </xf>
    <xf numFmtId="0" fontId="4" fillId="2" borderId="0" xfId="3" applyFont="1" applyFill="1" applyAlignment="1" applyProtection="1">
      <alignment horizontal="right"/>
      <protection hidden="1"/>
    </xf>
    <xf numFmtId="0" fontId="3" fillId="2" borderId="0" xfId="3" applyFont="1" applyFill="1" applyAlignment="1" applyProtection="1">
      <alignment vertical="center"/>
      <protection hidden="1"/>
    </xf>
    <xf numFmtId="0" fontId="4" fillId="2" borderId="0" xfId="3" applyFont="1" applyFill="1" applyProtection="1">
      <protection hidden="1"/>
    </xf>
    <xf numFmtId="0" fontId="2" fillId="2" borderId="4" xfId="3" applyFont="1" applyFill="1" applyBorder="1" applyProtection="1">
      <protection hidden="1"/>
    </xf>
    <xf numFmtId="0" fontId="2" fillId="2" borderId="0" xfId="3" applyFont="1" applyFill="1" applyAlignment="1" applyProtection="1">
      <alignment horizontal="center"/>
      <protection hidden="1"/>
    </xf>
    <xf numFmtId="0" fontId="6" fillId="2" borderId="0" xfId="3" applyFont="1" applyFill="1" applyAlignment="1" applyProtection="1">
      <alignment vertical="center"/>
      <protection hidden="1"/>
    </xf>
    <xf numFmtId="0" fontId="4" fillId="2" borderId="0" xfId="3" applyFont="1" applyFill="1" applyAlignment="1" applyProtection="1">
      <alignment horizontal="left"/>
      <protection hidden="1"/>
    </xf>
    <xf numFmtId="0" fontId="2" fillId="2" borderId="5" xfId="3" applyFont="1" applyFill="1" applyBorder="1" applyProtection="1">
      <protection hidden="1"/>
    </xf>
    <xf numFmtId="0" fontId="2" fillId="2" borderId="6" xfId="3" applyFont="1" applyFill="1" applyBorder="1" applyProtection="1">
      <protection hidden="1"/>
    </xf>
    <xf numFmtId="0" fontId="2" fillId="2" borderId="6" xfId="3" applyFont="1" applyFill="1" applyBorder="1" applyAlignment="1" applyProtection="1">
      <alignment horizontal="center"/>
      <protection hidden="1"/>
    </xf>
    <xf numFmtId="164" fontId="2" fillId="2" borderId="6" xfId="3" applyNumberFormat="1" applyFont="1" applyFill="1" applyBorder="1" applyAlignment="1" applyProtection="1">
      <alignment horizontal="left"/>
      <protection hidden="1"/>
    </xf>
    <xf numFmtId="0" fontId="2" fillId="2" borderId="7" xfId="3" applyFont="1" applyFill="1" applyBorder="1" applyProtection="1">
      <protection hidden="1"/>
    </xf>
    <xf numFmtId="0" fontId="2" fillId="3" borderId="3" xfId="3" applyFont="1" applyFill="1" applyBorder="1" applyProtection="1">
      <protection hidden="1"/>
    </xf>
    <xf numFmtId="0" fontId="2" fillId="3" borderId="0" xfId="3" applyFont="1" applyFill="1" applyProtection="1">
      <protection hidden="1"/>
    </xf>
    <xf numFmtId="0" fontId="2" fillId="3" borderId="0" xfId="3" applyFont="1" applyFill="1" applyAlignment="1" applyProtection="1">
      <alignment horizontal="center"/>
      <protection hidden="1"/>
    </xf>
    <xf numFmtId="0" fontId="2" fillId="3" borderId="4" xfId="3" applyFont="1" applyFill="1" applyBorder="1" applyProtection="1">
      <protection hidden="1"/>
    </xf>
    <xf numFmtId="0" fontId="2" fillId="3" borderId="5" xfId="3" applyFont="1" applyFill="1" applyBorder="1" applyProtection="1">
      <protection hidden="1"/>
    </xf>
    <xf numFmtId="0" fontId="2" fillId="3" borderId="6" xfId="3" applyFont="1" applyFill="1" applyBorder="1" applyProtection="1">
      <protection hidden="1"/>
    </xf>
    <xf numFmtId="0" fontId="2" fillId="3" borderId="7" xfId="3" applyFont="1" applyFill="1" applyBorder="1" applyProtection="1">
      <protection hidden="1"/>
    </xf>
    <xf numFmtId="0" fontId="6" fillId="2" borderId="0" xfId="3" applyFont="1" applyFill="1" applyProtection="1">
      <protection hidden="1"/>
    </xf>
    <xf numFmtId="0" fontId="2" fillId="4" borderId="1" xfId="3" applyFont="1" applyFill="1" applyBorder="1" applyProtection="1">
      <protection hidden="1"/>
    </xf>
    <xf numFmtId="0" fontId="2" fillId="4" borderId="2" xfId="3" applyFont="1" applyFill="1" applyBorder="1" applyProtection="1">
      <protection hidden="1"/>
    </xf>
    <xf numFmtId="0" fontId="2" fillId="4" borderId="2" xfId="3" applyFont="1" applyFill="1" applyBorder="1" applyAlignment="1" applyProtection="1">
      <alignment horizontal="center"/>
      <protection hidden="1"/>
    </xf>
    <xf numFmtId="164" fontId="2" fillId="4" borderId="2" xfId="3" applyNumberFormat="1" applyFont="1" applyFill="1" applyBorder="1" applyAlignment="1" applyProtection="1">
      <alignment horizontal="left"/>
      <protection hidden="1"/>
    </xf>
    <xf numFmtId="0" fontId="2" fillId="4" borderId="8" xfId="3" applyFont="1" applyFill="1" applyBorder="1" applyProtection="1">
      <protection hidden="1"/>
    </xf>
    <xf numFmtId="0" fontId="2" fillId="4" borderId="3" xfId="3" applyFont="1" applyFill="1" applyBorder="1" applyProtection="1">
      <protection hidden="1"/>
    </xf>
    <xf numFmtId="0" fontId="2" fillId="4" borderId="0" xfId="3" applyFont="1" applyFill="1" applyProtection="1">
      <protection hidden="1"/>
    </xf>
    <xf numFmtId="0" fontId="2" fillId="4" borderId="0" xfId="3" applyFont="1" applyFill="1" applyAlignment="1" applyProtection="1">
      <alignment horizontal="center"/>
      <protection hidden="1"/>
    </xf>
    <xf numFmtId="164" fontId="2" fillId="4" borderId="0" xfId="3" applyNumberFormat="1" applyFont="1" applyFill="1" applyAlignment="1" applyProtection="1">
      <alignment horizontal="left"/>
      <protection hidden="1"/>
    </xf>
    <xf numFmtId="0" fontId="2" fillId="4" borderId="4" xfId="3" applyFont="1" applyFill="1" applyBorder="1" applyProtection="1">
      <protection hidden="1"/>
    </xf>
    <xf numFmtId="0" fontId="4" fillId="4" borderId="0" xfId="3" applyFont="1" applyFill="1" applyProtection="1">
      <protection hidden="1"/>
    </xf>
    <xf numFmtId="0" fontId="2" fillId="4" borderId="9" xfId="3" applyFont="1" applyFill="1" applyBorder="1" applyProtection="1">
      <protection hidden="1"/>
    </xf>
    <xf numFmtId="0" fontId="2" fillId="4" borderId="10" xfId="3" applyFont="1" applyFill="1" applyBorder="1" applyProtection="1">
      <protection hidden="1"/>
    </xf>
    <xf numFmtId="0" fontId="4" fillId="4" borderId="0" xfId="3" applyFont="1" applyFill="1" applyAlignment="1" applyProtection="1">
      <alignment horizontal="left"/>
      <protection hidden="1"/>
    </xf>
    <xf numFmtId="0" fontId="2" fillId="4" borderId="0" xfId="3" applyFont="1" applyFill="1" applyAlignment="1" applyProtection="1">
      <alignment horizontal="left"/>
      <protection hidden="1"/>
    </xf>
    <xf numFmtId="0" fontId="2" fillId="5" borderId="1" xfId="3" applyFont="1" applyFill="1" applyBorder="1" applyProtection="1">
      <protection hidden="1"/>
    </xf>
    <xf numFmtId="0" fontId="2" fillId="5" borderId="2" xfId="3" applyFont="1" applyFill="1" applyBorder="1" applyProtection="1">
      <protection hidden="1"/>
    </xf>
    <xf numFmtId="0" fontId="2" fillId="5" borderId="8" xfId="3" applyFont="1" applyFill="1" applyBorder="1" applyProtection="1">
      <protection hidden="1"/>
    </xf>
    <xf numFmtId="0" fontId="2" fillId="5" borderId="3" xfId="3" applyFont="1" applyFill="1" applyBorder="1" applyProtection="1">
      <protection hidden="1"/>
    </xf>
    <xf numFmtId="0" fontId="2" fillId="5" borderId="0" xfId="3" applyFont="1" applyFill="1" applyProtection="1">
      <protection hidden="1"/>
    </xf>
    <xf numFmtId="0" fontId="6" fillId="5" borderId="0" xfId="3" applyFont="1" applyFill="1" applyAlignment="1" applyProtection="1">
      <alignment vertical="center"/>
      <protection hidden="1"/>
    </xf>
    <xf numFmtId="0" fontId="2" fillId="5" borderId="4" xfId="3" applyFont="1" applyFill="1" applyBorder="1" applyProtection="1">
      <protection hidden="1"/>
    </xf>
    <xf numFmtId="0" fontId="2" fillId="5" borderId="13" xfId="3" applyFont="1" applyFill="1" applyBorder="1" applyProtection="1">
      <protection hidden="1"/>
    </xf>
    <xf numFmtId="0" fontId="2" fillId="5" borderId="14" xfId="3" applyFont="1" applyFill="1" applyBorder="1" applyProtection="1">
      <protection hidden="1"/>
    </xf>
    <xf numFmtId="0" fontId="2" fillId="5" borderId="15" xfId="3" applyFont="1" applyFill="1" applyBorder="1" applyProtection="1">
      <protection hidden="1"/>
    </xf>
    <xf numFmtId="0" fontId="8" fillId="5" borderId="0" xfId="3" applyFont="1" applyFill="1" applyProtection="1">
      <protection hidden="1"/>
    </xf>
    <xf numFmtId="0" fontId="4" fillId="5" borderId="0" xfId="3" applyFont="1" applyFill="1" applyProtection="1">
      <protection hidden="1"/>
    </xf>
    <xf numFmtId="0" fontId="2" fillId="5" borderId="6" xfId="3" applyFont="1" applyFill="1" applyBorder="1" applyProtection="1">
      <protection hidden="1"/>
    </xf>
    <xf numFmtId="0" fontId="2" fillId="5" borderId="7" xfId="3" applyFont="1" applyFill="1" applyBorder="1" applyProtection="1">
      <protection hidden="1"/>
    </xf>
    <xf numFmtId="0" fontId="4" fillId="5" borderId="0" xfId="3" applyFont="1" applyFill="1" applyAlignment="1" applyProtection="1">
      <alignment horizontal="left"/>
      <protection hidden="1"/>
    </xf>
    <xf numFmtId="0" fontId="2" fillId="2" borderId="13" xfId="3" applyFont="1" applyFill="1" applyBorder="1" applyProtection="1">
      <protection hidden="1"/>
    </xf>
    <xf numFmtId="0" fontId="2" fillId="2" borderId="14" xfId="3" applyFont="1" applyFill="1" applyBorder="1" applyProtection="1">
      <protection hidden="1"/>
    </xf>
    <xf numFmtId="0" fontId="2" fillId="2" borderId="15" xfId="3" applyFont="1" applyFill="1" applyBorder="1" applyProtection="1">
      <protection hidden="1"/>
    </xf>
    <xf numFmtId="0" fontId="2" fillId="2" borderId="0" xfId="3" quotePrefix="1" applyFont="1" applyFill="1" applyAlignment="1" applyProtection="1">
      <alignment horizontal="center"/>
      <protection hidden="1"/>
    </xf>
    <xf numFmtId="0" fontId="2" fillId="2" borderId="0" xfId="3" applyFont="1" applyFill="1" applyAlignment="1" applyProtection="1">
      <alignment horizontal="right"/>
      <protection hidden="1"/>
    </xf>
    <xf numFmtId="49" fontId="2" fillId="2" borderId="0" xfId="3" applyNumberFormat="1" applyFont="1" applyFill="1" applyAlignment="1" applyProtection="1">
      <alignment horizontal="center" vertical="center"/>
      <protection hidden="1"/>
    </xf>
    <xf numFmtId="0" fontId="2" fillId="2" borderId="4" xfId="3" applyFont="1" applyFill="1" applyBorder="1" applyAlignment="1" applyProtection="1">
      <alignment horizontal="center"/>
      <protection hidden="1"/>
    </xf>
    <xf numFmtId="0" fontId="2" fillId="2" borderId="8" xfId="3" applyFont="1" applyFill="1" applyBorder="1" applyProtection="1">
      <protection hidden="1"/>
    </xf>
    <xf numFmtId="0" fontId="10" fillId="2" borderId="0" xfId="3" applyFont="1" applyFill="1" applyAlignment="1" applyProtection="1">
      <alignment horizontal="right"/>
      <protection hidden="1"/>
    </xf>
    <xf numFmtId="0" fontId="2" fillId="2" borderId="0" xfId="3" quotePrefix="1" applyFont="1" applyFill="1" applyProtection="1">
      <protection hidden="1"/>
    </xf>
    <xf numFmtId="0" fontId="2" fillId="2" borderId="0" xfId="3" applyFont="1" applyFill="1" applyAlignment="1" applyProtection="1">
      <alignment horizontal="left"/>
      <protection hidden="1"/>
    </xf>
    <xf numFmtId="49" fontId="2" fillId="2" borderId="6" xfId="3" applyNumberFormat="1" applyFont="1" applyFill="1" applyBorder="1" applyAlignment="1" applyProtection="1">
      <alignment horizontal="center" vertical="center"/>
      <protection hidden="1"/>
    </xf>
    <xf numFmtId="0" fontId="2" fillId="2" borderId="6" xfId="3" quotePrefix="1" applyFont="1" applyFill="1" applyBorder="1" applyAlignment="1" applyProtection="1">
      <alignment horizontal="center"/>
      <protection hidden="1"/>
    </xf>
    <xf numFmtId="0" fontId="2" fillId="2" borderId="7" xfId="3" applyFont="1" applyFill="1" applyBorder="1" applyAlignment="1" applyProtection="1">
      <alignment horizontal="center"/>
      <protection hidden="1"/>
    </xf>
    <xf numFmtId="0" fontId="2" fillId="2" borderId="0" xfId="3" applyFont="1" applyFill="1" applyAlignment="1" applyProtection="1">
      <alignment horizontal="centerContinuous"/>
      <protection hidden="1"/>
    </xf>
    <xf numFmtId="0" fontId="2" fillId="6" borderId="17" xfId="3" applyFont="1" applyFill="1" applyBorder="1" applyAlignment="1" applyProtection="1">
      <alignment horizontal="center"/>
      <protection locked="0" hidden="1"/>
    </xf>
    <xf numFmtId="0" fontId="2" fillId="4" borderId="3" xfId="3" applyFont="1" applyFill="1" applyBorder="1" applyAlignment="1" applyProtection="1">
      <alignment horizontal="left"/>
      <protection hidden="1"/>
    </xf>
    <xf numFmtId="0" fontId="2" fillId="5" borderId="0" xfId="3" applyFont="1" applyFill="1" applyAlignment="1" applyProtection="1">
      <alignment horizontal="left"/>
      <protection hidden="1"/>
    </xf>
    <xf numFmtId="0" fontId="2" fillId="5" borderId="6" xfId="3" applyFont="1" applyFill="1" applyBorder="1" applyAlignment="1" applyProtection="1">
      <alignment horizontal="left"/>
      <protection hidden="1"/>
    </xf>
    <xf numFmtId="0" fontId="6" fillId="2" borderId="14" xfId="3" applyFont="1" applyFill="1" applyBorder="1" applyAlignment="1" applyProtection="1">
      <alignment vertical="center"/>
      <protection hidden="1"/>
    </xf>
    <xf numFmtId="0" fontId="18" fillId="5" borderId="14" xfId="3" applyFont="1" applyFill="1" applyBorder="1" applyProtection="1">
      <protection hidden="1"/>
    </xf>
    <xf numFmtId="0" fontId="10" fillId="2" borderId="0" xfId="3" applyFont="1" applyFill="1" applyProtection="1">
      <protection hidden="1"/>
    </xf>
    <xf numFmtId="49" fontId="2" fillId="2" borderId="0" xfId="3" applyNumberFormat="1" applyFont="1" applyFill="1" applyProtection="1">
      <protection hidden="1"/>
    </xf>
    <xf numFmtId="0" fontId="2" fillId="5" borderId="3" xfId="3" applyFont="1" applyFill="1" applyBorder="1" applyAlignment="1" applyProtection="1">
      <alignment horizontal="left"/>
      <protection hidden="1"/>
    </xf>
    <xf numFmtId="0" fontId="2" fillId="5" borderId="4" xfId="3" applyFont="1" applyFill="1" applyBorder="1" applyAlignment="1" applyProtection="1">
      <alignment horizontal="left"/>
      <protection hidden="1"/>
    </xf>
    <xf numFmtId="0" fontId="2" fillId="5" borderId="13" xfId="3" applyFont="1" applyFill="1" applyBorder="1" applyAlignment="1" applyProtection="1">
      <alignment horizontal="left"/>
      <protection hidden="1"/>
    </xf>
    <xf numFmtId="0" fontId="2" fillId="5" borderId="14" xfId="3" applyFont="1" applyFill="1" applyBorder="1" applyAlignment="1" applyProtection="1">
      <alignment horizontal="left"/>
      <protection hidden="1"/>
    </xf>
    <xf numFmtId="0" fontId="2" fillId="5" borderId="15" xfId="3" applyFont="1" applyFill="1" applyBorder="1" applyAlignment="1" applyProtection="1">
      <alignment horizontal="left"/>
      <protection hidden="1"/>
    </xf>
    <xf numFmtId="0" fontId="18" fillId="5" borderId="14" xfId="3" applyFont="1" applyFill="1" applyBorder="1" applyAlignment="1" applyProtection="1">
      <alignment horizontal="left"/>
      <protection hidden="1"/>
    </xf>
    <xf numFmtId="0" fontId="2" fillId="5" borderId="1" xfId="3" applyFont="1" applyFill="1" applyBorder="1" applyAlignment="1" applyProtection="1">
      <alignment horizontal="left"/>
      <protection hidden="1"/>
    </xf>
    <xf numFmtId="0" fontId="2" fillId="5" borderId="2" xfId="3" applyFont="1" applyFill="1" applyBorder="1" applyAlignment="1" applyProtection="1">
      <alignment horizontal="left"/>
      <protection hidden="1"/>
    </xf>
    <xf numFmtId="0" fontId="2" fillId="5" borderId="8" xfId="3" applyFont="1" applyFill="1" applyBorder="1" applyAlignment="1" applyProtection="1">
      <alignment horizontal="left"/>
      <protection hidden="1"/>
    </xf>
    <xf numFmtId="0" fontId="6" fillId="5" borderId="0" xfId="3" applyFont="1" applyFill="1" applyAlignment="1" applyProtection="1">
      <alignment horizontal="left" vertical="center"/>
      <protection hidden="1"/>
    </xf>
    <xf numFmtId="0" fontId="2" fillId="5" borderId="5" xfId="3" applyFont="1" applyFill="1" applyBorder="1" applyAlignment="1" applyProtection="1">
      <alignment horizontal="left"/>
      <protection hidden="1"/>
    </xf>
    <xf numFmtId="0" fontId="2" fillId="2" borderId="16" xfId="3" applyFont="1" applyFill="1" applyBorder="1" applyProtection="1">
      <protection hidden="1"/>
    </xf>
    <xf numFmtId="0" fontId="2" fillId="5" borderId="32" xfId="3" applyFont="1" applyFill="1" applyBorder="1" applyAlignment="1" applyProtection="1">
      <alignment horizontal="left"/>
      <protection hidden="1"/>
    </xf>
    <xf numFmtId="0" fontId="13" fillId="5" borderId="33" xfId="3" applyFont="1" applyFill="1" applyBorder="1" applyAlignment="1" applyProtection="1">
      <alignment horizontal="right"/>
      <protection hidden="1"/>
    </xf>
    <xf numFmtId="0" fontId="2" fillId="5" borderId="33" xfId="3" applyFont="1" applyFill="1" applyBorder="1" applyAlignment="1" applyProtection="1">
      <alignment horizontal="left"/>
      <protection hidden="1"/>
    </xf>
    <xf numFmtId="0" fontId="18" fillId="5" borderId="33" xfId="3" applyFont="1" applyFill="1" applyBorder="1" applyAlignment="1" applyProtection="1">
      <alignment horizontal="left"/>
      <protection hidden="1"/>
    </xf>
    <xf numFmtId="0" fontId="2" fillId="5" borderId="16" xfId="3" applyFont="1" applyFill="1" applyBorder="1" applyAlignment="1" applyProtection="1">
      <alignment horizontal="left"/>
      <protection hidden="1"/>
    </xf>
    <xf numFmtId="0" fontId="4" fillId="5" borderId="33" xfId="3" applyFont="1" applyFill="1" applyBorder="1" applyAlignment="1" applyProtection="1">
      <alignment horizontal="left"/>
      <protection hidden="1"/>
    </xf>
    <xf numFmtId="0" fontId="13" fillId="5" borderId="33" xfId="3" applyFont="1" applyFill="1" applyBorder="1" applyAlignment="1" applyProtection="1">
      <alignment horizontal="left"/>
      <protection hidden="1"/>
    </xf>
    <xf numFmtId="0" fontId="2" fillId="10" borderId="17" xfId="3" applyFont="1" applyFill="1" applyBorder="1" applyAlignment="1" applyProtection="1">
      <alignment horizontal="left"/>
      <protection locked="0" hidden="1"/>
    </xf>
    <xf numFmtId="0" fontId="4" fillId="8" borderId="17" xfId="3" applyFont="1" applyFill="1" applyBorder="1" applyAlignment="1" applyProtection="1">
      <alignment horizontal="center"/>
      <protection hidden="1"/>
    </xf>
    <xf numFmtId="49" fontId="4" fillId="8" borderId="17" xfId="3" applyNumberFormat="1" applyFont="1" applyFill="1" applyBorder="1" applyAlignment="1" applyProtection="1">
      <alignment vertical="center"/>
      <protection hidden="1"/>
    </xf>
    <xf numFmtId="0" fontId="4" fillId="8" borderId="17" xfId="3" applyFont="1" applyFill="1" applyBorder="1" applyAlignment="1" applyProtection="1">
      <alignment vertical="center" wrapText="1"/>
      <protection hidden="1"/>
    </xf>
    <xf numFmtId="0" fontId="4" fillId="8" borderId="17" xfId="3" applyFont="1" applyFill="1" applyBorder="1" applyAlignment="1" applyProtection="1">
      <alignment vertical="center"/>
      <protection hidden="1"/>
    </xf>
    <xf numFmtId="0" fontId="4" fillId="8" borderId="17" xfId="3" applyFont="1" applyFill="1" applyBorder="1" applyProtection="1">
      <protection hidden="1"/>
    </xf>
    <xf numFmtId="49" fontId="15" fillId="2" borderId="17" xfId="0" applyNumberFormat="1" applyFont="1" applyFill="1" applyBorder="1" applyAlignment="1">
      <alignment vertical="center" wrapText="1"/>
    </xf>
    <xf numFmtId="49" fontId="15" fillId="2" borderId="17" xfId="0" applyNumberFormat="1" applyFont="1" applyFill="1" applyBorder="1" applyAlignment="1">
      <alignment horizontal="center" vertical="center"/>
    </xf>
    <xf numFmtId="49" fontId="15" fillId="4" borderId="17" xfId="0" applyNumberFormat="1" applyFont="1" applyFill="1" applyBorder="1" applyAlignment="1">
      <alignment horizontal="center" vertical="center"/>
    </xf>
    <xf numFmtId="49" fontId="15" fillId="9" borderId="17" xfId="0" applyNumberFormat="1" applyFont="1" applyFill="1" applyBorder="1" applyAlignment="1">
      <alignment horizontal="center" vertical="center"/>
    </xf>
    <xf numFmtId="49" fontId="15" fillId="11" borderId="17" xfId="0" applyNumberFormat="1" applyFont="1" applyFill="1" applyBorder="1" applyAlignment="1">
      <alignment horizontal="center" vertical="center" wrapText="1"/>
    </xf>
    <xf numFmtId="49" fontId="15" fillId="12" borderId="17" xfId="0" applyNumberFormat="1" applyFont="1" applyFill="1" applyBorder="1" applyAlignment="1">
      <alignment horizontal="center" vertical="center"/>
    </xf>
    <xf numFmtId="49" fontId="15" fillId="12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49" fontId="4" fillId="0" borderId="0" xfId="3" applyNumberFormat="1" applyFont="1" applyAlignment="1" applyProtection="1">
      <alignment vertical="center"/>
      <protection hidden="1"/>
    </xf>
    <xf numFmtId="49" fontId="15" fillId="12" borderId="17" xfId="0" applyNumberFormat="1" applyFont="1" applyFill="1" applyBorder="1" applyAlignment="1">
      <alignment horizontal="left" vertical="top"/>
    </xf>
    <xf numFmtId="0" fontId="2" fillId="3" borderId="17" xfId="3" applyFont="1" applyFill="1" applyBorder="1" applyAlignment="1" applyProtection="1">
      <alignment horizontal="left" vertical="top"/>
      <protection hidden="1"/>
    </xf>
    <xf numFmtId="49" fontId="15" fillId="11" borderId="17" xfId="0" applyNumberFormat="1" applyFont="1" applyFill="1" applyBorder="1" applyAlignment="1">
      <alignment horizontal="left" vertical="top" wrapText="1"/>
    </xf>
    <xf numFmtId="49" fontId="15" fillId="9" borderId="17" xfId="0" applyNumberFormat="1" applyFont="1" applyFill="1" applyBorder="1" applyAlignment="1">
      <alignment horizontal="left" vertical="top"/>
    </xf>
    <xf numFmtId="49" fontId="15" fillId="2" borderId="17" xfId="0" applyNumberFormat="1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49" fontId="2" fillId="8" borderId="17" xfId="3" applyNumberFormat="1" applyFont="1" applyFill="1" applyBorder="1" applyAlignment="1" applyProtection="1">
      <alignment horizontal="left" vertical="top"/>
      <protection hidden="1"/>
    </xf>
    <xf numFmtId="0" fontId="2" fillId="5" borderId="17" xfId="3" applyFont="1" applyFill="1" applyBorder="1" applyAlignment="1" applyProtection="1">
      <alignment horizontal="left" vertical="top"/>
      <protection hidden="1"/>
    </xf>
    <xf numFmtId="0" fontId="0" fillId="13" borderId="17" xfId="0" applyFill="1" applyBorder="1" applyAlignment="1">
      <alignment horizontal="left" vertical="top"/>
    </xf>
    <xf numFmtId="0" fontId="2" fillId="13" borderId="17" xfId="3" applyFont="1" applyFill="1" applyBorder="1" applyAlignment="1" applyProtection="1">
      <alignment horizontal="left" vertical="top"/>
      <protection hidden="1"/>
    </xf>
    <xf numFmtId="0" fontId="0" fillId="0" borderId="17" xfId="0" applyBorder="1"/>
    <xf numFmtId="0" fontId="2" fillId="14" borderId="0" xfId="3" applyFont="1" applyFill="1" applyAlignment="1" applyProtection="1">
      <alignment horizontal="left"/>
      <protection hidden="1"/>
    </xf>
    <xf numFmtId="0" fontId="0" fillId="6" borderId="0" xfId="0" applyFill="1"/>
    <xf numFmtId="0" fontId="2" fillId="14" borderId="0" xfId="3" applyFont="1" applyFill="1" applyAlignment="1" applyProtection="1">
      <alignment vertical="top"/>
      <protection hidden="1"/>
    </xf>
    <xf numFmtId="0" fontId="0" fillId="15" borderId="0" xfId="0" applyFill="1"/>
    <xf numFmtId="0" fontId="4" fillId="14" borderId="0" xfId="3" applyFont="1" applyFill="1" applyAlignment="1" applyProtection="1">
      <alignment horizontal="left"/>
      <protection hidden="1"/>
    </xf>
    <xf numFmtId="0" fontId="2" fillId="6" borderId="17" xfId="3" applyFont="1" applyFill="1" applyBorder="1" applyAlignment="1" applyProtection="1">
      <alignment horizontal="left" vertical="top"/>
      <protection locked="0" hidden="1"/>
    </xf>
    <xf numFmtId="0" fontId="19" fillId="0" borderId="17" xfId="0" applyFont="1" applyBorder="1"/>
    <xf numFmtId="0" fontId="19" fillId="0" borderId="17" xfId="0" applyFont="1" applyBorder="1" applyAlignment="1">
      <alignment horizontal="left" vertical="top"/>
    </xf>
    <xf numFmtId="0" fontId="2" fillId="4" borderId="0" xfId="3" applyFont="1" applyFill="1" applyAlignment="1" applyProtection="1">
      <alignment horizontal="right" vertical="top"/>
      <protection hidden="1"/>
    </xf>
    <xf numFmtId="0" fontId="2" fillId="6" borderId="17" xfId="3" applyFont="1" applyFill="1" applyBorder="1" applyProtection="1">
      <protection locked="0" hidden="1"/>
    </xf>
    <xf numFmtId="0" fontId="4" fillId="5" borderId="0" xfId="3" applyFont="1" applyFill="1" applyAlignment="1" applyProtection="1">
      <alignment horizontal="right"/>
      <protection hidden="1"/>
    </xf>
    <xf numFmtId="0" fontId="2" fillId="5" borderId="7" xfId="3" applyFont="1" applyFill="1" applyBorder="1" applyAlignment="1" applyProtection="1">
      <alignment horizontal="left"/>
      <protection hidden="1"/>
    </xf>
    <xf numFmtId="0" fontId="4" fillId="8" borderId="21" xfId="3" applyFont="1" applyFill="1" applyBorder="1" applyAlignment="1" applyProtection="1">
      <alignment horizontal="center" vertical="center"/>
      <protection hidden="1"/>
    </xf>
    <xf numFmtId="0" fontId="4" fillId="8" borderId="21" xfId="3" applyFont="1" applyFill="1" applyBorder="1" applyAlignment="1" applyProtection="1">
      <alignment horizontal="center" wrapText="1"/>
      <protection hidden="1"/>
    </xf>
    <xf numFmtId="0" fontId="4" fillId="8" borderId="17" xfId="3" applyFont="1" applyFill="1" applyBorder="1" applyAlignment="1" applyProtection="1">
      <alignment horizontal="center" vertical="center"/>
      <protection hidden="1"/>
    </xf>
    <xf numFmtId="0" fontId="4" fillId="3" borderId="0" xfId="3" applyFont="1" applyFill="1" applyProtection="1">
      <protection hidden="1"/>
    </xf>
    <xf numFmtId="0" fontId="8" fillId="4" borderId="0" xfId="3" applyFont="1" applyFill="1" applyProtection="1">
      <protection hidden="1"/>
    </xf>
    <xf numFmtId="0" fontId="2" fillId="2" borderId="1" xfId="3" applyFont="1" applyFill="1" applyBorder="1"/>
    <xf numFmtId="0" fontId="2" fillId="2" borderId="2" xfId="3" applyFont="1" applyFill="1" applyBorder="1"/>
    <xf numFmtId="0" fontId="3" fillId="2" borderId="2" xfId="3" applyFont="1" applyFill="1" applyBorder="1" applyAlignment="1">
      <alignment horizontal="left" vertical="center"/>
    </xf>
    <xf numFmtId="0" fontId="4" fillId="2" borderId="2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right"/>
    </xf>
    <xf numFmtId="0" fontId="5" fillId="2" borderId="0" xfId="3" applyFont="1" applyFill="1" applyAlignment="1">
      <alignment horizontal="center"/>
    </xf>
    <xf numFmtId="0" fontId="2" fillId="2" borderId="0" xfId="3" applyFont="1" applyFill="1"/>
    <xf numFmtId="0" fontId="2" fillId="2" borderId="3" xfId="3" applyFont="1" applyFill="1" applyBorder="1"/>
    <xf numFmtId="0" fontId="3" fillId="2" borderId="0" xfId="3" applyFont="1" applyFill="1" applyAlignment="1">
      <alignment horizontal="left" vertical="center"/>
    </xf>
    <xf numFmtId="0" fontId="6" fillId="2" borderId="0" xfId="3" applyFont="1" applyFill="1"/>
    <xf numFmtId="0" fontId="4" fillId="2" borderId="0" xfId="3" applyFont="1" applyFill="1" applyAlignment="1">
      <alignment horizontal="center"/>
    </xf>
    <xf numFmtId="0" fontId="4" fillId="2" borderId="0" xfId="3" applyFont="1" applyFill="1" applyAlignment="1">
      <alignment horizontal="right"/>
    </xf>
    <xf numFmtId="0" fontId="3" fillId="2" borderId="0" xfId="3" applyFont="1" applyFill="1" applyAlignment="1">
      <alignment vertical="center"/>
    </xf>
    <xf numFmtId="0" fontId="4" fillId="2" borderId="0" xfId="3" applyFont="1" applyFill="1"/>
    <xf numFmtId="0" fontId="2" fillId="6" borderId="17" xfId="3" applyFont="1" applyFill="1" applyBorder="1"/>
    <xf numFmtId="14" fontId="2" fillId="2" borderId="0" xfId="3" applyNumberFormat="1" applyFont="1" applyFill="1" applyAlignment="1">
      <alignment horizontal="center"/>
    </xf>
    <xf numFmtId="0" fontId="2" fillId="6" borderId="17" xfId="3" applyFont="1" applyFill="1" applyBorder="1" applyAlignment="1">
      <alignment horizontal="center"/>
    </xf>
    <xf numFmtId="0" fontId="4" fillId="2" borderId="0" xfId="3" applyFont="1" applyFill="1" applyAlignment="1">
      <alignment vertical="center"/>
    </xf>
    <xf numFmtId="0" fontId="2" fillId="2" borderId="4" xfId="3" applyFont="1" applyFill="1" applyBorder="1"/>
    <xf numFmtId="0" fontId="2" fillId="2" borderId="0" xfId="3" applyFont="1" applyFill="1" applyAlignment="1">
      <alignment horizontal="center"/>
    </xf>
    <xf numFmtId="0" fontId="6" fillId="2" borderId="0" xfId="3" applyFont="1" applyFill="1" applyAlignment="1">
      <alignment vertical="center"/>
    </xf>
    <xf numFmtId="0" fontId="4" fillId="2" borderId="0" xfId="3" applyFont="1" applyFill="1" applyAlignment="1">
      <alignment horizontal="left"/>
    </xf>
    <xf numFmtId="164" fontId="2" fillId="2" borderId="0" xfId="3" applyNumberFormat="1" applyFont="1" applyFill="1" applyAlignment="1">
      <alignment horizontal="left"/>
    </xf>
    <xf numFmtId="0" fontId="2" fillId="2" borderId="5" xfId="3" applyFont="1" applyFill="1" applyBorder="1"/>
    <xf numFmtId="0" fontId="2" fillId="2" borderId="6" xfId="3" applyFont="1" applyFill="1" applyBorder="1"/>
    <xf numFmtId="0" fontId="2" fillId="2" borderId="6" xfId="3" applyFont="1" applyFill="1" applyBorder="1" applyAlignment="1">
      <alignment horizontal="center"/>
    </xf>
    <xf numFmtId="164" fontId="2" fillId="2" borderId="6" xfId="3" applyNumberFormat="1" applyFont="1" applyFill="1" applyBorder="1" applyAlignment="1">
      <alignment horizontal="left"/>
    </xf>
    <xf numFmtId="0" fontId="2" fillId="2" borderId="7" xfId="3" applyFont="1" applyFill="1" applyBorder="1"/>
    <xf numFmtId="0" fontId="2" fillId="3" borderId="3" xfId="3" applyFont="1" applyFill="1" applyBorder="1"/>
    <xf numFmtId="0" fontId="2" fillId="3" borderId="0" xfId="3" applyFont="1" applyFill="1"/>
    <xf numFmtId="0" fontId="2" fillId="3" borderId="0" xfId="3" applyFont="1" applyFill="1" applyAlignment="1">
      <alignment horizontal="center"/>
    </xf>
    <xf numFmtId="164" fontId="2" fillId="3" borderId="0" xfId="3" applyNumberFormat="1" applyFont="1" applyFill="1" applyAlignment="1">
      <alignment horizontal="left"/>
    </xf>
    <xf numFmtId="0" fontId="2" fillId="3" borderId="4" xfId="3" applyFont="1" applyFill="1" applyBorder="1"/>
    <xf numFmtId="0" fontId="8" fillId="3" borderId="0" xfId="3" applyFont="1" applyFill="1"/>
    <xf numFmtId="0" fontId="4" fillId="3" borderId="0" xfId="3" applyFont="1" applyFill="1"/>
    <xf numFmtId="16" fontId="4" fillId="6" borderId="17" xfId="3" applyNumberFormat="1" applyFont="1" applyFill="1" applyBorder="1" applyAlignment="1">
      <alignment horizontal="center"/>
    </xf>
    <xf numFmtId="0" fontId="4" fillId="3" borderId="17" xfId="3" applyFont="1" applyFill="1" applyBorder="1" applyAlignment="1">
      <alignment horizontal="center" vertical="top"/>
    </xf>
    <xf numFmtId="0" fontId="2" fillId="6" borderId="17" xfId="3" applyFont="1" applyFill="1" applyBorder="1" applyAlignment="1">
      <alignment horizontal="center" vertical="top"/>
    </xf>
    <xf numFmtId="0" fontId="4" fillId="3" borderId="0" xfId="3" applyFont="1" applyFill="1" applyAlignment="1">
      <alignment horizontal="left"/>
    </xf>
    <xf numFmtId="49" fontId="2" fillId="3" borderId="0" xfId="3" applyNumberFormat="1" applyFont="1" applyFill="1" applyAlignment="1">
      <alignment horizontal="left"/>
    </xf>
    <xf numFmtId="0" fontId="2" fillId="3" borderId="5" xfId="3" applyFont="1" applyFill="1" applyBorder="1"/>
    <xf numFmtId="0" fontId="2" fillId="3" borderId="6" xfId="3" applyFont="1" applyFill="1" applyBorder="1"/>
    <xf numFmtId="0" fontId="2" fillId="3" borderId="7" xfId="3" applyFont="1" applyFill="1" applyBorder="1"/>
    <xf numFmtId="0" fontId="2" fillId="2" borderId="0" xfId="3" applyFont="1" applyFill="1" applyAlignment="1">
      <alignment horizontal="left"/>
    </xf>
    <xf numFmtId="0" fontId="2" fillId="6" borderId="18" xfId="3" applyFont="1" applyFill="1" applyBorder="1" applyAlignment="1">
      <alignment horizontal="center"/>
    </xf>
    <xf numFmtId="0" fontId="2" fillId="4" borderId="1" xfId="3" applyFont="1" applyFill="1" applyBorder="1"/>
    <xf numFmtId="0" fontId="2" fillId="4" borderId="2" xfId="3" applyFont="1" applyFill="1" applyBorder="1"/>
    <xf numFmtId="0" fontId="2" fillId="4" borderId="2" xfId="3" applyFont="1" applyFill="1" applyBorder="1" applyAlignment="1">
      <alignment horizontal="center"/>
    </xf>
    <xf numFmtId="164" fontId="2" fillId="4" borderId="2" xfId="3" applyNumberFormat="1" applyFont="1" applyFill="1" applyBorder="1" applyAlignment="1">
      <alignment horizontal="left"/>
    </xf>
    <xf numFmtId="0" fontId="2" fillId="4" borderId="8" xfId="3" applyFont="1" applyFill="1" applyBorder="1"/>
    <xf numFmtId="0" fontId="2" fillId="4" borderId="3" xfId="3" applyFont="1" applyFill="1" applyBorder="1"/>
    <xf numFmtId="0" fontId="2" fillId="4" borderId="0" xfId="3" applyFont="1" applyFill="1"/>
    <xf numFmtId="0" fontId="8" fillId="4" borderId="0" xfId="3" applyFont="1" applyFill="1"/>
    <xf numFmtId="0" fontId="2" fillId="4" borderId="0" xfId="3" applyFont="1" applyFill="1" applyAlignment="1">
      <alignment horizontal="center"/>
    </xf>
    <xf numFmtId="164" fontId="2" fillId="4" borderId="0" xfId="3" applyNumberFormat="1" applyFont="1" applyFill="1" applyAlignment="1">
      <alignment horizontal="left"/>
    </xf>
    <xf numFmtId="0" fontId="2" fillId="4" borderId="4" xfId="3" applyFont="1" applyFill="1" applyBorder="1"/>
    <xf numFmtId="0" fontId="7" fillId="4" borderId="0" xfId="3" applyFont="1" applyFill="1"/>
    <xf numFmtId="0" fontId="4" fillId="4" borderId="0" xfId="3" applyFont="1" applyFill="1"/>
    <xf numFmtId="0" fontId="15" fillId="7" borderId="0" xfId="0" applyFont="1" applyFill="1" applyAlignment="1">
      <alignment vertical="center"/>
    </xf>
    <xf numFmtId="0" fontId="17" fillId="7" borderId="0" xfId="0" applyFont="1" applyFill="1" applyAlignment="1">
      <alignment vertical="center"/>
    </xf>
    <xf numFmtId="0" fontId="20" fillId="4" borderId="0" xfId="3" applyFont="1" applyFill="1"/>
    <xf numFmtId="0" fontId="4" fillId="4" borderId="0" xfId="3" applyFont="1" applyFill="1" applyAlignment="1">
      <alignment horizontal="left"/>
    </xf>
    <xf numFmtId="0" fontId="2" fillId="4" borderId="9" xfId="3" applyFont="1" applyFill="1" applyBorder="1"/>
    <xf numFmtId="0" fontId="2" fillId="4" borderId="10" xfId="3" applyFont="1" applyFill="1" applyBorder="1"/>
    <xf numFmtId="0" fontId="2" fillId="4" borderId="12" xfId="3" applyFont="1" applyFill="1" applyBorder="1"/>
    <xf numFmtId="0" fontId="2" fillId="4" borderId="0" xfId="3" applyFont="1" applyFill="1" applyAlignment="1">
      <alignment horizontal="left"/>
    </xf>
    <xf numFmtId="0" fontId="2" fillId="4" borderId="4" xfId="3" applyFont="1" applyFill="1" applyBorder="1" applyAlignment="1">
      <alignment horizontal="center"/>
    </xf>
    <xf numFmtId="0" fontId="2" fillId="4" borderId="0" xfId="3" applyFont="1" applyFill="1" applyAlignment="1">
      <alignment horizontal="right" vertical="top"/>
    </xf>
    <xf numFmtId="0" fontId="2" fillId="5" borderId="1" xfId="3" applyFont="1" applyFill="1" applyBorder="1"/>
    <xf numFmtId="0" fontId="2" fillId="5" borderId="2" xfId="3" applyFont="1" applyFill="1" applyBorder="1"/>
    <xf numFmtId="0" fontId="2" fillId="5" borderId="8" xfId="3" applyFont="1" applyFill="1" applyBorder="1"/>
    <xf numFmtId="0" fontId="2" fillId="5" borderId="3" xfId="3" applyFont="1" applyFill="1" applyBorder="1"/>
    <xf numFmtId="0" fontId="2" fillId="5" borderId="0" xfId="3" applyFont="1" applyFill="1"/>
    <xf numFmtId="0" fontId="6" fillId="5" borderId="0" xfId="3" applyFont="1" applyFill="1" applyAlignment="1">
      <alignment vertical="center"/>
    </xf>
    <xf numFmtId="0" fontId="2" fillId="5" borderId="4" xfId="3" applyFont="1" applyFill="1" applyBorder="1"/>
    <xf numFmtId="0" fontId="7" fillId="5" borderId="0" xfId="3" applyFont="1" applyFill="1"/>
    <xf numFmtId="0" fontId="2" fillId="5" borderId="13" xfId="3" applyFont="1" applyFill="1" applyBorder="1"/>
    <xf numFmtId="0" fontId="2" fillId="5" borderId="14" xfId="3" applyFont="1" applyFill="1" applyBorder="1"/>
    <xf numFmtId="0" fontId="7" fillId="5" borderId="14" xfId="3" applyFont="1" applyFill="1" applyBorder="1"/>
    <xf numFmtId="0" fontId="2" fillId="5" borderId="15" xfId="3" applyFont="1" applyFill="1" applyBorder="1"/>
    <xf numFmtId="0" fontId="4" fillId="5" borderId="0" xfId="3" applyFont="1" applyFill="1"/>
    <xf numFmtId="0" fontId="13" fillId="5" borderId="0" xfId="3" applyFont="1" applyFill="1"/>
    <xf numFmtId="0" fontId="8" fillId="5" borderId="3" xfId="3" applyFont="1" applyFill="1" applyBorder="1"/>
    <xf numFmtId="0" fontId="8" fillId="5" borderId="0" xfId="3" applyFont="1" applyFill="1"/>
    <xf numFmtId="0" fontId="2" fillId="6" borderId="19" xfId="3" applyFont="1" applyFill="1" applyBorder="1" applyAlignment="1">
      <alignment horizontal="center"/>
    </xf>
    <xf numFmtId="0" fontId="2" fillId="5" borderId="16" xfId="3" applyFont="1" applyFill="1" applyBorder="1"/>
    <xf numFmtId="0" fontId="2" fillId="6" borderId="20" xfId="3" applyFont="1" applyFill="1" applyBorder="1" applyAlignment="1">
      <alignment horizontal="center"/>
    </xf>
    <xf numFmtId="0" fontId="2" fillId="5" borderId="5" xfId="3" applyFont="1" applyFill="1" applyBorder="1"/>
    <xf numFmtId="0" fontId="2" fillId="5" borderId="6" xfId="3" applyFont="1" applyFill="1" applyBorder="1"/>
    <xf numFmtId="0" fontId="2" fillId="5" borderId="7" xfId="3" applyFont="1" applyFill="1" applyBorder="1"/>
    <xf numFmtId="0" fontId="13" fillId="5" borderId="0" xfId="3" applyFont="1" applyFill="1" applyAlignment="1">
      <alignment horizontal="right"/>
    </xf>
    <xf numFmtId="0" fontId="4" fillId="5" borderId="0" xfId="3" applyFont="1" applyFill="1" applyAlignment="1">
      <alignment horizontal="left"/>
    </xf>
    <xf numFmtId="0" fontId="2" fillId="2" borderId="13" xfId="3" applyFont="1" applyFill="1" applyBorder="1"/>
    <xf numFmtId="0" fontId="2" fillId="2" borderId="14" xfId="3" applyFont="1" applyFill="1" applyBorder="1"/>
    <xf numFmtId="0" fontId="2" fillId="2" borderId="15" xfId="3" applyFont="1" applyFill="1" applyBorder="1"/>
    <xf numFmtId="0" fontId="2" fillId="2" borderId="0" xfId="3" quotePrefix="1" applyFont="1" applyFill="1" applyAlignment="1">
      <alignment horizontal="center"/>
    </xf>
    <xf numFmtId="0" fontId="2" fillId="2" borderId="0" xfId="3" applyFont="1" applyFill="1" applyAlignment="1">
      <alignment horizontal="right"/>
    </xf>
    <xf numFmtId="49" fontId="2" fillId="2" borderId="0" xfId="3" applyNumberFormat="1" applyFont="1" applyFill="1" applyAlignment="1">
      <alignment horizontal="center" vertical="center"/>
    </xf>
    <xf numFmtId="16" fontId="2" fillId="6" borderId="26" xfId="3" applyNumberFormat="1" applyFont="1" applyFill="1" applyBorder="1" applyAlignment="1">
      <alignment horizontal="center"/>
    </xf>
    <xf numFmtId="16" fontId="2" fillId="6" borderId="27" xfId="3" applyNumberFormat="1" applyFont="1" applyFill="1" applyBorder="1" applyAlignment="1">
      <alignment horizontal="center"/>
    </xf>
    <xf numFmtId="49" fontId="2" fillId="2" borderId="0" xfId="3" applyNumberFormat="1" applyFont="1" applyFill="1" applyAlignment="1">
      <alignment vertical="center"/>
    </xf>
    <xf numFmtId="16" fontId="2" fillId="6" borderId="17" xfId="3" applyNumberFormat="1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49" fontId="2" fillId="2" borderId="2" xfId="3" applyNumberFormat="1" applyFont="1" applyFill="1" applyBorder="1" applyAlignment="1">
      <alignment horizontal="center" vertical="center"/>
    </xf>
    <xf numFmtId="0" fontId="2" fillId="2" borderId="2" xfId="3" quotePrefix="1" applyFont="1" applyFill="1" applyBorder="1" applyAlignment="1">
      <alignment horizontal="center"/>
    </xf>
    <xf numFmtId="0" fontId="2" fillId="2" borderId="8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center"/>
    </xf>
    <xf numFmtId="0" fontId="2" fillId="6" borderId="21" xfId="3" applyFont="1" applyFill="1" applyBorder="1" applyAlignment="1">
      <alignment vertical="top"/>
    </xf>
    <xf numFmtId="0" fontId="2" fillId="6" borderId="10" xfId="3" applyFont="1" applyFill="1" applyBorder="1" applyAlignment="1">
      <alignment vertical="top"/>
    </xf>
    <xf numFmtId="0" fontId="2" fillId="6" borderId="11" xfId="3" applyFont="1" applyFill="1" applyBorder="1" applyAlignment="1">
      <alignment vertical="top"/>
    </xf>
    <xf numFmtId="0" fontId="2" fillId="6" borderId="22" xfId="3" applyFont="1" applyFill="1" applyBorder="1" applyAlignment="1">
      <alignment vertical="top"/>
    </xf>
    <xf numFmtId="0" fontId="2" fillId="6" borderId="0" xfId="3" applyFont="1" applyFill="1" applyAlignment="1">
      <alignment vertical="top"/>
    </xf>
    <xf numFmtId="0" fontId="2" fillId="6" borderId="12" xfId="3" applyFont="1" applyFill="1" applyBorder="1" applyAlignment="1">
      <alignment vertical="top"/>
    </xf>
    <xf numFmtId="0" fontId="2" fillId="6" borderId="23" xfId="3" applyFont="1" applyFill="1" applyBorder="1" applyAlignment="1">
      <alignment vertical="top"/>
    </xf>
    <xf numFmtId="0" fontId="2" fillId="6" borderId="24" xfId="3" applyFont="1" applyFill="1" applyBorder="1" applyAlignment="1">
      <alignment vertical="top"/>
    </xf>
    <xf numFmtId="0" fontId="2" fillId="6" borderId="25" xfId="3" applyFont="1" applyFill="1" applyBorder="1" applyAlignment="1">
      <alignment vertical="top"/>
    </xf>
    <xf numFmtId="0" fontId="2" fillId="2" borderId="8" xfId="3" applyFont="1" applyFill="1" applyBorder="1"/>
    <xf numFmtId="0" fontId="10" fillId="2" borderId="0" xfId="3" applyFont="1" applyFill="1" applyAlignment="1">
      <alignment horizontal="right"/>
    </xf>
    <xf numFmtId="49" fontId="2" fillId="2" borderId="6" xfId="3" applyNumberFormat="1" applyFont="1" applyFill="1" applyBorder="1" applyAlignment="1">
      <alignment horizontal="center" vertical="center"/>
    </xf>
    <xf numFmtId="0" fontId="2" fillId="2" borderId="6" xfId="3" quotePrefix="1" applyFont="1" applyFill="1" applyBorder="1" applyAlignment="1">
      <alignment horizontal="center"/>
    </xf>
    <xf numFmtId="0" fontId="2" fillId="2" borderId="7" xfId="3" applyFont="1" applyFill="1" applyBorder="1" applyAlignment="1">
      <alignment horizontal="center"/>
    </xf>
    <xf numFmtId="0" fontId="2" fillId="2" borderId="0" xfId="3" applyFont="1" applyFill="1" applyAlignment="1">
      <alignment horizontal="centerContinuous"/>
    </xf>
    <xf numFmtId="0" fontId="2" fillId="2" borderId="2" xfId="3" applyFont="1" applyFill="1" applyBorder="1" applyAlignment="1" applyProtection="1">
      <alignment horizontal="center"/>
      <protection hidden="1"/>
    </xf>
    <xf numFmtId="0" fontId="2" fillId="6" borderId="10" xfId="3" applyFont="1" applyFill="1" applyBorder="1" applyAlignment="1" applyProtection="1">
      <alignment vertical="top"/>
      <protection locked="0" hidden="1"/>
    </xf>
    <xf numFmtId="0" fontId="2" fillId="6" borderId="11" xfId="3" applyFont="1" applyFill="1" applyBorder="1" applyAlignment="1" applyProtection="1">
      <alignment vertical="top"/>
      <protection locked="0" hidden="1"/>
    </xf>
    <xf numFmtId="0" fontId="2" fillId="6" borderId="22" xfId="3" applyFont="1" applyFill="1" applyBorder="1" applyAlignment="1" applyProtection="1">
      <alignment vertical="top"/>
      <protection locked="0" hidden="1"/>
    </xf>
    <xf numFmtId="0" fontId="2" fillId="6" borderId="0" xfId="3" applyFont="1" applyFill="1" applyAlignment="1" applyProtection="1">
      <alignment vertical="top"/>
      <protection locked="0" hidden="1"/>
    </xf>
    <xf numFmtId="0" fontId="2" fillId="6" borderId="12" xfId="3" applyFont="1" applyFill="1" applyBorder="1" applyAlignment="1" applyProtection="1">
      <alignment vertical="top"/>
      <protection locked="0" hidden="1"/>
    </xf>
    <xf numFmtId="0" fontId="2" fillId="6" borderId="23" xfId="3" applyFont="1" applyFill="1" applyBorder="1" applyAlignment="1" applyProtection="1">
      <alignment vertical="top"/>
      <protection locked="0" hidden="1"/>
    </xf>
    <xf numFmtId="0" fontId="2" fillId="6" borderId="24" xfId="3" applyFont="1" applyFill="1" applyBorder="1" applyAlignment="1" applyProtection="1">
      <alignment vertical="top"/>
      <protection locked="0" hidden="1"/>
    </xf>
    <xf numFmtId="0" fontId="2" fillId="6" borderId="25" xfId="3" applyFont="1" applyFill="1" applyBorder="1" applyAlignment="1" applyProtection="1">
      <alignment vertical="top"/>
      <protection locked="0" hidden="1"/>
    </xf>
    <xf numFmtId="0" fontId="22" fillId="2" borderId="2" xfId="3" applyFont="1" applyFill="1" applyBorder="1" applyAlignment="1" applyProtection="1">
      <alignment horizontal="right"/>
      <protection hidden="1"/>
    </xf>
    <xf numFmtId="0" fontId="2" fillId="6" borderId="17" xfId="3" applyFont="1" applyFill="1" applyBorder="1" applyAlignment="1" applyProtection="1">
      <alignment horizontal="left"/>
      <protection locked="0" hidden="1"/>
    </xf>
    <xf numFmtId="0" fontId="4" fillId="2" borderId="0" xfId="3" applyFont="1" applyFill="1" applyAlignment="1" applyProtection="1">
      <alignment horizontal="left"/>
      <protection locked="0" hidden="1"/>
    </xf>
    <xf numFmtId="0" fontId="23" fillId="2" borderId="0" xfId="3" applyFont="1" applyFill="1" applyProtection="1">
      <protection hidden="1"/>
    </xf>
    <xf numFmtId="0" fontId="0" fillId="11" borderId="0" xfId="0" applyFill="1"/>
    <xf numFmtId="0" fontId="19" fillId="0" borderId="0" xfId="0" applyFont="1"/>
    <xf numFmtId="0" fontId="2" fillId="2" borderId="0" xfId="3" quotePrefix="1" applyFont="1" applyFill="1" applyAlignment="1">
      <alignment horizontal="left"/>
    </xf>
    <xf numFmtId="0" fontId="2" fillId="6" borderId="17" xfId="3" applyFont="1" applyFill="1" applyBorder="1" applyAlignment="1" applyProtection="1">
      <alignment horizontal="left"/>
      <protection locked="0"/>
    </xf>
    <xf numFmtId="0" fontId="2" fillId="4" borderId="0" xfId="3" applyFont="1" applyFill="1" applyAlignment="1" applyProtection="1">
      <alignment horizontal="left" vertical="top"/>
      <protection hidden="1"/>
    </xf>
    <xf numFmtId="0" fontId="2" fillId="4" borderId="0" xfId="3" applyFont="1" applyFill="1" applyAlignment="1" applyProtection="1">
      <alignment horizontal="right"/>
      <protection hidden="1"/>
    </xf>
    <xf numFmtId="0" fontId="24" fillId="4" borderId="0" xfId="3" applyFont="1" applyFill="1" applyProtection="1">
      <protection hidden="1"/>
    </xf>
    <xf numFmtId="0" fontId="2" fillId="6" borderId="20" xfId="3" applyFont="1" applyFill="1" applyBorder="1" applyAlignment="1" applyProtection="1">
      <alignment horizontal="left"/>
      <protection locked="0" hidden="1"/>
    </xf>
    <xf numFmtId="0" fontId="2" fillId="4" borderId="6" xfId="3" applyFont="1" applyFill="1" applyBorder="1" applyProtection="1">
      <protection hidden="1"/>
    </xf>
    <xf numFmtId="49" fontId="4" fillId="2" borderId="0" xfId="3" applyNumberFormat="1" applyFont="1" applyFill="1" applyAlignment="1" applyProtection="1">
      <alignment horizontal="left" vertical="center"/>
      <protection hidden="1"/>
    </xf>
    <xf numFmtId="0" fontId="4" fillId="2" borderId="0" xfId="3" applyFont="1" applyFill="1" applyAlignment="1" applyProtection="1">
      <alignment horizontal="left" vertical="top"/>
      <protection hidden="1"/>
    </xf>
    <xf numFmtId="0" fontId="2" fillId="2" borderId="22" xfId="3" applyFont="1" applyFill="1" applyBorder="1" applyProtection="1">
      <protection hidden="1"/>
    </xf>
    <xf numFmtId="0" fontId="2" fillId="2" borderId="12" xfId="3" applyFont="1" applyFill="1" applyBorder="1" applyProtection="1">
      <protection hidden="1"/>
    </xf>
    <xf numFmtId="0" fontId="2" fillId="2" borderId="24" xfId="3" applyFont="1" applyFill="1" applyBorder="1" applyProtection="1">
      <protection hidden="1"/>
    </xf>
    <xf numFmtId="0" fontId="2" fillId="2" borderId="25" xfId="3" applyFont="1" applyFill="1" applyBorder="1" applyProtection="1">
      <protection hidden="1"/>
    </xf>
    <xf numFmtId="0" fontId="2" fillId="2" borderId="0" xfId="3" applyFont="1" applyFill="1" applyAlignment="1" applyProtection="1">
      <alignment horizontal="left" vertical="top"/>
      <protection hidden="1"/>
    </xf>
    <xf numFmtId="0" fontId="25" fillId="0" borderId="35" xfId="0" applyFont="1" applyBorder="1" applyAlignment="1">
      <alignment horizontal="left" vertical="top"/>
    </xf>
    <xf numFmtId="0" fontId="25" fillId="0" borderId="36" xfId="0" applyFont="1" applyBorder="1" applyAlignment="1">
      <alignment horizontal="left" vertical="top"/>
    </xf>
    <xf numFmtId="0" fontId="25" fillId="0" borderId="37" xfId="0" applyFont="1" applyBorder="1" applyAlignment="1">
      <alignment horizontal="left" vertical="top"/>
    </xf>
    <xf numFmtId="49" fontId="0" fillId="0" borderId="38" xfId="0" applyNumberFormat="1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49" fontId="0" fillId="0" borderId="40" xfId="0" applyNumberFormat="1" applyBorder="1" applyAlignment="1">
      <alignment horizontal="left" vertical="top"/>
    </xf>
    <xf numFmtId="0" fontId="0" fillId="0" borderId="41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2" fillId="2" borderId="21" xfId="3" applyFont="1" applyFill="1" applyBorder="1" applyProtection="1">
      <protection hidden="1"/>
    </xf>
    <xf numFmtId="0" fontId="2" fillId="2" borderId="10" xfId="3" applyFont="1" applyFill="1" applyBorder="1" applyProtection="1">
      <protection hidden="1"/>
    </xf>
    <xf numFmtId="0" fontId="2" fillId="2" borderId="11" xfId="3" applyFont="1" applyFill="1" applyBorder="1" applyProtection="1">
      <protection hidden="1"/>
    </xf>
    <xf numFmtId="0" fontId="4" fillId="2" borderId="21" xfId="3" applyFont="1" applyFill="1" applyBorder="1" applyAlignment="1" applyProtection="1">
      <alignment horizontal="left" vertical="top"/>
      <protection hidden="1"/>
    </xf>
    <xf numFmtId="0" fontId="2" fillId="2" borderId="10" xfId="3" applyFont="1" applyFill="1" applyBorder="1" applyAlignment="1" applyProtection="1">
      <alignment horizontal="left" vertical="top"/>
      <protection hidden="1"/>
    </xf>
    <xf numFmtId="0" fontId="2" fillId="2" borderId="11" xfId="3" applyFont="1" applyFill="1" applyBorder="1" applyAlignment="1" applyProtection="1">
      <alignment horizontal="left" vertical="top"/>
      <protection hidden="1"/>
    </xf>
    <xf numFmtId="0" fontId="2" fillId="2" borderId="12" xfId="3" applyFont="1" applyFill="1" applyBorder="1"/>
    <xf numFmtId="0" fontId="2" fillId="2" borderId="23" xfId="3" applyFont="1" applyFill="1" applyBorder="1" applyProtection="1">
      <protection hidden="1"/>
    </xf>
    <xf numFmtId="0" fontId="2" fillId="4" borderId="10" xfId="3" applyFont="1" applyFill="1" applyBorder="1" applyAlignment="1" applyProtection="1">
      <alignment horizontal="right"/>
      <protection hidden="1"/>
    </xf>
    <xf numFmtId="0" fontId="2" fillId="4" borderId="34" xfId="3" applyFont="1" applyFill="1" applyBorder="1" applyProtection="1">
      <protection hidden="1"/>
    </xf>
    <xf numFmtId="0" fontId="23" fillId="4" borderId="0" xfId="3" applyFont="1" applyFill="1" applyAlignment="1" applyProtection="1">
      <alignment horizontal="left"/>
      <protection hidden="1"/>
    </xf>
    <xf numFmtId="49" fontId="2" fillId="5" borderId="0" xfId="3" applyNumberFormat="1" applyFont="1" applyFill="1"/>
    <xf numFmtId="0" fontId="23" fillId="2" borderId="0" xfId="3" applyFont="1" applyFill="1" applyAlignment="1" applyProtection="1">
      <alignment horizontal="left"/>
      <protection hidden="1"/>
    </xf>
    <xf numFmtId="0" fontId="2" fillId="6" borderId="27" xfId="3" applyFont="1" applyFill="1" applyBorder="1" applyAlignment="1">
      <alignment horizontal="center"/>
    </xf>
    <xf numFmtId="0" fontId="2" fillId="3" borderId="1" xfId="3" applyFont="1" applyFill="1" applyBorder="1" applyProtection="1">
      <protection hidden="1"/>
    </xf>
    <xf numFmtId="0" fontId="2" fillId="3" borderId="2" xfId="3" applyFont="1" applyFill="1" applyBorder="1" applyProtection="1">
      <protection hidden="1"/>
    </xf>
    <xf numFmtId="0" fontId="2" fillId="3" borderId="2" xfId="3" applyFont="1" applyFill="1" applyBorder="1" applyAlignment="1" applyProtection="1">
      <alignment horizontal="center"/>
      <protection hidden="1"/>
    </xf>
    <xf numFmtId="164" fontId="2" fillId="3" borderId="2" xfId="3" applyNumberFormat="1" applyFont="1" applyFill="1" applyBorder="1" applyAlignment="1" applyProtection="1">
      <alignment horizontal="left"/>
      <protection hidden="1"/>
    </xf>
    <xf numFmtId="0" fontId="2" fillId="3" borderId="8" xfId="3" applyFont="1" applyFill="1" applyBorder="1" applyProtection="1">
      <protection hidden="1"/>
    </xf>
    <xf numFmtId="0" fontId="2" fillId="3" borderId="43" xfId="3" applyFont="1" applyFill="1" applyBorder="1" applyProtection="1">
      <protection hidden="1"/>
    </xf>
    <xf numFmtId="0" fontId="2" fillId="3" borderId="24" xfId="3" applyFont="1" applyFill="1" applyBorder="1" applyProtection="1">
      <protection hidden="1"/>
    </xf>
    <xf numFmtId="0" fontId="2" fillId="3" borderId="34" xfId="3" applyFont="1" applyFill="1" applyBorder="1" applyProtection="1">
      <protection hidden="1"/>
    </xf>
    <xf numFmtId="0" fontId="2" fillId="6" borderId="26" xfId="3" applyFont="1" applyFill="1" applyBorder="1" applyAlignment="1">
      <alignment horizontal="center" vertical="top"/>
    </xf>
    <xf numFmtId="0" fontId="4" fillId="3" borderId="21" xfId="3" applyFont="1" applyFill="1" applyBorder="1"/>
    <xf numFmtId="0" fontId="2" fillId="2" borderId="10" xfId="3" applyFont="1" applyFill="1" applyBorder="1"/>
    <xf numFmtId="0" fontId="2" fillId="2" borderId="11" xfId="3" applyFont="1" applyFill="1" applyBorder="1"/>
    <xf numFmtId="0" fontId="2" fillId="2" borderId="22" xfId="3" applyFont="1" applyFill="1" applyBorder="1"/>
    <xf numFmtId="0" fontId="2" fillId="2" borderId="23" xfId="3" applyFont="1" applyFill="1" applyBorder="1"/>
    <xf numFmtId="0" fontId="2" fillId="3" borderId="24" xfId="3" applyFont="1" applyFill="1" applyBorder="1"/>
    <xf numFmtId="0" fontId="2" fillId="2" borderId="24" xfId="3" applyFont="1" applyFill="1" applyBorder="1"/>
    <xf numFmtId="0" fontId="2" fillId="2" borderId="25" xfId="3" applyFont="1" applyFill="1" applyBorder="1"/>
    <xf numFmtId="0" fontId="2" fillId="4" borderId="22" xfId="3" applyFont="1" applyFill="1" applyBorder="1"/>
    <xf numFmtId="0" fontId="2" fillId="4" borderId="23" xfId="3" applyFont="1" applyFill="1" applyBorder="1"/>
    <xf numFmtId="0" fontId="2" fillId="4" borderId="24" xfId="3" applyFont="1" applyFill="1" applyBorder="1"/>
    <xf numFmtId="0" fontId="8" fillId="3" borderId="0" xfId="3" applyFont="1" applyFill="1" applyProtection="1">
      <protection hidden="1"/>
    </xf>
    <xf numFmtId="164" fontId="2" fillId="3" borderId="0" xfId="3" applyNumberFormat="1" applyFont="1" applyFill="1" applyAlignment="1" applyProtection="1">
      <alignment horizontal="left"/>
      <protection hidden="1"/>
    </xf>
    <xf numFmtId="0" fontId="4" fillId="3" borderId="0" xfId="3" applyFont="1" applyFill="1" applyAlignment="1" applyProtection="1">
      <alignment horizontal="left"/>
      <protection hidden="1"/>
    </xf>
    <xf numFmtId="0" fontId="4" fillId="3" borderId="0" xfId="3" applyFont="1" applyFill="1" applyAlignment="1" applyProtection="1">
      <alignment horizontal="left" vertical="top"/>
      <protection hidden="1"/>
    </xf>
    <xf numFmtId="164" fontId="2" fillId="3" borderId="0" xfId="3" applyNumberFormat="1" applyFont="1" applyFill="1" applyAlignment="1" applyProtection="1">
      <alignment horizontal="left" vertical="top"/>
      <protection hidden="1"/>
    </xf>
    <xf numFmtId="0" fontId="4" fillId="3" borderId="0" xfId="3" applyFont="1" applyFill="1" applyAlignment="1" applyProtection="1">
      <alignment vertical="top"/>
      <protection hidden="1"/>
    </xf>
    <xf numFmtId="0" fontId="2" fillId="3" borderId="0" xfId="3" applyFont="1" applyFill="1" applyAlignment="1" applyProtection="1">
      <alignment vertical="top"/>
      <protection hidden="1"/>
    </xf>
    <xf numFmtId="164" fontId="4" fillId="3" borderId="0" xfId="3" applyNumberFormat="1" applyFont="1" applyFill="1" applyAlignment="1" applyProtection="1">
      <alignment horizontal="left"/>
      <protection hidden="1"/>
    </xf>
    <xf numFmtId="0" fontId="27" fillId="3" borderId="6" xfId="3" applyFont="1" applyFill="1" applyBorder="1" applyProtection="1">
      <protection hidden="1"/>
    </xf>
    <xf numFmtId="0" fontId="2" fillId="4" borderId="0" xfId="3" applyFont="1" applyFill="1" applyAlignment="1" applyProtection="1">
      <alignment vertical="top"/>
      <protection hidden="1"/>
    </xf>
    <xf numFmtId="164" fontId="21" fillId="6" borderId="26" xfId="3" applyNumberFormat="1" applyFont="1" applyFill="1" applyBorder="1" applyAlignment="1" applyProtection="1">
      <alignment vertical="top"/>
      <protection locked="0" hidden="1"/>
    </xf>
    <xf numFmtId="164" fontId="21" fillId="6" borderId="28" xfId="3" applyNumberFormat="1" applyFont="1" applyFill="1" applyBorder="1" applyAlignment="1" applyProtection="1">
      <alignment vertical="top"/>
      <protection locked="0" hidden="1"/>
    </xf>
    <xf numFmtId="164" fontId="21" fillId="6" borderId="27" xfId="3" applyNumberFormat="1" applyFont="1" applyFill="1" applyBorder="1" applyAlignment="1" applyProtection="1">
      <alignment vertical="top"/>
      <protection locked="0" hidden="1"/>
    </xf>
    <xf numFmtId="0" fontId="2" fillId="6" borderId="26" xfId="3" applyFont="1" applyFill="1" applyBorder="1" applyAlignment="1" applyProtection="1">
      <alignment horizontal="left"/>
      <protection locked="0" hidden="1"/>
    </xf>
    <xf numFmtId="0" fontId="2" fillId="6" borderId="27" xfId="3" applyFont="1" applyFill="1" applyBorder="1" applyAlignment="1" applyProtection="1">
      <alignment horizontal="left"/>
      <protection locked="0" hidden="1"/>
    </xf>
    <xf numFmtId="0" fontId="2" fillId="6" borderId="28" xfId="3" applyFont="1" applyFill="1" applyBorder="1" applyAlignment="1" applyProtection="1">
      <alignment horizontal="left"/>
      <protection locked="0" hidden="1"/>
    </xf>
    <xf numFmtId="0" fontId="2" fillId="6" borderId="26" xfId="3" applyFont="1" applyFill="1" applyBorder="1" applyAlignment="1" applyProtection="1">
      <alignment horizontal="center"/>
      <protection locked="0" hidden="1"/>
    </xf>
    <xf numFmtId="0" fontId="2" fillId="6" borderId="27" xfId="3" applyFont="1" applyFill="1" applyBorder="1" applyAlignment="1" applyProtection="1">
      <alignment horizontal="center"/>
      <protection locked="0" hidden="1"/>
    </xf>
    <xf numFmtId="0" fontId="2" fillId="10" borderId="26" xfId="3" applyFont="1" applyFill="1" applyBorder="1" applyAlignment="1" applyProtection="1">
      <alignment horizontal="left"/>
      <protection locked="0" hidden="1"/>
    </xf>
    <xf numFmtId="0" fontId="2" fillId="10" borderId="27" xfId="3" applyFont="1" applyFill="1" applyBorder="1" applyAlignment="1" applyProtection="1">
      <alignment horizontal="left"/>
      <protection locked="0" hidden="1"/>
    </xf>
    <xf numFmtId="0" fontId="2" fillId="6" borderId="26" xfId="3" applyFont="1" applyFill="1" applyBorder="1" applyAlignment="1" applyProtection="1">
      <alignment horizontal="left" vertical="top"/>
      <protection locked="0" hidden="1"/>
    </xf>
    <xf numFmtId="0" fontId="2" fillId="6" borderId="27" xfId="3" applyFont="1" applyFill="1" applyBorder="1" applyAlignment="1" applyProtection="1">
      <alignment horizontal="left" vertical="top"/>
      <protection locked="0" hidden="1"/>
    </xf>
    <xf numFmtId="0" fontId="2" fillId="6" borderId="28" xfId="3" applyFont="1" applyFill="1" applyBorder="1" applyAlignment="1" applyProtection="1">
      <alignment horizontal="left" vertical="top"/>
      <protection locked="0" hidden="1"/>
    </xf>
    <xf numFmtId="0" fontId="2" fillId="6" borderId="26" xfId="3" applyFont="1" applyFill="1" applyBorder="1" applyAlignment="1" applyProtection="1">
      <alignment horizontal="center" vertical="top"/>
      <protection locked="0" hidden="1"/>
    </xf>
    <xf numFmtId="0" fontId="2" fillId="6" borderId="28" xfId="3" applyFont="1" applyFill="1" applyBorder="1" applyAlignment="1" applyProtection="1">
      <alignment horizontal="center" vertical="top"/>
      <protection locked="0" hidden="1"/>
    </xf>
    <xf numFmtId="0" fontId="2" fillId="6" borderId="27" xfId="3" applyFont="1" applyFill="1" applyBorder="1" applyAlignment="1" applyProtection="1">
      <alignment horizontal="center" vertical="top"/>
      <protection locked="0" hidden="1"/>
    </xf>
    <xf numFmtId="0" fontId="2" fillId="10" borderId="26" xfId="3" applyFont="1" applyFill="1" applyBorder="1" applyAlignment="1" applyProtection="1">
      <alignment horizontal="center"/>
      <protection locked="0" hidden="1"/>
    </xf>
    <xf numFmtId="0" fontId="2" fillId="10" borderId="27" xfId="3" applyFont="1" applyFill="1" applyBorder="1" applyAlignment="1" applyProtection="1">
      <alignment horizontal="center"/>
      <protection locked="0" hidden="1"/>
    </xf>
    <xf numFmtId="0" fontId="2" fillId="10" borderId="26" xfId="3" applyFont="1" applyFill="1" applyBorder="1" applyAlignment="1" applyProtection="1">
      <alignment horizontal="left" vertical="top"/>
      <protection locked="0" hidden="1"/>
    </xf>
    <xf numFmtId="0" fontId="2" fillId="10" borderId="28" xfId="3" applyFont="1" applyFill="1" applyBorder="1" applyAlignment="1" applyProtection="1">
      <alignment horizontal="left" vertical="top"/>
      <protection locked="0" hidden="1"/>
    </xf>
    <xf numFmtId="0" fontId="2" fillId="10" borderId="27" xfId="3" applyFont="1" applyFill="1" applyBorder="1" applyAlignment="1" applyProtection="1">
      <alignment horizontal="left" vertical="top"/>
      <protection locked="0" hidden="1"/>
    </xf>
    <xf numFmtId="0" fontId="5" fillId="2" borderId="1" xfId="3" applyFont="1" applyFill="1" applyBorder="1" applyAlignment="1" applyProtection="1">
      <alignment horizontal="center" vertical="center"/>
      <protection hidden="1"/>
    </xf>
    <xf numFmtId="0" fontId="5" fillId="2" borderId="2" xfId="3" applyFont="1" applyFill="1" applyBorder="1" applyAlignment="1" applyProtection="1">
      <alignment horizontal="center" vertical="center"/>
      <protection hidden="1"/>
    </xf>
    <xf numFmtId="0" fontId="5" fillId="2" borderId="8" xfId="3" applyFont="1" applyFill="1" applyBorder="1" applyAlignment="1" applyProtection="1">
      <alignment horizontal="center" vertical="center"/>
      <protection hidden="1"/>
    </xf>
    <xf numFmtId="0" fontId="5" fillId="2" borderId="3" xfId="3" applyFont="1" applyFill="1" applyBorder="1" applyAlignment="1" applyProtection="1">
      <alignment horizontal="center" vertical="center"/>
      <protection hidden="1"/>
    </xf>
    <xf numFmtId="0" fontId="5" fillId="2" borderId="0" xfId="3" applyFont="1" applyFill="1" applyAlignment="1" applyProtection="1">
      <alignment horizontal="center" vertical="center"/>
      <protection hidden="1"/>
    </xf>
    <xf numFmtId="0" fontId="5" fillId="2" borderId="4" xfId="3" applyFont="1" applyFill="1" applyBorder="1" applyAlignment="1" applyProtection="1">
      <alignment horizontal="center" vertical="center"/>
      <protection hidden="1"/>
    </xf>
    <xf numFmtId="0" fontId="5" fillId="2" borderId="5" xfId="3" applyFont="1" applyFill="1" applyBorder="1" applyAlignment="1" applyProtection="1">
      <alignment horizontal="center" vertical="center"/>
      <protection hidden="1"/>
    </xf>
    <xf numFmtId="0" fontId="5" fillId="2" borderId="6" xfId="3" applyFont="1" applyFill="1" applyBorder="1" applyAlignment="1" applyProtection="1">
      <alignment horizontal="center" vertical="center"/>
      <protection hidden="1"/>
    </xf>
    <xf numFmtId="0" fontId="5" fillId="2" borderId="7" xfId="3" applyFont="1" applyFill="1" applyBorder="1" applyAlignment="1" applyProtection="1">
      <alignment horizontal="center" vertical="center"/>
      <protection hidden="1"/>
    </xf>
    <xf numFmtId="0" fontId="2" fillId="6" borderId="28" xfId="3" quotePrefix="1" applyFont="1" applyFill="1" applyBorder="1" applyAlignment="1" applyProtection="1">
      <alignment horizontal="center"/>
      <protection locked="0" hidden="1"/>
    </xf>
    <xf numFmtId="0" fontId="2" fillId="6" borderId="27" xfId="3" quotePrefix="1" applyFont="1" applyFill="1" applyBorder="1" applyAlignment="1" applyProtection="1">
      <alignment horizontal="center"/>
      <protection locked="0" hidden="1"/>
    </xf>
    <xf numFmtId="0" fontId="6" fillId="6" borderId="29" xfId="3" applyFont="1" applyFill="1" applyBorder="1" applyAlignment="1" applyProtection="1">
      <alignment horizontal="center" vertical="center"/>
      <protection locked="0" hidden="1"/>
    </xf>
    <xf numFmtId="0" fontId="6" fillId="6" borderId="30" xfId="3" applyFont="1" applyFill="1" applyBorder="1" applyAlignment="1" applyProtection="1">
      <alignment horizontal="center" vertical="center"/>
      <protection locked="0" hidden="1"/>
    </xf>
    <xf numFmtId="0" fontId="6" fillId="6" borderId="31" xfId="3" applyFont="1" applyFill="1" applyBorder="1" applyAlignment="1" applyProtection="1">
      <alignment horizontal="center" vertical="center"/>
      <protection locked="0" hidden="1"/>
    </xf>
    <xf numFmtId="14" fontId="2" fillId="6" borderId="29" xfId="3" applyNumberFormat="1" applyFont="1" applyFill="1" applyBorder="1" applyAlignment="1" applyProtection="1">
      <alignment horizontal="center"/>
      <protection locked="0" hidden="1"/>
    </xf>
    <xf numFmtId="14" fontId="2" fillId="6" borderId="30" xfId="3" applyNumberFormat="1" applyFont="1" applyFill="1" applyBorder="1" applyAlignment="1" applyProtection="1">
      <alignment horizontal="center"/>
      <protection locked="0" hidden="1"/>
    </xf>
    <xf numFmtId="14" fontId="2" fillId="6" borderId="31" xfId="3" applyNumberFormat="1" applyFont="1" applyFill="1" applyBorder="1" applyAlignment="1" applyProtection="1">
      <alignment horizontal="center"/>
      <protection locked="0" hidden="1"/>
    </xf>
    <xf numFmtId="164" fontId="2" fillId="6" borderId="26" xfId="3" applyNumberFormat="1" applyFont="1" applyFill="1" applyBorder="1" applyAlignment="1" applyProtection="1">
      <alignment horizontal="left" vertical="top"/>
      <protection locked="0" hidden="1"/>
    </xf>
    <xf numFmtId="164" fontId="2" fillId="6" borderId="28" xfId="3" applyNumberFormat="1" applyFont="1" applyFill="1" applyBorder="1" applyAlignment="1" applyProtection="1">
      <alignment horizontal="left" vertical="top"/>
      <protection locked="0" hidden="1"/>
    </xf>
    <xf numFmtId="164" fontId="2" fillId="6" borderId="27" xfId="3" applyNumberFormat="1" applyFont="1" applyFill="1" applyBorder="1" applyAlignment="1" applyProtection="1">
      <alignment horizontal="left" vertical="top"/>
      <protection locked="0" hidden="1"/>
    </xf>
    <xf numFmtId="16" fontId="2" fillId="6" borderId="26" xfId="3" applyNumberFormat="1" applyFont="1" applyFill="1" applyBorder="1" applyAlignment="1" applyProtection="1">
      <alignment horizontal="left" vertical="top"/>
      <protection locked="0" hidden="1"/>
    </xf>
    <xf numFmtId="16" fontId="2" fillId="6" borderId="28" xfId="3" applyNumberFormat="1" applyFont="1" applyFill="1" applyBorder="1" applyAlignment="1" applyProtection="1">
      <alignment horizontal="left" vertical="top"/>
      <protection locked="0" hidden="1"/>
    </xf>
    <xf numFmtId="16" fontId="2" fillId="6" borderId="27" xfId="3" applyNumberFormat="1" applyFont="1" applyFill="1" applyBorder="1" applyAlignment="1" applyProtection="1">
      <alignment horizontal="left" vertical="top"/>
      <protection locked="0" hidden="1"/>
    </xf>
    <xf numFmtId="0" fontId="2" fillId="10" borderId="28" xfId="3" applyFont="1" applyFill="1" applyBorder="1" applyAlignment="1" applyProtection="1">
      <alignment horizontal="left"/>
      <protection locked="0" hidden="1"/>
    </xf>
    <xf numFmtId="49" fontId="15" fillId="2" borderId="22" xfId="0" applyNumberFormat="1" applyFont="1" applyFill="1" applyBorder="1" applyAlignment="1" applyProtection="1">
      <alignment horizontal="center" vertical="center"/>
      <protection hidden="1"/>
    </xf>
    <xf numFmtId="49" fontId="15" fillId="2" borderId="0" xfId="0" applyNumberFormat="1" applyFont="1" applyFill="1" applyAlignment="1" applyProtection="1">
      <alignment horizontal="center" vertical="center"/>
      <protection hidden="1"/>
    </xf>
    <xf numFmtId="49" fontId="15" fillId="2" borderId="12" xfId="0" applyNumberFormat="1" applyFont="1" applyFill="1" applyBorder="1" applyAlignment="1" applyProtection="1">
      <alignment horizontal="center" vertical="center"/>
      <protection hidden="1"/>
    </xf>
    <xf numFmtId="16" fontId="2" fillId="6" borderId="26" xfId="3" applyNumberFormat="1" applyFont="1" applyFill="1" applyBorder="1" applyAlignment="1" applyProtection="1">
      <alignment horizontal="left"/>
      <protection locked="0" hidden="1"/>
    </xf>
    <xf numFmtId="16" fontId="2" fillId="6" borderId="27" xfId="3" applyNumberFormat="1" applyFont="1" applyFill="1" applyBorder="1" applyAlignment="1" applyProtection="1">
      <alignment horizontal="left"/>
      <protection locked="0" hidden="1"/>
    </xf>
    <xf numFmtId="49" fontId="15" fillId="2" borderId="21" xfId="0" applyNumberFormat="1" applyFont="1" applyFill="1" applyBorder="1" applyAlignment="1" applyProtection="1">
      <alignment horizontal="center" vertical="center" wrapText="1"/>
      <protection hidden="1"/>
    </xf>
    <xf numFmtId="49" fontId="15" fillId="2" borderId="10" xfId="0" applyNumberFormat="1" applyFont="1" applyFill="1" applyBorder="1" applyAlignment="1" applyProtection="1">
      <alignment horizontal="center" vertical="center"/>
      <protection hidden="1"/>
    </xf>
    <xf numFmtId="49" fontId="15" fillId="2" borderId="11" xfId="0" applyNumberFormat="1" applyFont="1" applyFill="1" applyBorder="1" applyAlignment="1" applyProtection="1">
      <alignment horizontal="center" vertical="center"/>
      <protection hidden="1"/>
    </xf>
    <xf numFmtId="49" fontId="15" fillId="2" borderId="23" xfId="0" applyNumberFormat="1" applyFont="1" applyFill="1" applyBorder="1" applyAlignment="1" applyProtection="1">
      <alignment horizontal="center" vertical="center" wrapText="1"/>
      <protection hidden="1"/>
    </xf>
    <xf numFmtId="49" fontId="15" fillId="2" borderId="24" xfId="0" applyNumberFormat="1" applyFont="1" applyFill="1" applyBorder="1" applyAlignment="1" applyProtection="1">
      <alignment horizontal="center" vertical="center"/>
      <protection hidden="1"/>
    </xf>
    <xf numFmtId="49" fontId="15" fillId="2" borderId="25" xfId="0" applyNumberFormat="1" applyFont="1" applyFill="1" applyBorder="1" applyAlignment="1" applyProtection="1">
      <alignment horizontal="center" vertical="center"/>
      <protection hidden="1"/>
    </xf>
    <xf numFmtId="0" fontId="4" fillId="8" borderId="21" xfId="3" applyFont="1" applyFill="1" applyBorder="1" applyAlignment="1" applyProtection="1">
      <alignment horizontal="center" vertical="center" wrapText="1"/>
      <protection hidden="1"/>
    </xf>
    <xf numFmtId="0" fontId="4" fillId="8" borderId="10" xfId="3" applyFont="1" applyFill="1" applyBorder="1" applyAlignment="1" applyProtection="1">
      <alignment horizontal="center" vertical="center" wrapText="1"/>
      <protection hidden="1"/>
    </xf>
    <xf numFmtId="0" fontId="4" fillId="8" borderId="11" xfId="3" applyFont="1" applyFill="1" applyBorder="1" applyAlignment="1" applyProtection="1">
      <alignment horizontal="center" vertical="center" wrapText="1"/>
      <protection hidden="1"/>
    </xf>
    <xf numFmtId="0" fontId="4" fillId="8" borderId="22" xfId="3" applyFont="1" applyFill="1" applyBorder="1" applyAlignment="1" applyProtection="1">
      <alignment horizontal="center" vertical="center" wrapText="1"/>
      <protection hidden="1"/>
    </xf>
    <xf numFmtId="0" fontId="4" fillId="8" borderId="0" xfId="3" applyFont="1" applyFill="1" applyAlignment="1" applyProtection="1">
      <alignment horizontal="center" vertical="center" wrapText="1"/>
      <protection hidden="1"/>
    </xf>
    <xf numFmtId="0" fontId="4" fillId="8" borderId="12" xfId="3" applyFont="1" applyFill="1" applyBorder="1" applyAlignment="1" applyProtection="1">
      <alignment horizontal="center" vertical="center" wrapText="1"/>
      <protection hidden="1"/>
    </xf>
    <xf numFmtId="0" fontId="4" fillId="8" borderId="23" xfId="3" applyFont="1" applyFill="1" applyBorder="1" applyAlignment="1" applyProtection="1">
      <alignment horizontal="center" vertical="center" wrapText="1"/>
      <protection hidden="1"/>
    </xf>
    <xf numFmtId="0" fontId="4" fillId="8" borderId="24" xfId="3" applyFont="1" applyFill="1" applyBorder="1" applyAlignment="1" applyProtection="1">
      <alignment horizontal="center" vertical="center" wrapText="1"/>
      <protection hidden="1"/>
    </xf>
    <xf numFmtId="0" fontId="4" fillId="8" borderId="25" xfId="3" applyFont="1" applyFill="1" applyBorder="1" applyAlignment="1" applyProtection="1">
      <alignment horizontal="center" vertical="center" wrapText="1"/>
      <protection hidden="1"/>
    </xf>
    <xf numFmtId="0" fontId="6" fillId="2" borderId="0" xfId="3" applyFont="1" applyFill="1" applyAlignment="1" applyProtection="1">
      <alignment horizontal="center"/>
      <protection hidden="1"/>
    </xf>
    <xf numFmtId="0" fontId="4" fillId="8" borderId="26" xfId="3" applyFont="1" applyFill="1" applyBorder="1" applyAlignment="1" applyProtection="1">
      <alignment horizontal="center"/>
      <protection hidden="1"/>
    </xf>
    <xf numFmtId="0" fontId="4" fillId="8" borderId="28" xfId="3" applyFont="1" applyFill="1" applyBorder="1" applyAlignment="1" applyProtection="1">
      <alignment horizontal="center"/>
      <protection hidden="1"/>
    </xf>
    <xf numFmtId="0" fontId="4" fillId="8" borderId="27" xfId="3" applyFont="1" applyFill="1" applyBorder="1" applyAlignment="1" applyProtection="1">
      <alignment horizontal="center"/>
      <protection hidden="1"/>
    </xf>
    <xf numFmtId="0" fontId="4" fillId="8" borderId="21" xfId="3" applyFont="1" applyFill="1" applyBorder="1" applyAlignment="1" applyProtection="1">
      <alignment horizontal="center" vertical="center"/>
      <protection hidden="1"/>
    </xf>
    <xf numFmtId="0" fontId="4" fillId="8" borderId="10" xfId="3" applyFont="1" applyFill="1" applyBorder="1" applyAlignment="1" applyProtection="1">
      <alignment horizontal="center" vertical="center"/>
      <protection hidden="1"/>
    </xf>
    <xf numFmtId="0" fontId="4" fillId="8" borderId="11" xfId="3" applyFont="1" applyFill="1" applyBorder="1" applyAlignment="1" applyProtection="1">
      <alignment horizontal="center" vertical="center"/>
      <protection hidden="1"/>
    </xf>
    <xf numFmtId="0" fontId="4" fillId="8" borderId="23" xfId="3" applyFont="1" applyFill="1" applyBorder="1" applyAlignment="1" applyProtection="1">
      <alignment horizontal="center" vertical="center"/>
      <protection hidden="1"/>
    </xf>
    <xf numFmtId="0" fontId="4" fillId="8" borderId="24" xfId="3" applyFont="1" applyFill="1" applyBorder="1" applyAlignment="1" applyProtection="1">
      <alignment horizontal="center" vertical="center"/>
      <protection hidden="1"/>
    </xf>
    <xf numFmtId="0" fontId="4" fillId="8" borderId="25" xfId="3" applyFont="1" applyFill="1" applyBorder="1" applyAlignment="1" applyProtection="1">
      <alignment horizontal="center" vertical="center"/>
      <protection hidden="1"/>
    </xf>
    <xf numFmtId="0" fontId="4" fillId="8" borderId="21" xfId="3" applyFont="1" applyFill="1" applyBorder="1" applyAlignment="1" applyProtection="1">
      <alignment horizontal="center" wrapText="1"/>
      <protection hidden="1"/>
    </xf>
    <xf numFmtId="0" fontId="4" fillId="8" borderId="10" xfId="3" applyFont="1" applyFill="1" applyBorder="1" applyAlignment="1" applyProtection="1">
      <alignment horizontal="center" wrapText="1"/>
      <protection hidden="1"/>
    </xf>
    <xf numFmtId="0" fontId="4" fillId="8" borderId="11" xfId="3" applyFont="1" applyFill="1" applyBorder="1" applyAlignment="1" applyProtection="1">
      <alignment horizontal="center" wrapText="1"/>
      <protection hidden="1"/>
    </xf>
    <xf numFmtId="0" fontId="4" fillId="8" borderId="23" xfId="3" applyFont="1" applyFill="1" applyBorder="1" applyAlignment="1" applyProtection="1">
      <alignment horizontal="center" wrapText="1"/>
      <protection hidden="1"/>
    </xf>
    <xf numFmtId="0" fontId="4" fillId="8" borderId="24" xfId="3" applyFont="1" applyFill="1" applyBorder="1" applyAlignment="1" applyProtection="1">
      <alignment horizontal="center" wrapText="1"/>
      <protection hidden="1"/>
    </xf>
    <xf numFmtId="0" fontId="4" fillId="8" borderId="25" xfId="3" applyFont="1" applyFill="1" applyBorder="1" applyAlignment="1" applyProtection="1">
      <alignment horizontal="center" wrapText="1"/>
      <protection hidden="1"/>
    </xf>
    <xf numFmtId="0" fontId="4" fillId="8" borderId="17" xfId="3" applyFont="1" applyFill="1" applyBorder="1" applyAlignment="1" applyProtection="1">
      <alignment horizontal="center" vertical="center"/>
      <protection hidden="1"/>
    </xf>
    <xf numFmtId="0" fontId="4" fillId="8" borderId="18" xfId="3" applyFont="1" applyFill="1" applyBorder="1" applyAlignment="1" applyProtection="1">
      <alignment horizontal="center" vertical="center"/>
      <protection hidden="1"/>
    </xf>
    <xf numFmtId="16" fontId="2" fillId="6" borderId="28" xfId="3" applyNumberFormat="1" applyFont="1" applyFill="1" applyBorder="1" applyAlignment="1" applyProtection="1">
      <alignment horizontal="left"/>
      <protection locked="0" hidden="1"/>
    </xf>
    <xf numFmtId="49" fontId="4" fillId="8" borderId="22" xfId="3" applyNumberFormat="1" applyFont="1" applyFill="1" applyBorder="1" applyAlignment="1" applyProtection="1">
      <alignment horizontal="center" vertical="center"/>
      <protection hidden="1"/>
    </xf>
    <xf numFmtId="49" fontId="4" fillId="8" borderId="0" xfId="3" applyNumberFormat="1" applyFont="1" applyFill="1" applyAlignment="1" applyProtection="1">
      <alignment horizontal="center" vertical="center"/>
      <protection hidden="1"/>
    </xf>
    <xf numFmtId="49" fontId="4" fillId="8" borderId="12" xfId="3" applyNumberFormat="1" applyFont="1" applyFill="1" applyBorder="1" applyAlignment="1" applyProtection="1">
      <alignment horizontal="center" vertical="center"/>
      <protection hidden="1"/>
    </xf>
    <xf numFmtId="49" fontId="15" fillId="2" borderId="26" xfId="0" applyNumberFormat="1" applyFont="1" applyFill="1" applyBorder="1" applyAlignment="1" applyProtection="1">
      <alignment horizontal="center" vertical="center"/>
      <protection hidden="1"/>
    </xf>
    <xf numFmtId="49" fontId="15" fillId="2" borderId="28" xfId="0" applyNumberFormat="1" applyFont="1" applyFill="1" applyBorder="1" applyAlignment="1" applyProtection="1">
      <alignment horizontal="center" vertical="center"/>
      <protection hidden="1"/>
    </xf>
    <xf numFmtId="49" fontId="15" fillId="2" borderId="27" xfId="0" applyNumberFormat="1" applyFont="1" applyFill="1" applyBorder="1" applyAlignment="1" applyProtection="1">
      <alignment horizontal="center" vertical="center"/>
      <protection hidden="1"/>
    </xf>
    <xf numFmtId="49" fontId="15" fillId="2" borderId="26" xfId="0" applyNumberFormat="1" applyFont="1" applyFill="1" applyBorder="1" applyAlignment="1" applyProtection="1">
      <alignment horizontal="center" vertical="center" wrapText="1"/>
      <protection hidden="1"/>
    </xf>
    <xf numFmtId="49" fontId="15" fillId="2" borderId="28" xfId="0" applyNumberFormat="1" applyFont="1" applyFill="1" applyBorder="1" applyAlignment="1" applyProtection="1">
      <alignment horizontal="center" vertical="center" wrapText="1"/>
      <protection hidden="1"/>
    </xf>
    <xf numFmtId="49" fontId="15" fillId="2" borderId="27" xfId="0" applyNumberFormat="1" applyFont="1" applyFill="1" applyBorder="1" applyAlignment="1" applyProtection="1">
      <alignment horizontal="center" vertical="center" wrapText="1"/>
      <protection hidden="1"/>
    </xf>
    <xf numFmtId="49" fontId="4" fillId="8" borderId="23" xfId="3" applyNumberFormat="1" applyFont="1" applyFill="1" applyBorder="1" applyAlignment="1" applyProtection="1">
      <alignment horizontal="center" vertical="center"/>
      <protection hidden="1"/>
    </xf>
    <xf numFmtId="49" fontId="4" fillId="8" borderId="24" xfId="3" applyNumberFormat="1" applyFont="1" applyFill="1" applyBorder="1" applyAlignment="1" applyProtection="1">
      <alignment horizontal="center" vertical="center"/>
      <protection hidden="1"/>
    </xf>
    <xf numFmtId="49" fontId="4" fillId="8" borderId="25" xfId="3" applyNumberFormat="1" applyFont="1" applyFill="1" applyBorder="1" applyAlignment="1" applyProtection="1">
      <alignment horizontal="center" vertical="center"/>
      <protection hidden="1"/>
    </xf>
    <xf numFmtId="49" fontId="15" fillId="4" borderId="26" xfId="0" applyNumberFormat="1" applyFont="1" applyFill="1" applyBorder="1" applyAlignment="1" applyProtection="1">
      <alignment horizontal="center" vertical="center"/>
      <protection hidden="1"/>
    </xf>
    <xf numFmtId="49" fontId="15" fillId="4" borderId="28" xfId="0" applyNumberFormat="1" applyFont="1" applyFill="1" applyBorder="1" applyAlignment="1" applyProtection="1">
      <alignment horizontal="center" vertical="center"/>
      <protection hidden="1"/>
    </xf>
    <xf numFmtId="49" fontId="15" fillId="4" borderId="27" xfId="0" applyNumberFormat="1" applyFont="1" applyFill="1" applyBorder="1" applyAlignment="1" applyProtection="1">
      <alignment horizontal="center" vertical="center"/>
      <protection hidden="1"/>
    </xf>
    <xf numFmtId="49" fontId="15" fillId="9" borderId="21" xfId="0" applyNumberFormat="1" applyFont="1" applyFill="1" applyBorder="1" applyAlignment="1" applyProtection="1">
      <alignment horizontal="center" vertical="center"/>
      <protection hidden="1"/>
    </xf>
    <xf numFmtId="49" fontId="15" fillId="9" borderId="10" xfId="0" applyNumberFormat="1" applyFont="1" applyFill="1" applyBorder="1" applyAlignment="1" applyProtection="1">
      <alignment horizontal="center" vertical="center"/>
      <protection hidden="1"/>
    </xf>
    <xf numFmtId="49" fontId="15" fillId="9" borderId="11" xfId="0" applyNumberFormat="1" applyFont="1" applyFill="1" applyBorder="1" applyAlignment="1" applyProtection="1">
      <alignment horizontal="center" vertical="center"/>
      <protection hidden="1"/>
    </xf>
    <xf numFmtId="49" fontId="15" fillId="9" borderId="22" xfId="0" applyNumberFormat="1" applyFont="1" applyFill="1" applyBorder="1" applyAlignment="1" applyProtection="1">
      <alignment horizontal="center" vertical="center"/>
      <protection hidden="1"/>
    </xf>
    <xf numFmtId="49" fontId="15" fillId="9" borderId="0" xfId="0" applyNumberFormat="1" applyFont="1" applyFill="1" applyAlignment="1" applyProtection="1">
      <alignment horizontal="center" vertical="center"/>
      <protection hidden="1"/>
    </xf>
    <xf numFmtId="49" fontId="15" fillId="9" borderId="12" xfId="0" applyNumberFormat="1" applyFont="1" applyFill="1" applyBorder="1" applyAlignment="1" applyProtection="1">
      <alignment horizontal="center" vertical="center"/>
      <protection hidden="1"/>
    </xf>
    <xf numFmtId="49" fontId="15" fillId="9" borderId="23" xfId="0" applyNumberFormat="1" applyFont="1" applyFill="1" applyBorder="1" applyAlignment="1" applyProtection="1">
      <alignment horizontal="center" vertical="center"/>
      <protection hidden="1"/>
    </xf>
    <xf numFmtId="49" fontId="15" fillId="9" borderId="24" xfId="0" applyNumberFormat="1" applyFont="1" applyFill="1" applyBorder="1" applyAlignment="1" applyProtection="1">
      <alignment horizontal="center" vertical="center"/>
      <protection hidden="1"/>
    </xf>
    <xf numFmtId="49" fontId="15" fillId="9" borderId="25" xfId="0" applyNumberFormat="1" applyFont="1" applyFill="1" applyBorder="1" applyAlignment="1" applyProtection="1">
      <alignment horizontal="center" vertical="center"/>
      <protection hidden="1"/>
    </xf>
    <xf numFmtId="49" fontId="4" fillId="8" borderId="17" xfId="3" applyNumberFormat="1" applyFont="1" applyFill="1" applyBorder="1" applyAlignment="1" applyProtection="1">
      <alignment horizontal="center" vertical="center"/>
      <protection hidden="1"/>
    </xf>
    <xf numFmtId="49" fontId="15" fillId="4" borderId="21" xfId="0" applyNumberFormat="1" applyFont="1" applyFill="1" applyBorder="1" applyAlignment="1" applyProtection="1">
      <alignment horizontal="center" vertical="center"/>
      <protection hidden="1"/>
    </xf>
    <xf numFmtId="49" fontId="15" fillId="4" borderId="10" xfId="0" applyNumberFormat="1" applyFont="1" applyFill="1" applyBorder="1" applyAlignment="1" applyProtection="1">
      <alignment horizontal="center" vertical="center"/>
      <protection hidden="1"/>
    </xf>
    <xf numFmtId="49" fontId="15" fillId="4" borderId="11" xfId="0" applyNumberFormat="1" applyFont="1" applyFill="1" applyBorder="1" applyAlignment="1" applyProtection="1">
      <alignment horizontal="center" vertical="center"/>
      <protection hidden="1"/>
    </xf>
    <xf numFmtId="49" fontId="15" fillId="4" borderId="22" xfId="0" applyNumberFormat="1" applyFont="1" applyFill="1" applyBorder="1" applyAlignment="1" applyProtection="1">
      <alignment horizontal="center" vertical="center"/>
      <protection hidden="1"/>
    </xf>
    <xf numFmtId="49" fontId="15" fillId="4" borderId="0" xfId="0" applyNumberFormat="1" applyFont="1" applyFill="1" applyAlignment="1" applyProtection="1">
      <alignment horizontal="center" vertical="center"/>
      <protection hidden="1"/>
    </xf>
    <xf numFmtId="49" fontId="15" fillId="4" borderId="12" xfId="0" applyNumberFormat="1" applyFont="1" applyFill="1" applyBorder="1" applyAlignment="1" applyProtection="1">
      <alignment horizontal="center" vertical="center"/>
      <protection hidden="1"/>
    </xf>
    <xf numFmtId="49" fontId="15" fillId="4" borderId="23" xfId="0" applyNumberFormat="1" applyFont="1" applyFill="1" applyBorder="1" applyAlignment="1" applyProtection="1">
      <alignment horizontal="center" vertical="center"/>
      <protection hidden="1"/>
    </xf>
    <xf numFmtId="49" fontId="15" fillId="4" borderId="24" xfId="0" applyNumberFormat="1" applyFont="1" applyFill="1" applyBorder="1" applyAlignment="1" applyProtection="1">
      <alignment horizontal="center" vertical="center"/>
      <protection hidden="1"/>
    </xf>
    <xf numFmtId="49" fontId="15" fillId="4" borderId="25" xfId="0" applyNumberFormat="1" applyFont="1" applyFill="1" applyBorder="1" applyAlignment="1" applyProtection="1">
      <alignment horizontal="center" vertical="center"/>
      <protection hidden="1"/>
    </xf>
    <xf numFmtId="49" fontId="15" fillId="2" borderId="21" xfId="0" applyNumberFormat="1" applyFont="1" applyFill="1" applyBorder="1" applyAlignment="1" applyProtection="1">
      <alignment horizontal="center" vertical="center"/>
      <protection hidden="1"/>
    </xf>
    <xf numFmtId="49" fontId="15" fillId="2" borderId="23" xfId="0" applyNumberFormat="1" applyFont="1" applyFill="1" applyBorder="1" applyAlignment="1" applyProtection="1">
      <alignment horizontal="center" vertical="center"/>
      <protection hidden="1"/>
    </xf>
    <xf numFmtId="0" fontId="2" fillId="4" borderId="10" xfId="3" applyFont="1" applyFill="1" applyBorder="1" applyAlignment="1" applyProtection="1">
      <alignment horizontal="left" vertical="top"/>
      <protection hidden="1"/>
    </xf>
    <xf numFmtId="165" fontId="22" fillId="2" borderId="2" xfId="3" applyNumberFormat="1" applyFont="1" applyFill="1" applyBorder="1" applyAlignment="1" applyProtection="1">
      <alignment horizontal="left" vertical="top"/>
      <protection hidden="1"/>
    </xf>
    <xf numFmtId="0" fontId="2" fillId="6" borderId="26" xfId="3" applyFont="1" applyFill="1" applyBorder="1" applyAlignment="1" applyProtection="1">
      <alignment horizontal="center"/>
      <protection hidden="1"/>
    </xf>
    <xf numFmtId="0" fontId="2" fillId="6" borderId="27" xfId="3" applyFont="1" applyFill="1" applyBorder="1" applyAlignment="1" applyProtection="1">
      <alignment horizontal="center"/>
      <protection hidden="1"/>
    </xf>
    <xf numFmtId="0" fontId="2" fillId="6" borderId="26" xfId="3" applyFont="1" applyFill="1" applyBorder="1" applyAlignment="1">
      <alignment horizontal="center"/>
    </xf>
    <xf numFmtId="0" fontId="2" fillId="6" borderId="27" xfId="3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6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2" fillId="6" borderId="28" xfId="3" quotePrefix="1" applyFont="1" applyFill="1" applyBorder="1" applyAlignment="1">
      <alignment horizontal="center"/>
    </xf>
    <xf numFmtId="0" fontId="2" fillId="6" borderId="27" xfId="3" quotePrefix="1" applyFont="1" applyFill="1" applyBorder="1" applyAlignment="1">
      <alignment horizontal="center"/>
    </xf>
    <xf numFmtId="0" fontId="6" fillId="6" borderId="29" xfId="3" applyFont="1" applyFill="1" applyBorder="1" applyAlignment="1">
      <alignment horizontal="center" vertical="center"/>
    </xf>
    <xf numFmtId="0" fontId="6" fillId="6" borderId="30" xfId="3" applyFont="1" applyFill="1" applyBorder="1" applyAlignment="1">
      <alignment horizontal="center" vertical="center"/>
    </xf>
    <xf numFmtId="0" fontId="6" fillId="6" borderId="31" xfId="3" applyFont="1" applyFill="1" applyBorder="1" applyAlignment="1">
      <alignment horizontal="center" vertical="center"/>
    </xf>
    <xf numFmtId="14" fontId="2" fillId="6" borderId="29" xfId="3" applyNumberFormat="1" applyFont="1" applyFill="1" applyBorder="1" applyAlignment="1">
      <alignment horizontal="center"/>
    </xf>
    <xf numFmtId="14" fontId="2" fillId="6" borderId="30" xfId="3" applyNumberFormat="1" applyFont="1" applyFill="1" applyBorder="1" applyAlignment="1">
      <alignment horizontal="center"/>
    </xf>
    <xf numFmtId="14" fontId="2" fillId="6" borderId="31" xfId="3" applyNumberFormat="1" applyFont="1" applyFill="1" applyBorder="1" applyAlignment="1">
      <alignment horizontal="center"/>
    </xf>
    <xf numFmtId="0" fontId="2" fillId="6" borderId="21" xfId="3" applyFont="1" applyFill="1" applyBorder="1" applyAlignment="1" applyProtection="1">
      <alignment vertical="top"/>
      <protection locked="0" hidden="1"/>
    </xf>
    <xf numFmtId="0" fontId="2" fillId="6" borderId="22" xfId="3" applyFont="1" applyFill="1" applyBorder="1" applyAlignment="1" applyProtection="1">
      <alignment vertical="top"/>
      <protection locked="0" hidden="1"/>
    </xf>
  </cellXfs>
  <cellStyles count="4">
    <cellStyle name="Normal 2" xfId="1" xr:uid="{00000000-0005-0000-0000-000000000000}"/>
    <cellStyle name="Normální" xfId="0" builtinId="0"/>
    <cellStyle name="normální 2" xfId="2" xr:uid="{00000000-0005-0000-0000-000002000000}"/>
    <cellStyle name="normální_118_RWE_VČP" xfId="3" xr:uid="{00000000-0005-0000-0000-000003000000}"/>
  </cellStyles>
  <dxfs count="231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lightUp"/>
      </fill>
    </dxf>
    <dxf>
      <fill>
        <patternFill patternType="solid"/>
      </fill>
    </dxf>
    <dxf>
      <fill>
        <patternFill patternType="lightUp"/>
      </fill>
    </dxf>
    <dxf>
      <fill>
        <patternFill patternType="solid"/>
      </fill>
    </dxf>
    <dxf>
      <fill>
        <patternFill patternType="lightUp"/>
      </fill>
    </dxf>
    <dxf>
      <fill>
        <patternFill patternType="solid"/>
      </fill>
    </dxf>
    <dxf>
      <fill>
        <patternFill patternType="lightUp"/>
      </fill>
    </dxf>
    <dxf>
      <fill>
        <patternFill patternType="solid"/>
      </fill>
    </dxf>
    <dxf>
      <fill>
        <patternFill patternType="lightUp"/>
      </fill>
    </dxf>
    <dxf>
      <fill>
        <patternFill patternType="solid"/>
      </fill>
    </dxf>
    <dxf>
      <fill>
        <patternFill patternType="lightUp"/>
      </fill>
    </dxf>
    <dxf>
      <fill>
        <patternFill patternType="solid"/>
      </fill>
    </dxf>
    <dxf>
      <fill>
        <patternFill patternType="lightUp"/>
      </fill>
    </dxf>
    <dxf>
      <fill>
        <patternFill patternType="lightUp"/>
      </fill>
    </dxf>
    <dxf>
      <fill>
        <patternFill patternType="solid"/>
      </fill>
    </dxf>
    <dxf>
      <fill>
        <patternFill patternType="solid"/>
      </fill>
    </dxf>
    <dxf>
      <fill>
        <patternFill patternType="lightUp"/>
      </fill>
    </dxf>
    <dxf>
      <fill>
        <patternFill patternType="solid"/>
      </fill>
    </dxf>
    <dxf>
      <fill>
        <patternFill patternType="solid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solid"/>
      </fill>
    </dxf>
    <dxf>
      <fill>
        <patternFill patternType="solid"/>
      </fill>
    </dxf>
    <dxf>
      <fill>
        <patternFill patternType="lightUp"/>
      </fill>
    </dxf>
    <dxf>
      <fill>
        <patternFill patternType="lightUp"/>
      </fill>
    </dxf>
    <dxf>
      <fill>
        <patternFill patternType="solid"/>
      </fill>
    </dxf>
    <dxf>
      <fill>
        <patternFill patternType="lightUp"/>
      </fill>
    </dxf>
    <dxf>
      <fill>
        <patternFill patternType="solid"/>
      </fill>
    </dxf>
    <dxf>
      <fill>
        <patternFill patternType="solid"/>
      </fill>
    </dxf>
    <dxf>
      <fill>
        <patternFill patternType="lightUp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lightUp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lightUp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>
          <fgColor auto="1"/>
        </patternFill>
      </fill>
    </dxf>
    <dxf>
      <fill>
        <patternFill>
          <bgColor theme="0" tint="-0.24994659260841701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strike val="0"/>
      </font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0" tint="-0.24994659260841701"/>
        </patternFill>
      </fill>
      <border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solid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solid"/>
      </fill>
    </dxf>
    <dxf>
      <fill>
        <patternFill patternType="lightUp"/>
      </fill>
    </dxf>
    <dxf>
      <fill>
        <patternFill patternType="solid"/>
      </fill>
    </dxf>
    <dxf>
      <fill>
        <patternFill patternType="lightUp"/>
      </fill>
    </dxf>
    <dxf>
      <fill>
        <patternFill>
          <bgColor theme="0" tint="-0.24994659260841701"/>
        </patternFill>
      </fill>
      <border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right style="thin">
          <color auto="1"/>
        </right>
        <vertical/>
        <horizontal/>
      </border>
    </dxf>
    <dxf>
      <fill>
        <patternFill patternType="lightUp"/>
      </fill>
    </dxf>
    <dxf>
      <fill>
        <patternFill patternType="lightUp"/>
      </fill>
    </dxf>
    <dxf>
      <fill>
        <patternFill patternType="solid"/>
      </fill>
    </dxf>
    <dxf>
      <fill>
        <patternFill patternType="lightUp"/>
      </fill>
    </dxf>
    <dxf>
      <fill>
        <patternFill patternType="solid"/>
      </fill>
    </dxf>
    <dxf>
      <fill>
        <patternFill patternType="lightUp"/>
      </fill>
    </dxf>
    <dxf>
      <fill>
        <patternFill patternType="lightUp"/>
      </fill>
    </dxf>
    <dxf>
      <fill>
        <patternFill patternType="solid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0" tint="-0.24994659260841701"/>
        </patternFill>
      </fill>
      <border>
        <left style="thin">
          <color auto="1"/>
        </left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vertical/>
        <horizontal/>
      </border>
    </dxf>
  </dxfs>
  <tableStyles count="1" defaultTableStyle="TableStyleMedium9" defaultPivotStyle="PivotStyleLight16">
    <tableStyle name="Invisible" pivot="0" table="0" count="0" xr9:uid="{82194753-E359-4ADE-8FA5-062CB9C129FF}"/>
  </tableStyles>
  <colors>
    <mruColors>
      <color rgb="FFB8CCE4"/>
      <color rgb="FFF2DCD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39</xdr:row>
      <xdr:rowOff>76200</xdr:rowOff>
    </xdr:from>
    <xdr:to>
      <xdr:col>15</xdr:col>
      <xdr:colOff>247650</xdr:colOff>
      <xdr:row>43</xdr:row>
      <xdr:rowOff>104775</xdr:rowOff>
    </xdr:to>
    <xdr:grpSp>
      <xdr:nvGrpSpPr>
        <xdr:cNvPr id="2" name="Skupina 50">
          <a:extLst>
            <a:ext uri="{FF2B5EF4-FFF2-40B4-BE49-F238E27FC236}">
              <a16:creationId xmlns:a16="http://schemas.microsoft.com/office/drawing/2014/main" id="{358BBDE3-6D7A-4C54-89CE-DC47559B2254}"/>
            </a:ext>
          </a:extLst>
        </xdr:cNvPr>
        <xdr:cNvGrpSpPr>
          <a:grpSpLocks/>
        </xdr:cNvGrpSpPr>
      </xdr:nvGrpSpPr>
      <xdr:grpSpPr bwMode="auto">
        <a:xfrm>
          <a:off x="4819650" y="5882640"/>
          <a:ext cx="152400" cy="607695"/>
          <a:chOff x="4846639" y="5327238"/>
          <a:chExt cx="186280" cy="606202"/>
        </a:xfrm>
      </xdr:grpSpPr>
      <xdr:cxnSp macro="">
        <xdr:nvCxnSpPr>
          <xdr:cNvPr id="3" name="Přímá spojovací čára 37">
            <a:extLst>
              <a:ext uri="{FF2B5EF4-FFF2-40B4-BE49-F238E27FC236}">
                <a16:creationId xmlns:a16="http://schemas.microsoft.com/office/drawing/2014/main" id="{0173F018-8435-4CF3-B3E8-29A7C5478AEF}"/>
              </a:ext>
            </a:extLst>
          </xdr:cNvPr>
          <xdr:cNvCxnSpPr/>
        </xdr:nvCxnSpPr>
        <xdr:spPr>
          <a:xfrm flipH="1">
            <a:off x="4964290" y="5327238"/>
            <a:ext cx="0" cy="60620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Přímá spojovací čára 44">
            <a:extLst>
              <a:ext uri="{FF2B5EF4-FFF2-40B4-BE49-F238E27FC236}">
                <a16:creationId xmlns:a16="http://schemas.microsoft.com/office/drawing/2014/main" id="{3FA36D7A-4F72-43D3-A807-2A2966F08E6C}"/>
              </a:ext>
            </a:extLst>
          </xdr:cNvPr>
          <xdr:cNvCxnSpPr/>
        </xdr:nvCxnSpPr>
        <xdr:spPr>
          <a:xfrm flipH="1">
            <a:off x="4846639" y="5925862"/>
            <a:ext cx="107846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Přímá spojovací čára 48">
            <a:extLst>
              <a:ext uri="{FF2B5EF4-FFF2-40B4-BE49-F238E27FC236}">
                <a16:creationId xmlns:a16="http://schemas.microsoft.com/office/drawing/2014/main" id="{CDD11029-D443-4CF0-90E6-37E81974E59A}"/>
              </a:ext>
            </a:extLst>
          </xdr:cNvPr>
          <xdr:cNvCxnSpPr/>
        </xdr:nvCxnSpPr>
        <xdr:spPr>
          <a:xfrm flipH="1">
            <a:off x="4954485" y="5744002"/>
            <a:ext cx="6862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Přímá spojovací čára 49">
            <a:extLst>
              <a:ext uri="{FF2B5EF4-FFF2-40B4-BE49-F238E27FC236}">
                <a16:creationId xmlns:a16="http://schemas.microsoft.com/office/drawing/2014/main" id="{4D297CFE-9E79-49EF-88DB-B48114994ABC}"/>
              </a:ext>
            </a:extLst>
          </xdr:cNvPr>
          <xdr:cNvCxnSpPr/>
        </xdr:nvCxnSpPr>
        <xdr:spPr>
          <a:xfrm flipH="1">
            <a:off x="4964290" y="5327238"/>
            <a:ext cx="68629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</xdr:col>
      <xdr:colOff>0</xdr:colOff>
      <xdr:row>267</xdr:row>
      <xdr:rowOff>0</xdr:rowOff>
    </xdr:from>
    <xdr:to>
      <xdr:col>18</xdr:col>
      <xdr:colOff>190500</xdr:colOff>
      <xdr:row>294</xdr:row>
      <xdr:rowOff>15241</xdr:rowOff>
    </xdr:to>
    <xdr:pic>
      <xdr:nvPicPr>
        <xdr:cNvPr id="7" name="Picture 296">
          <a:extLst>
            <a:ext uri="{FF2B5EF4-FFF2-40B4-BE49-F238E27FC236}">
              <a16:creationId xmlns:a16="http://schemas.microsoft.com/office/drawing/2014/main" id="{C2E4B057-29DC-41C6-8ACD-1718C1AA7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37804725"/>
          <a:ext cx="5372100" cy="3872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295</xdr:row>
      <xdr:rowOff>0</xdr:rowOff>
    </xdr:from>
    <xdr:to>
      <xdr:col>15</xdr:col>
      <xdr:colOff>0</xdr:colOff>
      <xdr:row>310</xdr:row>
      <xdr:rowOff>97156</xdr:rowOff>
    </xdr:to>
    <xdr:pic>
      <xdr:nvPicPr>
        <xdr:cNvPr id="8" name="Picture 292">
          <a:extLst>
            <a:ext uri="{FF2B5EF4-FFF2-40B4-BE49-F238E27FC236}">
              <a16:creationId xmlns:a16="http://schemas.microsoft.com/office/drawing/2014/main" id="{24D709B3-68BD-49EC-AF6F-9A3209CD0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1805225"/>
          <a:ext cx="4210050" cy="2240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AO262"/>
  <sheetViews>
    <sheetView showZeros="0" tabSelected="1" topLeftCell="A159" zoomScaleNormal="100" zoomScaleSheetLayoutView="80" workbookViewId="0">
      <selection activeCell="U178" sqref="U178"/>
    </sheetView>
  </sheetViews>
  <sheetFormatPr defaultColWidth="5.85546875" defaultRowHeight="11.4" customHeight="1" x14ac:dyDescent="0.2"/>
  <cols>
    <col min="1" max="1" width="3.140625" style="7" customWidth="1"/>
    <col min="2" max="2" width="6.28515625" style="7" customWidth="1"/>
    <col min="3" max="23" width="6.140625" style="7" customWidth="1"/>
    <col min="24" max="24" width="12.140625" style="7" bestFit="1" customWidth="1"/>
    <col min="25" max="25" width="12.28515625" style="7" bestFit="1" customWidth="1"/>
    <col min="26" max="26" width="6.140625" style="7" customWidth="1"/>
    <col min="27" max="27" width="10.140625" style="7" bestFit="1" customWidth="1"/>
    <col min="28" max="29" width="6.140625" style="7" customWidth="1"/>
    <col min="30" max="30" width="6" style="7" customWidth="1"/>
    <col min="31" max="41" width="5.85546875" style="7" customWidth="1"/>
    <col min="42" max="233" width="13.28515625" style="7" customWidth="1"/>
    <col min="234" max="234" width="3" style="7" customWidth="1"/>
    <col min="235" max="16384" width="5.85546875" style="7"/>
  </cols>
  <sheetData>
    <row r="1" spans="1:29" ht="11.4" customHeight="1" x14ac:dyDescent="0.3">
      <c r="A1" s="1"/>
      <c r="B1" s="278" t="s">
        <v>545</v>
      </c>
      <c r="C1" s="471">
        <v>45264</v>
      </c>
      <c r="D1" s="471"/>
      <c r="E1" s="471"/>
      <c r="F1" s="2"/>
      <c r="G1" s="2"/>
      <c r="H1" s="3"/>
      <c r="I1" s="4"/>
      <c r="J1" s="269"/>
      <c r="K1" s="269" t="s">
        <v>538</v>
      </c>
      <c r="L1" s="4"/>
      <c r="M1" s="4"/>
      <c r="N1" s="4"/>
      <c r="O1" s="4"/>
      <c r="P1" s="5"/>
      <c r="Q1" s="5"/>
      <c r="R1" s="5"/>
      <c r="S1" s="371" t="s">
        <v>8</v>
      </c>
      <c r="T1" s="372"/>
      <c r="U1" s="372"/>
      <c r="V1" s="373"/>
      <c r="W1" s="6"/>
      <c r="X1" s="6"/>
      <c r="Y1" s="6"/>
      <c r="Z1" s="6"/>
      <c r="AA1" s="6"/>
      <c r="AB1" s="6"/>
      <c r="AC1" s="6"/>
    </row>
    <row r="2" spans="1:29" ht="17.399999999999999" x14ac:dyDescent="0.3">
      <c r="A2" s="8"/>
      <c r="C2" s="9"/>
      <c r="D2" s="9"/>
      <c r="E2" s="9"/>
      <c r="F2" s="9"/>
      <c r="G2" s="30" t="s">
        <v>199</v>
      </c>
      <c r="I2" s="10"/>
      <c r="J2" s="10"/>
      <c r="K2" s="10"/>
      <c r="L2" s="10"/>
      <c r="M2" s="10"/>
      <c r="N2" s="10"/>
      <c r="O2" s="10"/>
      <c r="P2" s="11"/>
      <c r="Q2" s="11"/>
      <c r="R2" s="11"/>
      <c r="S2" s="374"/>
      <c r="T2" s="375"/>
      <c r="U2" s="375"/>
      <c r="V2" s="376"/>
      <c r="W2" s="6"/>
      <c r="Z2" s="6"/>
      <c r="AA2" s="6"/>
      <c r="AB2" s="6"/>
      <c r="AC2" s="6"/>
    </row>
    <row r="3" spans="1:29" ht="11.4" customHeight="1" thickBot="1" x14ac:dyDescent="0.25">
      <c r="A3" s="8"/>
      <c r="C3" s="12"/>
      <c r="D3" s="12"/>
      <c r="E3" s="12"/>
      <c r="F3" s="12"/>
      <c r="G3" s="12"/>
      <c r="H3" s="12"/>
      <c r="I3" s="12"/>
      <c r="S3" s="377"/>
      <c r="T3" s="378"/>
      <c r="U3" s="378"/>
      <c r="V3" s="379"/>
    </row>
    <row r="4" spans="1:29" ht="11.4" customHeight="1" x14ac:dyDescent="0.2">
      <c r="A4" s="8"/>
      <c r="B4" s="13" t="s">
        <v>200</v>
      </c>
      <c r="D4" s="13"/>
      <c r="E4" s="13"/>
      <c r="G4" s="356" t="s">
        <v>819</v>
      </c>
      <c r="H4" s="380"/>
      <c r="I4" s="380"/>
      <c r="J4" s="380"/>
      <c r="K4" s="380"/>
      <c r="L4" s="381"/>
      <c r="R4" s="13"/>
      <c r="V4" s="14"/>
    </row>
    <row r="5" spans="1:29" ht="11.4" customHeight="1" thickBot="1" x14ac:dyDescent="0.25">
      <c r="A5" s="8"/>
      <c r="H5" s="15"/>
      <c r="V5" s="14"/>
    </row>
    <row r="6" spans="1:29" ht="14.4" thickBot="1" x14ac:dyDescent="0.25">
      <c r="A6" s="8"/>
      <c r="B6" s="16" t="s">
        <v>201</v>
      </c>
      <c r="G6" s="382">
        <v>5</v>
      </c>
      <c r="H6" s="383"/>
      <c r="I6" s="384"/>
      <c r="K6" s="17" t="s">
        <v>768</v>
      </c>
      <c r="L6" s="11"/>
      <c r="O6" s="385"/>
      <c r="P6" s="386"/>
      <c r="Q6" s="387"/>
      <c r="V6" s="14"/>
    </row>
    <row r="7" spans="1:29" ht="11.4" customHeight="1" thickBot="1" x14ac:dyDescent="0.25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  <c r="T7" s="21"/>
      <c r="U7" s="21"/>
      <c r="V7" s="22"/>
    </row>
    <row r="8" spans="1:29" ht="11.4" customHeight="1" x14ac:dyDescent="0.2">
      <c r="A8" s="320"/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2"/>
      <c r="T8" s="323"/>
      <c r="U8" s="323"/>
      <c r="V8" s="324"/>
    </row>
    <row r="9" spans="1:29" ht="13.2" x14ac:dyDescent="0.25">
      <c r="A9" s="23"/>
      <c r="B9" s="24"/>
      <c r="C9" s="24"/>
      <c r="D9" s="24"/>
      <c r="E9" s="24"/>
      <c r="F9" s="24"/>
      <c r="G9" s="24"/>
      <c r="H9" s="24"/>
      <c r="I9" s="340" t="s">
        <v>205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341"/>
      <c r="V9" s="26"/>
    </row>
    <row r="10" spans="1:29" ht="11.4" customHeight="1" x14ac:dyDescent="0.25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340"/>
      <c r="N10" s="24"/>
      <c r="O10" s="24"/>
      <c r="P10" s="24"/>
      <c r="Q10" s="24"/>
      <c r="R10" s="24"/>
      <c r="S10" s="24"/>
      <c r="T10" s="24"/>
      <c r="U10" s="24"/>
      <c r="V10" s="26"/>
    </row>
    <row r="11" spans="1:29" ht="11.4" customHeight="1" x14ac:dyDescent="0.2">
      <c r="A11" s="23"/>
      <c r="B11" s="145" t="s">
        <v>767</v>
      </c>
      <c r="C11" s="24"/>
      <c r="D11" s="24"/>
      <c r="E11" s="24"/>
      <c r="F11" s="24"/>
      <c r="G11" s="24"/>
      <c r="H11" s="24"/>
      <c r="I11" s="145" t="s">
        <v>207</v>
      </c>
      <c r="J11" s="24"/>
      <c r="K11" s="24"/>
      <c r="L11" s="145" t="s">
        <v>208</v>
      </c>
      <c r="M11" s="24"/>
      <c r="N11" s="24"/>
      <c r="O11" s="24"/>
      <c r="P11" s="342" t="s">
        <v>215</v>
      </c>
      <c r="Q11" s="24"/>
      <c r="R11" s="145" t="s">
        <v>746</v>
      </c>
      <c r="S11" s="25"/>
      <c r="T11" s="25"/>
      <c r="U11" s="24"/>
      <c r="V11" s="26"/>
    </row>
    <row r="12" spans="1:29" ht="11.4" customHeight="1" x14ac:dyDescent="0.2">
      <c r="A12" s="23"/>
      <c r="B12" s="24" t="s">
        <v>210</v>
      </c>
      <c r="C12" s="24"/>
      <c r="D12" s="24"/>
      <c r="E12" s="24"/>
      <c r="F12" s="24"/>
      <c r="G12" s="24"/>
      <c r="H12" s="24"/>
      <c r="I12" s="360" t="s">
        <v>605</v>
      </c>
      <c r="J12" s="361"/>
      <c r="K12" s="24"/>
      <c r="L12" s="360" t="s">
        <v>820</v>
      </c>
      <c r="M12" s="362"/>
      <c r="N12" s="361"/>
      <c r="O12" s="24"/>
      <c r="P12" s="135" t="s">
        <v>174</v>
      </c>
      <c r="Q12" s="24"/>
      <c r="R12" s="391" t="s">
        <v>590</v>
      </c>
      <c r="S12" s="392"/>
      <c r="T12" s="393"/>
      <c r="U12" s="24"/>
      <c r="V12" s="26"/>
    </row>
    <row r="13" spans="1:29" ht="11.4" customHeight="1" x14ac:dyDescent="0.2">
      <c r="A13" s="23"/>
      <c r="B13" s="24" t="s">
        <v>211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6"/>
    </row>
    <row r="14" spans="1:29" ht="11.4" customHeight="1" x14ac:dyDescent="0.2">
      <c r="A14" s="23"/>
      <c r="B14" s="24" t="s">
        <v>212</v>
      </c>
      <c r="C14" s="24"/>
      <c r="D14" s="24"/>
      <c r="E14" s="24"/>
      <c r="F14" s="24"/>
      <c r="G14" s="24"/>
      <c r="H14" s="24"/>
      <c r="I14" s="343" t="s">
        <v>734</v>
      </c>
      <c r="J14" s="344"/>
      <c r="K14" s="344"/>
      <c r="L14" s="24"/>
      <c r="M14" s="345" t="s">
        <v>770</v>
      </c>
      <c r="N14" s="346"/>
      <c r="O14" s="341"/>
      <c r="P14" s="24"/>
      <c r="Q14" s="347" t="s">
        <v>309</v>
      </c>
      <c r="R14" s="24"/>
      <c r="S14" s="24"/>
      <c r="T14" s="24"/>
      <c r="U14" s="24"/>
      <c r="V14" s="26"/>
    </row>
    <row r="15" spans="1:29" ht="11.4" customHeight="1" x14ac:dyDescent="0.2">
      <c r="A15" s="23"/>
      <c r="B15" s="24" t="s">
        <v>213</v>
      </c>
      <c r="C15" s="24"/>
      <c r="D15" s="24"/>
      <c r="E15" s="24"/>
      <c r="F15" s="24"/>
      <c r="G15" s="24"/>
      <c r="H15" s="24"/>
      <c r="I15" s="360" t="s">
        <v>608</v>
      </c>
      <c r="J15" s="362"/>
      <c r="K15" s="361"/>
      <c r="L15" s="24"/>
      <c r="M15" s="360" t="s">
        <v>780</v>
      </c>
      <c r="N15" s="362"/>
      <c r="O15" s="361"/>
      <c r="P15" s="24"/>
      <c r="Q15" s="388" t="s">
        <v>447</v>
      </c>
      <c r="R15" s="389"/>
      <c r="S15" s="389"/>
      <c r="T15" s="390"/>
      <c r="U15" s="24"/>
      <c r="V15" s="26"/>
    </row>
    <row r="16" spans="1:29" ht="11.4" customHeight="1" x14ac:dyDescent="0.2">
      <c r="A16" s="23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6"/>
    </row>
    <row r="17" spans="1:22" ht="11.4" customHeight="1" x14ac:dyDescent="0.2">
      <c r="A17" s="23"/>
      <c r="B17" s="24"/>
      <c r="C17" s="24"/>
      <c r="D17" s="24"/>
      <c r="E17" s="24"/>
      <c r="F17" s="24"/>
      <c r="G17" s="24"/>
      <c r="H17" s="24"/>
      <c r="I17" s="145" t="s">
        <v>640</v>
      </c>
      <c r="J17" s="24"/>
      <c r="K17" s="24"/>
      <c r="L17" s="24"/>
      <c r="M17" s="145" t="s">
        <v>661</v>
      </c>
      <c r="N17" s="24"/>
      <c r="O17" s="24"/>
      <c r="P17" s="24"/>
      <c r="Q17" s="145" t="s">
        <v>716</v>
      </c>
      <c r="R17" s="24"/>
      <c r="S17" s="24"/>
      <c r="T17" s="24"/>
      <c r="U17" s="24"/>
      <c r="V17" s="26"/>
    </row>
    <row r="18" spans="1:22" ht="11.4" customHeight="1" x14ac:dyDescent="0.2">
      <c r="A18" s="23"/>
      <c r="B18" s="24"/>
      <c r="C18" s="24"/>
      <c r="D18" s="24"/>
      <c r="E18" s="24"/>
      <c r="F18" s="24"/>
      <c r="G18" s="24"/>
      <c r="H18" s="24"/>
      <c r="I18" s="360" t="s">
        <v>642</v>
      </c>
      <c r="J18" s="362"/>
      <c r="K18" s="361"/>
      <c r="L18" s="24"/>
      <c r="M18" s="360" t="s">
        <v>671</v>
      </c>
      <c r="N18" s="362"/>
      <c r="O18" s="361"/>
      <c r="P18" s="24"/>
      <c r="Q18" s="360" t="s">
        <v>664</v>
      </c>
      <c r="R18" s="362"/>
      <c r="S18" s="361"/>
      <c r="T18" s="24"/>
      <c r="U18" s="24"/>
      <c r="V18" s="26"/>
    </row>
    <row r="19" spans="1:22" ht="11.4" customHeight="1" x14ac:dyDescent="0.2">
      <c r="A19" s="325"/>
      <c r="B19" s="326"/>
      <c r="C19" s="326"/>
      <c r="D19" s="326"/>
      <c r="E19" s="326"/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7"/>
    </row>
    <row r="20" spans="1:22" ht="11.4" customHeight="1" x14ac:dyDescent="0.2">
      <c r="A20" s="23" t="s">
        <v>782</v>
      </c>
      <c r="B20" s="24"/>
      <c r="C20" s="24"/>
      <c r="D20" s="24"/>
      <c r="E20" s="24"/>
      <c r="F20" s="24"/>
      <c r="G20" s="24"/>
      <c r="H20" s="24"/>
      <c r="I20" s="24" t="s">
        <v>818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6"/>
    </row>
    <row r="21" spans="1:22" ht="11.4" customHeight="1" thickBot="1" x14ac:dyDescent="0.25">
      <c r="A21" s="27" t="s">
        <v>783</v>
      </c>
      <c r="B21" s="28"/>
      <c r="C21" s="28"/>
      <c r="D21" s="28"/>
      <c r="E21" s="28"/>
      <c r="F21" s="28"/>
      <c r="G21" s="28"/>
      <c r="H21" s="28"/>
      <c r="I21" s="348" t="s">
        <v>817</v>
      </c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9"/>
    </row>
    <row r="22" spans="1:22" ht="11.4" customHeight="1" x14ac:dyDescent="0.2">
      <c r="A22" s="8"/>
      <c r="V22" s="14"/>
    </row>
    <row r="23" spans="1:22" ht="11.4" customHeight="1" x14ac:dyDescent="0.25">
      <c r="A23" s="8"/>
      <c r="J23" s="30" t="s">
        <v>217</v>
      </c>
      <c r="V23" s="14"/>
    </row>
    <row r="24" spans="1:22" ht="11.4" customHeight="1" x14ac:dyDescent="0.25">
      <c r="A24" s="8"/>
      <c r="I24" s="30"/>
      <c r="V24" s="14"/>
    </row>
    <row r="25" spans="1:22" ht="11.4" customHeight="1" x14ac:dyDescent="0.2">
      <c r="A25" s="8"/>
      <c r="B25" s="13" t="s">
        <v>218</v>
      </c>
      <c r="F25" s="13" t="s">
        <v>219</v>
      </c>
      <c r="J25" s="13" t="s">
        <v>292</v>
      </c>
      <c r="M25" s="13"/>
      <c r="N25" s="13"/>
      <c r="O25" s="11" t="s">
        <v>216</v>
      </c>
      <c r="Q25" s="13" t="s">
        <v>221</v>
      </c>
      <c r="V25" s="14"/>
    </row>
    <row r="26" spans="1:22" ht="11.4" customHeight="1" x14ac:dyDescent="0.2">
      <c r="A26" s="8"/>
      <c r="C26" s="135" t="s">
        <v>100</v>
      </c>
      <c r="G26" s="360" t="s">
        <v>1</v>
      </c>
      <c r="H26" s="361"/>
      <c r="K26" s="135" t="s">
        <v>38</v>
      </c>
      <c r="N26" s="135" t="s">
        <v>169</v>
      </c>
      <c r="R26" s="135" t="s">
        <v>104</v>
      </c>
      <c r="V26" s="14"/>
    </row>
    <row r="27" spans="1:22" ht="11.4" customHeight="1" x14ac:dyDescent="0.2">
      <c r="A27" s="8"/>
      <c r="V27" s="14"/>
    </row>
    <row r="28" spans="1:22" ht="11.4" customHeight="1" x14ac:dyDescent="0.2">
      <c r="A28" s="8"/>
      <c r="C28" s="366" t="s">
        <v>592</v>
      </c>
      <c r="D28" s="367"/>
      <c r="G28" s="366" t="s">
        <v>592</v>
      </c>
      <c r="H28" s="367"/>
      <c r="M28" s="13"/>
      <c r="N28" s="366" t="s">
        <v>592</v>
      </c>
      <c r="O28" s="367"/>
      <c r="R28" s="366" t="s">
        <v>592</v>
      </c>
      <c r="S28" s="367"/>
      <c r="V28" s="14"/>
    </row>
    <row r="29" spans="1:22" ht="11.4" customHeight="1" thickBot="1" x14ac:dyDescent="0.25">
      <c r="A29" s="8"/>
      <c r="V29" s="14"/>
    </row>
    <row r="30" spans="1:22" ht="11.4" customHeight="1" x14ac:dyDescent="0.2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34"/>
      <c r="V30" s="35"/>
    </row>
    <row r="31" spans="1:22" ht="13.2" x14ac:dyDescent="0.25">
      <c r="A31" s="36"/>
      <c r="B31" s="37"/>
      <c r="C31" s="37"/>
      <c r="D31" s="37"/>
      <c r="E31" s="37"/>
      <c r="F31" s="37"/>
      <c r="G31" s="37"/>
      <c r="H31" s="37"/>
      <c r="I31" s="37"/>
      <c r="J31" s="146" t="s">
        <v>222</v>
      </c>
      <c r="K31" s="37"/>
      <c r="L31" s="37"/>
      <c r="M31" s="37"/>
      <c r="N31" s="37"/>
      <c r="O31" s="37"/>
      <c r="P31" s="37"/>
      <c r="Q31" s="37"/>
      <c r="R31" s="37"/>
      <c r="S31" s="38"/>
      <c r="T31" s="39"/>
      <c r="U31" s="39"/>
      <c r="V31" s="40"/>
    </row>
    <row r="32" spans="1:22" ht="11.4" customHeight="1" x14ac:dyDescent="0.2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8"/>
      <c r="T32" s="39"/>
      <c r="U32" s="39"/>
      <c r="V32" s="40"/>
    </row>
    <row r="33" spans="1:32" ht="11.4" customHeight="1" x14ac:dyDescent="0.2">
      <c r="A33" s="36"/>
      <c r="B33" s="41" t="s">
        <v>13</v>
      </c>
      <c r="C33" s="37"/>
      <c r="D33" s="37"/>
      <c r="E33" s="41" t="s">
        <v>17</v>
      </c>
      <c r="F33" s="41"/>
      <c r="G33" s="37"/>
      <c r="H33" s="41" t="s">
        <v>18</v>
      </c>
      <c r="I33" s="37"/>
      <c r="J33" s="37"/>
      <c r="K33" s="41" t="s">
        <v>19</v>
      </c>
      <c r="L33" s="37"/>
      <c r="M33" s="37"/>
      <c r="N33" s="41" t="s">
        <v>20</v>
      </c>
      <c r="O33" s="39"/>
      <c r="P33" s="37"/>
      <c r="Q33" s="37"/>
      <c r="R33" s="41" t="s">
        <v>293</v>
      </c>
      <c r="S33" s="37"/>
      <c r="T33" s="37"/>
      <c r="U33" s="37"/>
      <c r="V33" s="40"/>
    </row>
    <row r="34" spans="1:32" ht="11.4" customHeight="1" x14ac:dyDescent="0.2">
      <c r="A34" s="77"/>
      <c r="B34" s="360" t="s">
        <v>224</v>
      </c>
      <c r="C34" s="361"/>
      <c r="D34" s="286"/>
      <c r="E34" s="360" t="s">
        <v>731</v>
      </c>
      <c r="F34" s="361"/>
      <c r="G34" s="286"/>
      <c r="H34" s="360"/>
      <c r="I34" s="361"/>
      <c r="J34" s="286"/>
      <c r="K34" s="360" t="s">
        <v>24</v>
      </c>
      <c r="L34" s="361"/>
      <c r="M34" s="286"/>
      <c r="N34" s="360" t="s">
        <v>105</v>
      </c>
      <c r="O34" s="362"/>
      <c r="P34" s="361"/>
      <c r="Q34" s="349"/>
      <c r="R34" s="368" t="s">
        <v>811</v>
      </c>
      <c r="S34" s="369"/>
      <c r="T34" s="370"/>
      <c r="U34" s="37"/>
      <c r="V34" s="40"/>
    </row>
    <row r="35" spans="1:32" ht="11.4" customHeight="1" x14ac:dyDescent="0.2">
      <c r="A35" s="77"/>
      <c r="B35" s="38"/>
      <c r="C35" s="38"/>
      <c r="D35" s="38"/>
      <c r="E35" s="38"/>
      <c r="F35" s="38"/>
      <c r="G35" s="38"/>
      <c r="H35" s="38"/>
      <c r="I35" s="38"/>
      <c r="J35" s="38"/>
      <c r="K35" s="316" t="str">
        <f>IF(OR(K34=Zdroj!L40,N34=Zdroj!Y47,N34=Zdroj!Y48,N34=Zdroj!Y49),"",IF(B34=Zdroj!C40,"You must add an external module",
IF(B34=Zdroj!C44,"You must add an external module",
IF(AND(B34=Zdroj!C43,B39&lt;&gt;Zdroj!L45),"You must add an external module",""
))))</f>
        <v/>
      </c>
      <c r="L35" s="38"/>
      <c r="M35" s="38"/>
      <c r="N35" s="470" t="str">
        <f>IF(N34=Zdroj!Y43,"EMEA/LATAM/India",IF(N34=Zdroj!Y44,"only USA market",""))</f>
        <v/>
      </c>
      <c r="O35" s="470"/>
      <c r="P35" s="470"/>
      <c r="Q35" s="38"/>
      <c r="R35" s="38"/>
      <c r="S35" s="38"/>
      <c r="T35" s="38"/>
      <c r="U35" s="38"/>
      <c r="V35" s="40"/>
    </row>
    <row r="36" spans="1:32" ht="11.4" customHeight="1" x14ac:dyDescent="0.2">
      <c r="A36" s="36"/>
      <c r="B36" s="288">
        <f>IF(B34=Zdroj!C43,"Only 2xHF or  NAMUR Inputs. For more use Additional terminals board EXT1-T",IF(B34=Zdroj!C45,"One position for Digital transducer (EDT) to S0 terminals",))</f>
        <v>0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40"/>
    </row>
    <row r="37" spans="1:32" ht="11.4" customHeight="1" x14ac:dyDescent="0.2">
      <c r="A37" s="36"/>
      <c r="B37" s="28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40"/>
    </row>
    <row r="38" spans="1:32" ht="11.4" customHeight="1" x14ac:dyDescent="0.2">
      <c r="A38" s="36"/>
      <c r="B38" s="44" t="s">
        <v>581</v>
      </c>
      <c r="C38" s="37"/>
      <c r="D38" s="37"/>
      <c r="E38" s="37"/>
      <c r="F38" s="37"/>
      <c r="G38" s="44" t="s">
        <v>231</v>
      </c>
      <c r="H38" s="37"/>
      <c r="I38" s="37"/>
      <c r="J38" s="37"/>
      <c r="K38" s="37"/>
      <c r="L38" s="41" t="s">
        <v>242</v>
      </c>
      <c r="M38" s="37"/>
      <c r="N38" s="37"/>
      <c r="O38" s="37"/>
      <c r="P38" s="37"/>
      <c r="Q38" s="37"/>
      <c r="R38" s="41" t="s">
        <v>537</v>
      </c>
      <c r="S38" s="38"/>
      <c r="T38" s="37"/>
      <c r="U38" s="37"/>
      <c r="V38" s="40"/>
    </row>
    <row r="39" spans="1:32" ht="11.4" customHeight="1" x14ac:dyDescent="0.2">
      <c r="A39" s="36"/>
      <c r="B39" s="360" t="s">
        <v>224</v>
      </c>
      <c r="C39" s="361"/>
      <c r="D39" s="349"/>
      <c r="E39" s="349"/>
      <c r="F39" s="349"/>
      <c r="G39" s="360" t="s">
        <v>610</v>
      </c>
      <c r="H39" s="361"/>
      <c r="I39" s="349"/>
      <c r="J39" s="349"/>
      <c r="K39" s="349"/>
      <c r="L39" s="360" t="s">
        <v>801</v>
      </c>
      <c r="M39" s="362"/>
      <c r="N39" s="362"/>
      <c r="O39" s="362"/>
      <c r="P39" s="361"/>
      <c r="Q39" s="349"/>
      <c r="R39" s="350" t="str">
        <f>Q15</f>
        <v xml:space="preserve">Moldova </v>
      </c>
      <c r="S39" s="351"/>
      <c r="T39" s="351"/>
      <c r="U39" s="352"/>
      <c r="V39" s="40"/>
    </row>
    <row r="40" spans="1:32" ht="11.4" customHeight="1" x14ac:dyDescent="0.2">
      <c r="A40" s="36"/>
      <c r="B40" s="288">
        <f>IF(AND(B39=Zdroj!L45,B34=Zdroj!C43),"Now you have additional term. 2xAI, 2xIB and 6xDI inputs",IF(AND(B39=Zdroj!L45,B34=Zdroj!C45),"Now you have 2 other positions for Digital transducers",))</f>
        <v>0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  <c r="S40" s="45"/>
      <c r="T40" s="38"/>
      <c r="U40" s="38"/>
      <c r="V40" s="40"/>
    </row>
    <row r="41" spans="1:32" ht="11.4" customHeight="1" x14ac:dyDescent="0.2">
      <c r="A41" s="36"/>
      <c r="B41" s="44" t="s">
        <v>622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41" t="s">
        <v>569</v>
      </c>
      <c r="S41" s="37"/>
      <c r="T41" s="39"/>
      <c r="U41" s="39"/>
      <c r="V41" s="40"/>
    </row>
    <row r="42" spans="1:32" ht="11.4" customHeight="1" x14ac:dyDescent="0.2">
      <c r="A42" s="36"/>
      <c r="B42" s="360" t="s">
        <v>618</v>
      </c>
      <c r="C42" s="362"/>
      <c r="D42" s="361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68" t="s">
        <v>615</v>
      </c>
      <c r="S42" s="370"/>
      <c r="T42" s="39"/>
      <c r="U42" s="39"/>
      <c r="V42" s="40"/>
    </row>
    <row r="43" spans="1:32" ht="11.4" customHeight="1" x14ac:dyDescent="0.2">
      <c r="A43" s="36"/>
      <c r="B43" s="288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15"/>
      <c r="Y43" s="71"/>
      <c r="Z43" s="71"/>
      <c r="AA43" s="71"/>
      <c r="AB43" s="71"/>
      <c r="AC43" s="71"/>
      <c r="AD43" s="71"/>
      <c r="AE43" s="71"/>
      <c r="AF43" s="71"/>
    </row>
    <row r="44" spans="1:32" ht="11.4" customHeight="1" x14ac:dyDescent="0.2">
      <c r="A44" s="42"/>
      <c r="B44" s="314" t="s">
        <v>727</v>
      </c>
      <c r="C44" s="43" t="s">
        <v>748</v>
      </c>
      <c r="D44" s="43"/>
      <c r="E44" s="43"/>
      <c r="F44" s="43"/>
      <c r="G44" s="43"/>
      <c r="H44" s="43"/>
      <c r="I44" s="43"/>
      <c r="J44" s="43"/>
      <c r="K44" s="43"/>
      <c r="L44" s="43"/>
      <c r="M44" s="43" t="s">
        <v>762</v>
      </c>
      <c r="N44" s="43" t="s">
        <v>763</v>
      </c>
      <c r="O44" s="43"/>
      <c r="P44" s="43"/>
      <c r="Q44" s="43"/>
      <c r="R44" s="43"/>
      <c r="S44" s="43"/>
      <c r="T44" s="43"/>
      <c r="U44" s="43"/>
      <c r="V44" s="40"/>
      <c r="Y44" s="71"/>
      <c r="Z44" s="71"/>
      <c r="AA44" s="71"/>
      <c r="AB44" s="71"/>
      <c r="AC44" s="71"/>
      <c r="AD44" s="71"/>
      <c r="AE44" s="71"/>
      <c r="AF44" s="71"/>
    </row>
    <row r="45" spans="1:32" ht="11.4" customHeight="1" x14ac:dyDescent="0.2">
      <c r="A45" s="36"/>
      <c r="B45" s="287"/>
      <c r="C45" s="37" t="s">
        <v>749</v>
      </c>
      <c r="D45" s="37"/>
      <c r="E45" s="37"/>
      <c r="F45" s="37"/>
      <c r="G45" s="37"/>
      <c r="H45" s="37"/>
      <c r="I45" s="37"/>
      <c r="J45" s="37"/>
      <c r="K45" s="37"/>
      <c r="L45" s="37"/>
      <c r="M45" s="37" t="s">
        <v>730</v>
      </c>
      <c r="N45" s="37" t="s">
        <v>732</v>
      </c>
      <c r="O45" s="37"/>
      <c r="P45" s="37"/>
      <c r="Q45" s="37"/>
      <c r="R45" s="37"/>
      <c r="S45" s="37"/>
      <c r="T45" s="37"/>
      <c r="U45" s="37"/>
      <c r="V45" s="40"/>
      <c r="AA45" s="71"/>
      <c r="AB45" s="71"/>
      <c r="AC45" s="71"/>
      <c r="AD45" s="71"/>
      <c r="AE45" s="71"/>
      <c r="AF45" s="71"/>
    </row>
    <row r="46" spans="1:32" ht="11.4" customHeight="1" x14ac:dyDescent="0.2">
      <c r="A46" s="36"/>
      <c r="B46" s="38" t="s">
        <v>726</v>
      </c>
      <c r="C46" s="37" t="s">
        <v>620</v>
      </c>
      <c r="D46" s="37"/>
      <c r="E46" s="37"/>
      <c r="F46" s="37"/>
      <c r="G46" s="37"/>
      <c r="H46" s="37"/>
      <c r="I46" s="37"/>
      <c r="J46" s="37"/>
      <c r="K46" s="37"/>
      <c r="L46" s="37"/>
      <c r="M46" s="37" t="s">
        <v>91</v>
      </c>
      <c r="N46" s="37" t="s">
        <v>729</v>
      </c>
      <c r="O46" s="37"/>
      <c r="P46" s="37"/>
      <c r="Q46" s="37"/>
      <c r="R46" s="37"/>
      <c r="S46" s="37"/>
      <c r="T46" s="37"/>
      <c r="U46" s="37"/>
      <c r="V46" s="40"/>
      <c r="AA46" s="71"/>
      <c r="AB46" s="71"/>
      <c r="AC46" s="71"/>
      <c r="AD46" s="71"/>
      <c r="AE46" s="71"/>
      <c r="AF46" s="71"/>
    </row>
    <row r="47" spans="1:32" ht="11.4" customHeight="1" x14ac:dyDescent="0.2">
      <c r="A47" s="36"/>
      <c r="B47" s="287"/>
      <c r="C47" s="37" t="s">
        <v>612</v>
      </c>
      <c r="D47" s="37"/>
      <c r="E47" s="37"/>
      <c r="F47" s="37"/>
      <c r="G47" s="37"/>
      <c r="H47" s="37"/>
      <c r="I47" s="37"/>
      <c r="J47" s="37"/>
      <c r="K47" s="37"/>
      <c r="L47" s="37"/>
      <c r="M47" s="37" t="s">
        <v>630</v>
      </c>
      <c r="N47" s="37" t="s">
        <v>235</v>
      </c>
      <c r="O47" s="37"/>
      <c r="P47" s="37"/>
      <c r="Q47" s="37"/>
      <c r="R47" s="37"/>
      <c r="S47" s="37"/>
      <c r="T47" s="37"/>
      <c r="U47" s="37"/>
      <c r="V47" s="40"/>
      <c r="AA47" s="71"/>
      <c r="AB47" s="71"/>
      <c r="AC47" s="71"/>
      <c r="AD47" s="71"/>
      <c r="AE47" s="71"/>
      <c r="AF47" s="71"/>
    </row>
    <row r="48" spans="1:32" ht="11.4" customHeight="1" x14ac:dyDescent="0.2">
      <c r="A48" s="36"/>
      <c r="B48" s="287"/>
      <c r="C48" s="37" t="s">
        <v>611</v>
      </c>
      <c r="D48" s="37"/>
      <c r="E48" s="37"/>
      <c r="F48" s="37"/>
      <c r="G48" s="37"/>
      <c r="H48" s="37"/>
      <c r="I48" s="37"/>
      <c r="J48" s="37"/>
      <c r="K48" s="37"/>
      <c r="L48" s="37"/>
      <c r="M48" s="37" t="s">
        <v>631</v>
      </c>
      <c r="N48" s="37" t="s">
        <v>236</v>
      </c>
      <c r="O48" s="37"/>
      <c r="P48" s="37"/>
      <c r="Q48" s="37"/>
      <c r="R48" s="37"/>
      <c r="S48" s="37"/>
      <c r="T48" s="37"/>
      <c r="U48" s="37"/>
      <c r="V48" s="40"/>
      <c r="X48" s="15"/>
      <c r="AA48" s="71"/>
      <c r="AB48" s="71"/>
      <c r="AC48" s="71"/>
      <c r="AD48" s="71"/>
      <c r="AE48" s="71"/>
      <c r="AF48" s="71"/>
    </row>
    <row r="49" spans="1:39" ht="11.4" customHeight="1" x14ac:dyDescent="0.2">
      <c r="A49" s="36"/>
      <c r="B49" s="138" t="s">
        <v>722</v>
      </c>
      <c r="C49" s="37" t="s">
        <v>748</v>
      </c>
      <c r="D49" s="37"/>
      <c r="E49" s="37"/>
      <c r="F49" s="37"/>
      <c r="G49" s="37"/>
      <c r="H49" s="37"/>
      <c r="I49" s="37"/>
      <c r="J49" s="37"/>
      <c r="K49" s="45"/>
      <c r="L49" s="45"/>
      <c r="M49" s="37" t="s">
        <v>24</v>
      </c>
      <c r="N49" s="37" t="s">
        <v>307</v>
      </c>
      <c r="O49" s="37"/>
      <c r="P49" s="37"/>
      <c r="Q49" s="37"/>
      <c r="R49" s="37"/>
      <c r="S49" s="37"/>
      <c r="T49" s="37"/>
      <c r="U49" s="37"/>
      <c r="V49" s="40"/>
      <c r="AA49" s="71"/>
      <c r="AB49" s="71"/>
      <c r="AC49" s="71"/>
      <c r="AD49" s="71"/>
      <c r="AE49" s="71"/>
      <c r="AF49" s="71"/>
      <c r="AG49" s="71"/>
      <c r="AH49" s="71"/>
      <c r="AI49" s="71"/>
      <c r="AJ49" s="71"/>
    </row>
    <row r="50" spans="1:39" ht="11.4" customHeight="1" x14ac:dyDescent="0.2">
      <c r="A50" s="36"/>
      <c r="B50" s="138"/>
      <c r="C50" s="37" t="s">
        <v>728</v>
      </c>
      <c r="D50" s="37"/>
      <c r="E50" s="37"/>
      <c r="F50" s="37"/>
      <c r="G50" s="37"/>
      <c r="H50" s="37"/>
      <c r="I50" s="37"/>
      <c r="J50" s="37"/>
      <c r="K50" s="287"/>
      <c r="L50" s="287"/>
      <c r="M50" s="45" t="s">
        <v>25</v>
      </c>
      <c r="N50" s="37" t="s">
        <v>308</v>
      </c>
      <c r="O50" s="37"/>
      <c r="P50" s="37"/>
      <c r="Q50" s="37"/>
      <c r="R50" s="37"/>
      <c r="S50" s="37"/>
      <c r="T50" s="37"/>
      <c r="U50" s="37"/>
      <c r="V50" s="40"/>
      <c r="AA50" s="71"/>
      <c r="AB50" s="71"/>
      <c r="AC50" s="71"/>
      <c r="AD50" s="71"/>
      <c r="AE50" s="71"/>
      <c r="AF50" s="71"/>
      <c r="AG50" s="71"/>
      <c r="AH50" s="71"/>
      <c r="AI50" s="71"/>
      <c r="AJ50" s="71"/>
    </row>
    <row r="51" spans="1:39" ht="11.4" customHeight="1" x14ac:dyDescent="0.2">
      <c r="A51" s="36"/>
      <c r="B51" s="287" t="s">
        <v>725</v>
      </c>
      <c r="C51" s="37" t="s">
        <v>747</v>
      </c>
      <c r="D51" s="37"/>
      <c r="E51" s="37"/>
      <c r="F51" s="37"/>
      <c r="G51" s="37"/>
      <c r="H51" s="37"/>
      <c r="I51" s="37"/>
      <c r="J51" s="37"/>
      <c r="K51" s="287"/>
      <c r="L51" s="287"/>
      <c r="M51" s="287" t="s">
        <v>613</v>
      </c>
      <c r="N51" s="37" t="s">
        <v>628</v>
      </c>
      <c r="O51" s="37"/>
      <c r="P51" s="37"/>
      <c r="Q51" s="37"/>
      <c r="R51" s="37"/>
      <c r="S51" s="37"/>
      <c r="T51" s="37"/>
      <c r="U51" s="37"/>
      <c r="V51" s="40"/>
      <c r="AA51" s="71"/>
      <c r="AB51" s="71"/>
      <c r="AC51" s="71"/>
      <c r="AD51" s="71"/>
      <c r="AE51" s="71"/>
      <c r="AF51" s="71"/>
      <c r="AG51" s="71"/>
      <c r="AH51" s="71"/>
      <c r="AI51" s="71"/>
      <c r="AJ51" s="71"/>
    </row>
    <row r="52" spans="1:39" ht="11.4" customHeight="1" x14ac:dyDescent="0.2">
      <c r="A52" s="36"/>
      <c r="B52" s="287" t="s">
        <v>723</v>
      </c>
      <c r="C52" s="37" t="s">
        <v>621</v>
      </c>
      <c r="D52" s="37"/>
      <c r="E52" s="37"/>
      <c r="F52" s="37"/>
      <c r="G52" s="37"/>
      <c r="H52" s="37"/>
      <c r="I52" s="37"/>
      <c r="J52" s="37"/>
      <c r="K52" s="287"/>
      <c r="L52" s="287"/>
      <c r="M52" s="287" t="s">
        <v>624</v>
      </c>
      <c r="N52" s="37" t="s">
        <v>627</v>
      </c>
      <c r="O52" s="37"/>
      <c r="P52" s="37"/>
      <c r="Q52" s="37"/>
      <c r="R52" s="37"/>
      <c r="S52" s="37"/>
      <c r="T52" s="37"/>
      <c r="U52" s="37"/>
      <c r="V52" s="40"/>
      <c r="AA52" s="71"/>
      <c r="AB52" s="71"/>
      <c r="AC52" s="71"/>
      <c r="AD52" s="71"/>
      <c r="AE52" s="71"/>
      <c r="AF52" s="71"/>
      <c r="AG52" s="71"/>
      <c r="AH52" s="71"/>
      <c r="AI52" s="71"/>
      <c r="AJ52" s="71"/>
    </row>
    <row r="53" spans="1:39" ht="11.4" customHeight="1" x14ac:dyDescent="0.2">
      <c r="A53" s="36"/>
      <c r="B53" s="287" t="s">
        <v>724</v>
      </c>
      <c r="C53" s="37" t="s">
        <v>750</v>
      </c>
      <c r="D53" s="138"/>
      <c r="E53" s="138"/>
      <c r="F53" s="37"/>
      <c r="G53" s="37"/>
      <c r="H53" s="37"/>
      <c r="I53" s="37"/>
      <c r="J53" s="37"/>
      <c r="K53" s="287"/>
      <c r="L53" s="37"/>
      <c r="M53" s="287" t="s">
        <v>625</v>
      </c>
      <c r="N53" s="37" t="s">
        <v>629</v>
      </c>
      <c r="O53" s="37"/>
      <c r="P53" s="37"/>
      <c r="Q53" s="37"/>
      <c r="R53" s="37"/>
      <c r="S53" s="37"/>
      <c r="T53" s="37"/>
      <c r="U53" s="37"/>
      <c r="V53" s="40"/>
      <c r="AA53" s="71"/>
      <c r="AB53" s="71"/>
      <c r="AC53" s="71"/>
      <c r="AD53" s="71"/>
      <c r="AE53" s="71"/>
      <c r="AF53" s="71"/>
      <c r="AG53" s="71"/>
      <c r="AH53" s="71"/>
      <c r="AI53" s="71"/>
      <c r="AJ53" s="71"/>
    </row>
    <row r="54" spans="1:39" ht="11.4" customHeight="1" x14ac:dyDescent="0.2">
      <c r="A54" s="36"/>
      <c r="B54" s="286" t="s">
        <v>578</v>
      </c>
      <c r="C54" s="37"/>
      <c r="D54" s="37" t="s">
        <v>766</v>
      </c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40"/>
      <c r="AA54" s="71"/>
      <c r="AB54" s="71"/>
      <c r="AC54" s="71"/>
      <c r="AD54" s="71"/>
      <c r="AE54" s="71"/>
      <c r="AF54" s="71"/>
      <c r="AG54" s="71"/>
      <c r="AH54" s="71"/>
      <c r="AI54" s="71"/>
      <c r="AJ54" s="71"/>
    </row>
    <row r="55" spans="1:39" ht="11.4" customHeight="1" thickBot="1" x14ac:dyDescent="0.25">
      <c r="A55" s="36"/>
      <c r="B55" s="37" t="s">
        <v>619</v>
      </c>
      <c r="C55" s="37"/>
      <c r="D55" s="290" t="s">
        <v>623</v>
      </c>
      <c r="E55" s="37"/>
      <c r="F55" s="37"/>
      <c r="G55" s="37"/>
      <c r="H55" s="37"/>
      <c r="I55" s="37"/>
      <c r="J55" s="37"/>
      <c r="K55" s="45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40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1:39" ht="11.4" customHeight="1" x14ac:dyDescent="0.2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8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</row>
    <row r="57" spans="1:39" ht="13.8" x14ac:dyDescent="0.2">
      <c r="A57" s="49"/>
      <c r="B57" s="50"/>
      <c r="C57" s="50"/>
      <c r="D57" s="51"/>
      <c r="E57" s="50"/>
      <c r="F57" s="50"/>
      <c r="G57" s="50"/>
      <c r="H57" s="50"/>
      <c r="I57" s="50"/>
      <c r="J57" s="51" t="s">
        <v>244</v>
      </c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2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</row>
    <row r="58" spans="1:39" ht="11.4" customHeight="1" thickBot="1" x14ac:dyDescent="0.25">
      <c r="A58" s="53"/>
      <c r="B58" s="54"/>
      <c r="C58" s="54"/>
      <c r="D58" s="54"/>
      <c r="E58" s="54"/>
      <c r="F58" s="54"/>
      <c r="G58" s="54"/>
      <c r="H58" s="54"/>
      <c r="I58" s="81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5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</row>
    <row r="59" spans="1:39" s="71" customFormat="1" ht="15" x14ac:dyDescent="0.25">
      <c r="A59" s="96"/>
      <c r="B59" s="97" t="s">
        <v>28</v>
      </c>
      <c r="C59" s="98"/>
      <c r="D59" s="98"/>
      <c r="E59" s="98"/>
      <c r="F59" s="98"/>
      <c r="G59" s="98"/>
      <c r="H59" s="98"/>
      <c r="I59" s="99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100"/>
    </row>
    <row r="60" spans="1:39" s="71" customFormat="1" ht="11.4" customHeight="1" x14ac:dyDescent="0.25">
      <c r="A60" s="84"/>
      <c r="B60" s="56" t="s">
        <v>245</v>
      </c>
      <c r="C60" s="78"/>
      <c r="D60" s="78"/>
      <c r="E60" s="60" t="s">
        <v>248</v>
      </c>
      <c r="F60" s="78"/>
      <c r="G60" s="132"/>
      <c r="H60" s="134" t="s">
        <v>294</v>
      </c>
      <c r="I60" s="130"/>
      <c r="J60" s="132"/>
      <c r="K60" s="60" t="s">
        <v>677</v>
      </c>
      <c r="L60" s="130"/>
      <c r="M60" s="60"/>
      <c r="N60" s="130"/>
      <c r="O60" s="130"/>
      <c r="P60" s="130"/>
      <c r="Q60" s="130"/>
      <c r="R60" s="132"/>
      <c r="S60" s="78"/>
      <c r="T60" s="132"/>
      <c r="U60" s="132"/>
      <c r="V60" s="85"/>
      <c r="AK60" s="7"/>
      <c r="AL60" s="7"/>
      <c r="AM60" s="7"/>
    </row>
    <row r="61" spans="1:39" s="71" customFormat="1" ht="11.4" customHeight="1" x14ac:dyDescent="0.2">
      <c r="A61" s="84"/>
      <c r="B61" s="353" t="s">
        <v>601</v>
      </c>
      <c r="C61" s="354"/>
      <c r="D61" s="78"/>
      <c r="E61" s="353" t="s">
        <v>179</v>
      </c>
      <c r="F61" s="354"/>
      <c r="G61" s="132"/>
      <c r="H61" s="360"/>
      <c r="I61" s="361"/>
      <c r="J61" s="132"/>
      <c r="K61" s="360"/>
      <c r="L61" s="362"/>
      <c r="M61" s="362"/>
      <c r="N61" s="362"/>
      <c r="O61" s="362"/>
      <c r="P61" s="362"/>
      <c r="Q61" s="361"/>
      <c r="R61" s="132"/>
      <c r="S61" s="78"/>
      <c r="T61" s="132"/>
      <c r="U61" s="132"/>
      <c r="V61" s="85"/>
      <c r="AK61" s="7"/>
      <c r="AL61" s="7"/>
      <c r="AM61" s="7"/>
    </row>
    <row r="62" spans="1:39" s="71" customFormat="1" ht="11.4" customHeight="1" x14ac:dyDescent="0.2">
      <c r="A62" s="84"/>
      <c r="B62" s="78"/>
      <c r="C62" s="78"/>
      <c r="D62" s="78"/>
      <c r="E62" s="78"/>
      <c r="F62" s="132"/>
      <c r="G62" s="132"/>
      <c r="H62" s="132"/>
      <c r="I62" s="132"/>
      <c r="J62" s="132"/>
      <c r="K62" s="60" t="s">
        <v>676</v>
      </c>
      <c r="L62" s="132"/>
      <c r="M62" s="60"/>
      <c r="N62" s="132"/>
      <c r="O62" s="132"/>
      <c r="P62" s="132"/>
      <c r="Q62" s="132"/>
      <c r="R62" s="132"/>
      <c r="S62" s="78"/>
      <c r="T62" s="132"/>
      <c r="U62" s="132"/>
      <c r="V62" s="85"/>
      <c r="AK62" s="7"/>
      <c r="AL62" s="7"/>
    </row>
    <row r="63" spans="1:39" s="71" customFormat="1" ht="11.4" customHeight="1" x14ac:dyDescent="0.2">
      <c r="A63" s="84"/>
      <c r="B63" s="78"/>
      <c r="C63" s="78"/>
      <c r="D63" s="78"/>
      <c r="E63" s="78"/>
      <c r="F63" s="132"/>
      <c r="G63" s="132"/>
      <c r="H63" s="132"/>
      <c r="I63" s="132"/>
      <c r="J63" s="132"/>
      <c r="K63" s="360"/>
      <c r="L63" s="362"/>
      <c r="M63" s="362"/>
      <c r="N63" s="362"/>
      <c r="O63" s="362"/>
      <c r="P63" s="362"/>
      <c r="Q63" s="361"/>
      <c r="R63" s="132"/>
      <c r="S63" s="78"/>
      <c r="T63" s="132"/>
      <c r="U63" s="132"/>
      <c r="V63" s="85"/>
      <c r="AK63" s="7"/>
      <c r="AL63" s="7"/>
    </row>
    <row r="64" spans="1:39" s="71" customFormat="1" ht="11.4" customHeight="1" x14ac:dyDescent="0.2">
      <c r="A64" s="84"/>
      <c r="B64" s="78"/>
      <c r="C64" s="78"/>
      <c r="D64" s="78"/>
      <c r="E64" s="60" t="s">
        <v>296</v>
      </c>
      <c r="F64" s="78"/>
      <c r="G64" s="78"/>
      <c r="H64" s="57" t="s">
        <v>753</v>
      </c>
      <c r="I64" s="60"/>
      <c r="J64" s="132"/>
      <c r="K64" s="132"/>
      <c r="L64" s="132"/>
      <c r="M64" s="132"/>
      <c r="N64" s="60" t="s">
        <v>297</v>
      </c>
      <c r="O64" s="78"/>
      <c r="P64" s="78"/>
      <c r="Q64" s="227" t="s">
        <v>572</v>
      </c>
      <c r="R64" s="132"/>
      <c r="S64" s="78"/>
      <c r="T64" s="227" t="s">
        <v>754</v>
      </c>
      <c r="U64" s="132"/>
      <c r="V64" s="85"/>
      <c r="AK64" s="7"/>
      <c r="AL64" s="7"/>
    </row>
    <row r="65" spans="1:32" s="71" customFormat="1" ht="11.4" customHeight="1" x14ac:dyDescent="0.2">
      <c r="A65" s="84"/>
      <c r="B65" s="78"/>
      <c r="C65" s="78"/>
      <c r="D65" s="78"/>
      <c r="E65" s="353"/>
      <c r="F65" s="354"/>
      <c r="G65" s="78"/>
      <c r="H65" s="353"/>
      <c r="I65" s="354"/>
      <c r="J65" s="130"/>
      <c r="K65" s="130"/>
      <c r="L65" s="130"/>
      <c r="M65" s="132"/>
      <c r="N65" s="358" t="s">
        <v>603</v>
      </c>
      <c r="O65" s="359"/>
      <c r="P65" s="78"/>
      <c r="Q65" s="353"/>
      <c r="R65" s="354"/>
      <c r="S65" s="78"/>
      <c r="T65" s="353"/>
      <c r="U65" s="354"/>
      <c r="V65" s="85"/>
    </row>
    <row r="66" spans="1:32" s="71" customFormat="1" ht="11.4" customHeight="1" x14ac:dyDescent="0.2">
      <c r="A66" s="84"/>
      <c r="B66" s="78"/>
      <c r="C66" s="140" t="s">
        <v>295</v>
      </c>
      <c r="D66" s="78"/>
      <c r="E66" s="130"/>
      <c r="F66" s="130"/>
      <c r="G66" s="130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130"/>
      <c r="S66" s="130"/>
      <c r="T66" s="130"/>
      <c r="U66" s="130"/>
      <c r="V66" s="85"/>
    </row>
    <row r="67" spans="1:32" s="71" customFormat="1" ht="11.4" customHeight="1" x14ac:dyDescent="0.2">
      <c r="A67" s="84"/>
      <c r="B67" s="78"/>
      <c r="C67" s="140"/>
      <c r="D67" s="60" t="s">
        <v>252</v>
      </c>
      <c r="E67" s="78"/>
      <c r="F67" s="78"/>
      <c r="G67" s="78"/>
      <c r="H67" s="57" t="s">
        <v>253</v>
      </c>
      <c r="I67" s="78"/>
      <c r="J67" s="78"/>
      <c r="K67" s="57" t="s">
        <v>254</v>
      </c>
      <c r="L67" s="78"/>
      <c r="M67" s="78"/>
      <c r="N67" s="60" t="s">
        <v>297</v>
      </c>
      <c r="O67" s="78"/>
      <c r="P67" s="78"/>
      <c r="Q67" s="227" t="s">
        <v>744</v>
      </c>
      <c r="R67" s="78"/>
      <c r="S67" s="130"/>
      <c r="T67" s="227" t="s">
        <v>754</v>
      </c>
      <c r="U67" s="132"/>
      <c r="V67" s="85"/>
    </row>
    <row r="68" spans="1:32" s="71" customFormat="1" ht="11.4" customHeight="1" x14ac:dyDescent="0.2">
      <c r="A68" s="84"/>
      <c r="B68" s="78"/>
      <c r="C68" s="78"/>
      <c r="D68" s="353" t="s">
        <v>134</v>
      </c>
      <c r="E68" s="355"/>
      <c r="F68" s="354"/>
      <c r="G68" s="78"/>
      <c r="H68" s="353" t="s">
        <v>138</v>
      </c>
      <c r="I68" s="354"/>
      <c r="J68" s="78"/>
      <c r="K68" s="353" t="s">
        <v>821</v>
      </c>
      <c r="L68" s="354"/>
      <c r="M68" s="78"/>
      <c r="N68" s="358" t="s">
        <v>822</v>
      </c>
      <c r="O68" s="359"/>
      <c r="P68" s="78"/>
      <c r="Q68" s="358" t="s">
        <v>745</v>
      </c>
      <c r="R68" s="359"/>
      <c r="S68" s="130"/>
      <c r="T68" s="353" t="s">
        <v>755</v>
      </c>
      <c r="U68" s="354"/>
      <c r="V68" s="85"/>
      <c r="AB68" s="7"/>
      <c r="AC68" s="7"/>
      <c r="AD68" s="7"/>
      <c r="AE68" s="7"/>
      <c r="AF68" s="7"/>
    </row>
    <row r="69" spans="1:32" s="71" customFormat="1" ht="11.4" customHeight="1" thickBot="1" x14ac:dyDescent="0.25">
      <c r="A69" s="86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8"/>
      <c r="AB69" s="7"/>
      <c r="AC69" s="7"/>
      <c r="AD69" s="7"/>
      <c r="AE69" s="7"/>
      <c r="AF69" s="7"/>
    </row>
    <row r="70" spans="1:32" s="71" customFormat="1" ht="15" x14ac:dyDescent="0.25">
      <c r="A70" s="96"/>
      <c r="B70" s="97" t="s">
        <v>35</v>
      </c>
      <c r="C70" s="98"/>
      <c r="D70" s="98"/>
      <c r="E70" s="98"/>
      <c r="F70" s="98"/>
      <c r="G70" s="132"/>
      <c r="H70" s="132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100"/>
      <c r="AB70" s="7"/>
      <c r="AC70" s="7"/>
      <c r="AD70" s="7"/>
      <c r="AE70" s="7"/>
      <c r="AF70" s="7"/>
    </row>
    <row r="71" spans="1:32" s="71" customFormat="1" ht="11.4" customHeight="1" x14ac:dyDescent="0.25">
      <c r="A71" s="84"/>
      <c r="B71" s="56" t="s">
        <v>245</v>
      </c>
      <c r="C71" s="78"/>
      <c r="D71" s="78"/>
      <c r="E71" s="60" t="s">
        <v>248</v>
      </c>
      <c r="F71" s="78"/>
      <c r="G71" s="132"/>
      <c r="H71" s="132"/>
      <c r="I71" s="134" t="s">
        <v>294</v>
      </c>
      <c r="J71" s="130"/>
      <c r="K71" s="132"/>
      <c r="L71" s="60" t="s">
        <v>677</v>
      </c>
      <c r="M71" s="60"/>
      <c r="N71" s="130"/>
      <c r="O71" s="130"/>
      <c r="P71" s="130"/>
      <c r="Q71" s="130"/>
      <c r="R71" s="132"/>
      <c r="S71" s="132"/>
      <c r="T71" s="132"/>
      <c r="U71" s="132"/>
      <c r="V71" s="85"/>
      <c r="AB71" s="7"/>
      <c r="AC71" s="7"/>
      <c r="AD71" s="7"/>
      <c r="AE71" s="7"/>
      <c r="AF71" s="7"/>
    </row>
    <row r="72" spans="1:32" s="71" customFormat="1" ht="11.4" customHeight="1" x14ac:dyDescent="0.2">
      <c r="A72" s="84"/>
      <c r="B72" s="353" t="s">
        <v>601</v>
      </c>
      <c r="C72" s="354"/>
      <c r="D72" s="78"/>
      <c r="E72" s="353" t="s">
        <v>249</v>
      </c>
      <c r="F72" s="354"/>
      <c r="G72" s="132"/>
      <c r="H72" s="132"/>
      <c r="I72" s="360" t="s">
        <v>250</v>
      </c>
      <c r="J72" s="361"/>
      <c r="K72" s="132"/>
      <c r="L72" s="360" t="s">
        <v>693</v>
      </c>
      <c r="M72" s="362"/>
      <c r="N72" s="362"/>
      <c r="O72" s="362"/>
      <c r="P72" s="362"/>
      <c r="Q72" s="362"/>
      <c r="R72" s="361"/>
      <c r="S72" s="132"/>
      <c r="T72" s="132"/>
      <c r="U72" s="132"/>
      <c r="V72" s="85"/>
    </row>
    <row r="73" spans="1:32" s="71" customFormat="1" ht="11.4" customHeight="1" x14ac:dyDescent="0.2">
      <c r="A73" s="84"/>
      <c r="B73" s="78"/>
      <c r="C73" s="78"/>
      <c r="D73" s="78"/>
      <c r="E73" s="78"/>
      <c r="F73" s="132"/>
      <c r="G73" s="132"/>
      <c r="H73" s="132"/>
      <c r="I73" s="132"/>
      <c r="J73" s="132"/>
      <c r="K73" s="132"/>
      <c r="L73" s="60" t="s">
        <v>676</v>
      </c>
      <c r="M73" s="60"/>
      <c r="N73" s="132"/>
      <c r="O73" s="132"/>
      <c r="P73" s="132"/>
      <c r="Q73" s="132"/>
      <c r="R73" s="132"/>
      <c r="S73" s="132"/>
      <c r="T73" s="132"/>
      <c r="U73" s="132"/>
      <c r="V73" s="85"/>
    </row>
    <row r="74" spans="1:32" s="71" customFormat="1" ht="11.4" customHeight="1" x14ac:dyDescent="0.2">
      <c r="A74" s="84"/>
      <c r="B74" s="78"/>
      <c r="C74" s="78"/>
      <c r="D74" s="78"/>
      <c r="E74" s="78"/>
      <c r="F74" s="132"/>
      <c r="G74" s="132"/>
      <c r="H74" s="132"/>
      <c r="I74" s="132"/>
      <c r="J74" s="132"/>
      <c r="K74" s="132"/>
      <c r="L74" s="360"/>
      <c r="M74" s="362"/>
      <c r="N74" s="362"/>
      <c r="O74" s="362"/>
      <c r="P74" s="362"/>
      <c r="Q74" s="362"/>
      <c r="R74" s="361"/>
      <c r="S74" s="132"/>
      <c r="T74" s="132"/>
      <c r="U74" s="132"/>
      <c r="V74" s="85"/>
    </row>
    <row r="75" spans="1:32" s="71" customFormat="1" ht="11.4" customHeight="1" x14ac:dyDescent="0.2">
      <c r="A75" s="84"/>
      <c r="B75" s="78"/>
      <c r="C75" s="78"/>
      <c r="D75" s="78"/>
      <c r="E75" s="60" t="s">
        <v>296</v>
      </c>
      <c r="F75" s="78"/>
      <c r="G75" s="78"/>
      <c r="H75" s="57" t="s">
        <v>753</v>
      </c>
      <c r="I75" s="60"/>
      <c r="J75" s="85"/>
      <c r="K75" s="132"/>
      <c r="L75" s="132"/>
      <c r="M75" s="130"/>
      <c r="N75" s="60" t="s">
        <v>297</v>
      </c>
      <c r="O75" s="130"/>
      <c r="P75" s="130"/>
      <c r="Q75" s="227" t="s">
        <v>572</v>
      </c>
      <c r="R75" s="132"/>
      <c r="S75" s="132"/>
      <c r="T75" s="227" t="s">
        <v>754</v>
      </c>
      <c r="U75" s="132"/>
      <c r="V75" s="85"/>
    </row>
    <row r="76" spans="1:32" s="71" customFormat="1" ht="11.4" customHeight="1" x14ac:dyDescent="0.2">
      <c r="A76" s="84"/>
      <c r="B76" s="78"/>
      <c r="C76" s="78"/>
      <c r="D76" s="78"/>
      <c r="E76" s="353" t="s">
        <v>260</v>
      </c>
      <c r="F76" s="354"/>
      <c r="G76" s="78"/>
      <c r="H76" s="353" t="s">
        <v>823</v>
      </c>
      <c r="I76" s="354"/>
      <c r="J76" s="132"/>
      <c r="K76" s="132"/>
      <c r="L76" s="130"/>
      <c r="M76" s="130"/>
      <c r="N76" s="358" t="s">
        <v>822</v>
      </c>
      <c r="O76" s="359"/>
      <c r="P76" s="130"/>
      <c r="Q76" s="353" t="s">
        <v>573</v>
      </c>
      <c r="R76" s="354"/>
      <c r="S76" s="132"/>
      <c r="T76" s="353" t="s">
        <v>761</v>
      </c>
      <c r="U76" s="354"/>
      <c r="V76" s="85"/>
    </row>
    <row r="77" spans="1:32" s="71" customFormat="1" ht="11.4" customHeight="1" x14ac:dyDescent="0.2">
      <c r="A77" s="84"/>
      <c r="B77" s="78"/>
      <c r="C77" s="140" t="s">
        <v>295</v>
      </c>
      <c r="D77" s="78"/>
      <c r="E77" s="130"/>
      <c r="F77" s="130"/>
      <c r="G77" s="130"/>
      <c r="H77" s="78"/>
      <c r="I77" s="78"/>
      <c r="J77" s="78"/>
      <c r="K77" s="78"/>
      <c r="L77" s="78"/>
      <c r="M77" s="78"/>
      <c r="N77" s="78"/>
      <c r="O77" s="78"/>
      <c r="P77" s="130"/>
      <c r="Q77" s="130"/>
      <c r="R77" s="130"/>
      <c r="S77" s="130"/>
      <c r="T77" s="130"/>
      <c r="U77" s="130"/>
      <c r="V77" s="85"/>
    </row>
    <row r="78" spans="1:32" s="71" customFormat="1" ht="11.4" customHeight="1" x14ac:dyDescent="0.2">
      <c r="A78" s="84"/>
      <c r="B78" s="78"/>
      <c r="C78" s="140"/>
      <c r="D78" s="60" t="s">
        <v>252</v>
      </c>
      <c r="E78" s="78"/>
      <c r="F78" s="78"/>
      <c r="G78" s="78"/>
      <c r="H78" s="57" t="s">
        <v>253</v>
      </c>
      <c r="I78" s="78"/>
      <c r="J78" s="78"/>
      <c r="K78" s="57" t="s">
        <v>254</v>
      </c>
      <c r="L78" s="78"/>
      <c r="M78" s="78"/>
      <c r="N78" s="60" t="s">
        <v>297</v>
      </c>
      <c r="O78" s="130"/>
      <c r="P78" s="130"/>
      <c r="Q78" s="227" t="s">
        <v>744</v>
      </c>
      <c r="R78" s="78"/>
      <c r="S78" s="132"/>
      <c r="T78" s="227" t="s">
        <v>754</v>
      </c>
      <c r="U78" s="132"/>
      <c r="V78" s="85"/>
    </row>
    <row r="79" spans="1:32" s="71" customFormat="1" ht="11.4" customHeight="1" x14ac:dyDescent="0.2">
      <c r="A79" s="84"/>
      <c r="B79" s="78"/>
      <c r="C79" s="78"/>
      <c r="D79" s="353"/>
      <c r="E79" s="355"/>
      <c r="F79" s="354"/>
      <c r="G79" s="78"/>
      <c r="H79" s="353"/>
      <c r="I79" s="354"/>
      <c r="J79" s="78"/>
      <c r="K79" s="353"/>
      <c r="L79" s="354"/>
      <c r="M79" s="78"/>
      <c r="N79" s="358" t="s">
        <v>603</v>
      </c>
      <c r="O79" s="359"/>
      <c r="P79" s="130"/>
      <c r="Q79" s="358"/>
      <c r="R79" s="359"/>
      <c r="S79" s="132"/>
      <c r="T79" s="353"/>
      <c r="U79" s="354"/>
      <c r="V79" s="85"/>
    </row>
    <row r="80" spans="1:32" s="71" customFormat="1" ht="11.4" customHeight="1" thickBo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8"/>
    </row>
    <row r="81" spans="1:39" s="71" customFormat="1" ht="15" x14ac:dyDescent="0.25">
      <c r="A81" s="96"/>
      <c r="B81" s="97" t="s">
        <v>37</v>
      </c>
      <c r="C81" s="98"/>
      <c r="D81" s="98"/>
      <c r="E81" s="98"/>
      <c r="F81" s="98"/>
      <c r="G81" s="98"/>
      <c r="H81" s="98"/>
      <c r="I81" s="99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  <c r="V81" s="100"/>
    </row>
    <row r="82" spans="1:39" s="71" customFormat="1" ht="11.4" customHeight="1" x14ac:dyDescent="0.25">
      <c r="A82" s="84"/>
      <c r="B82" s="56" t="s">
        <v>245</v>
      </c>
      <c r="C82" s="78"/>
      <c r="D82" s="78"/>
      <c r="E82" s="60" t="s">
        <v>248</v>
      </c>
      <c r="F82" s="78"/>
      <c r="G82" s="132"/>
      <c r="H82" s="132"/>
      <c r="I82" s="134" t="s">
        <v>294</v>
      </c>
      <c r="J82" s="130"/>
      <c r="K82" s="132"/>
      <c r="L82" s="60" t="s">
        <v>677</v>
      </c>
      <c r="M82" s="60"/>
      <c r="N82" s="130"/>
      <c r="O82" s="130"/>
      <c r="P82" s="130"/>
      <c r="Q82" s="130"/>
      <c r="R82" s="132"/>
      <c r="S82" s="132"/>
      <c r="T82" s="132"/>
      <c r="U82" s="132"/>
      <c r="V82" s="85"/>
      <c r="AH82" s="7"/>
      <c r="AI82" s="7"/>
      <c r="AJ82" s="7"/>
      <c r="AK82" s="7"/>
      <c r="AL82" s="7"/>
      <c r="AM82" s="7"/>
    </row>
    <row r="83" spans="1:39" s="71" customFormat="1" ht="11.4" customHeight="1" x14ac:dyDescent="0.2">
      <c r="A83" s="84"/>
      <c r="B83" s="353"/>
      <c r="C83" s="354"/>
      <c r="D83" s="78"/>
      <c r="E83" s="353"/>
      <c r="F83" s="354"/>
      <c r="G83" s="132"/>
      <c r="H83" s="132"/>
      <c r="I83" s="360"/>
      <c r="J83" s="361"/>
      <c r="K83" s="132"/>
      <c r="L83" s="360"/>
      <c r="M83" s="362"/>
      <c r="N83" s="362"/>
      <c r="O83" s="362"/>
      <c r="P83" s="362"/>
      <c r="Q83" s="362"/>
      <c r="R83" s="361"/>
      <c r="S83" s="132"/>
      <c r="T83" s="132"/>
      <c r="U83" s="132"/>
      <c r="V83" s="85"/>
      <c r="AJ83" s="7"/>
      <c r="AK83" s="7"/>
      <c r="AL83" s="7"/>
      <c r="AM83" s="7"/>
    </row>
    <row r="84" spans="1:39" s="71" customFormat="1" ht="11.4" customHeight="1" x14ac:dyDescent="0.2">
      <c r="A84" s="84"/>
      <c r="B84" s="78"/>
      <c r="C84" s="78"/>
      <c r="D84" s="78"/>
      <c r="E84" s="78"/>
      <c r="F84" s="132"/>
      <c r="G84" s="132"/>
      <c r="H84" s="132"/>
      <c r="I84" s="132"/>
      <c r="J84" s="78"/>
      <c r="K84" s="78"/>
      <c r="L84" s="60" t="s">
        <v>676</v>
      </c>
      <c r="M84" s="60"/>
      <c r="N84" s="132"/>
      <c r="O84" s="132"/>
      <c r="P84" s="132"/>
      <c r="Q84" s="132"/>
      <c r="R84" s="132"/>
      <c r="S84" s="132"/>
      <c r="T84" s="132"/>
      <c r="U84" s="132"/>
      <c r="V84" s="85"/>
      <c r="AE84" s="7"/>
      <c r="AF84" s="7"/>
      <c r="AJ84" s="7"/>
      <c r="AK84" s="7"/>
      <c r="AL84" s="7"/>
    </row>
    <row r="85" spans="1:39" s="71" customFormat="1" ht="11.4" customHeight="1" x14ac:dyDescent="0.2">
      <c r="A85" s="84"/>
      <c r="B85" s="78"/>
      <c r="C85" s="78"/>
      <c r="D85" s="78"/>
      <c r="E85" s="78"/>
      <c r="F85" s="132"/>
      <c r="G85" s="132"/>
      <c r="H85" s="132"/>
      <c r="I85" s="132"/>
      <c r="J85" s="132"/>
      <c r="K85" s="78"/>
      <c r="L85" s="360"/>
      <c r="M85" s="362"/>
      <c r="N85" s="362"/>
      <c r="O85" s="362"/>
      <c r="P85" s="362"/>
      <c r="Q85" s="362"/>
      <c r="R85" s="361"/>
      <c r="S85" s="132"/>
      <c r="T85" s="132"/>
      <c r="U85" s="132"/>
      <c r="V85" s="85"/>
      <c r="AE85" s="7"/>
      <c r="AF85" s="7"/>
      <c r="AJ85" s="7"/>
      <c r="AK85" s="7"/>
      <c r="AL85" s="7"/>
    </row>
    <row r="86" spans="1:39" s="71" customFormat="1" ht="11.4" customHeight="1" x14ac:dyDescent="0.2">
      <c r="A86" s="84"/>
      <c r="B86" s="78"/>
      <c r="C86" s="78"/>
      <c r="D86" s="78"/>
      <c r="E86" s="60" t="s">
        <v>296</v>
      </c>
      <c r="F86" s="78"/>
      <c r="G86" s="78"/>
      <c r="H86" s="57" t="s">
        <v>753</v>
      </c>
      <c r="I86" s="60"/>
      <c r="J86" s="132"/>
      <c r="K86" s="132"/>
      <c r="L86" s="132"/>
      <c r="M86" s="132"/>
      <c r="N86" s="60" t="s">
        <v>297</v>
      </c>
      <c r="O86" s="130"/>
      <c r="P86" s="130"/>
      <c r="Q86" s="227" t="s">
        <v>572</v>
      </c>
      <c r="R86" s="132"/>
      <c r="S86" s="132"/>
      <c r="T86" s="227" t="s">
        <v>754</v>
      </c>
      <c r="U86" s="132"/>
      <c r="V86" s="85"/>
      <c r="AF86" s="7"/>
      <c r="AJ86" s="7"/>
      <c r="AK86" s="7"/>
      <c r="AL86" s="7"/>
    </row>
    <row r="87" spans="1:39" s="71" customFormat="1" ht="11.4" customHeight="1" x14ac:dyDescent="0.2">
      <c r="A87" s="84"/>
      <c r="B87" s="78"/>
      <c r="C87" s="78"/>
      <c r="D87" s="78"/>
      <c r="E87" s="353"/>
      <c r="F87" s="354"/>
      <c r="G87" s="78"/>
      <c r="H87" s="353"/>
      <c r="I87" s="354"/>
      <c r="J87" s="130"/>
      <c r="K87" s="130"/>
      <c r="L87" s="130"/>
      <c r="M87" s="132"/>
      <c r="N87" s="358" t="s">
        <v>603</v>
      </c>
      <c r="O87" s="359"/>
      <c r="P87" s="130"/>
      <c r="Q87" s="353"/>
      <c r="R87" s="354"/>
      <c r="S87" s="132"/>
      <c r="T87" s="353"/>
      <c r="U87" s="354"/>
      <c r="V87" s="85"/>
      <c r="AF87" s="7"/>
    </row>
    <row r="88" spans="1:39" s="71" customFormat="1" ht="11.4" customHeight="1" x14ac:dyDescent="0.2">
      <c r="A88" s="84"/>
      <c r="B88" s="78"/>
      <c r="C88" s="140" t="s">
        <v>295</v>
      </c>
      <c r="D88" s="78"/>
      <c r="E88" s="130"/>
      <c r="F88" s="130"/>
      <c r="G88" s="130"/>
      <c r="H88" s="78"/>
      <c r="I88" s="78"/>
      <c r="J88" s="78"/>
      <c r="K88" s="78"/>
      <c r="L88" s="78"/>
      <c r="M88" s="78"/>
      <c r="N88" s="78"/>
      <c r="O88" s="78"/>
      <c r="P88" s="130"/>
      <c r="Q88" s="130"/>
      <c r="R88" s="130"/>
      <c r="S88" s="132"/>
      <c r="T88" s="130"/>
      <c r="U88" s="130"/>
      <c r="V88" s="85"/>
    </row>
    <row r="89" spans="1:39" s="71" customFormat="1" ht="11.4" customHeight="1" x14ac:dyDescent="0.2">
      <c r="A89" s="84"/>
      <c r="B89" s="78"/>
      <c r="C89" s="78"/>
      <c r="D89" s="60" t="s">
        <v>252</v>
      </c>
      <c r="E89" s="78"/>
      <c r="F89" s="78"/>
      <c r="G89" s="78"/>
      <c r="H89" s="57" t="s">
        <v>253</v>
      </c>
      <c r="I89" s="78"/>
      <c r="J89" s="78"/>
      <c r="K89" s="57" t="s">
        <v>254</v>
      </c>
      <c r="L89" s="78"/>
      <c r="M89" s="78"/>
      <c r="N89" s="60" t="s">
        <v>297</v>
      </c>
      <c r="O89" s="130"/>
      <c r="P89" s="130"/>
      <c r="Q89" s="227" t="s">
        <v>744</v>
      </c>
      <c r="R89" s="78"/>
      <c r="S89" s="132"/>
      <c r="T89" s="227" t="s">
        <v>754</v>
      </c>
      <c r="U89" s="132"/>
      <c r="V89" s="85"/>
    </row>
    <row r="90" spans="1:39" s="71" customFormat="1" ht="11.4" customHeight="1" x14ac:dyDescent="0.2">
      <c r="A90" s="84"/>
      <c r="B90" s="78"/>
      <c r="C90" s="78"/>
      <c r="D90" s="353"/>
      <c r="E90" s="355"/>
      <c r="F90" s="354"/>
      <c r="G90" s="78"/>
      <c r="H90" s="353"/>
      <c r="I90" s="354"/>
      <c r="J90" s="78"/>
      <c r="K90" s="353"/>
      <c r="L90" s="354"/>
      <c r="M90" s="78"/>
      <c r="N90" s="358" t="s">
        <v>603</v>
      </c>
      <c r="O90" s="359"/>
      <c r="P90" s="130"/>
      <c r="Q90" s="358"/>
      <c r="R90" s="359"/>
      <c r="S90" s="132"/>
      <c r="T90" s="353"/>
      <c r="U90" s="354"/>
      <c r="V90" s="85"/>
      <c r="AB90" s="7"/>
      <c r="AC90" s="7"/>
      <c r="AD90" s="7"/>
      <c r="AE90" s="7"/>
      <c r="AF90" s="7"/>
    </row>
    <row r="91" spans="1:39" s="71" customFormat="1" ht="11.4" customHeight="1" thickBot="1" x14ac:dyDescent="0.25">
      <c r="A91" s="86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8"/>
      <c r="AB91" s="7"/>
      <c r="AC91" s="7"/>
      <c r="AD91" s="7"/>
      <c r="AE91" s="7"/>
      <c r="AF91" s="7"/>
    </row>
    <row r="92" spans="1:39" s="71" customFormat="1" ht="15" x14ac:dyDescent="0.25">
      <c r="A92" s="96"/>
      <c r="B92" s="97" t="s">
        <v>36</v>
      </c>
      <c r="C92" s="98"/>
      <c r="D92" s="98"/>
      <c r="E92" s="98"/>
      <c r="F92" s="98"/>
      <c r="G92" s="98"/>
      <c r="H92" s="99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100"/>
    </row>
    <row r="93" spans="1:39" s="71" customFormat="1" ht="11.4" customHeight="1" x14ac:dyDescent="0.25">
      <c r="A93" s="84"/>
      <c r="B93" s="56" t="s">
        <v>245</v>
      </c>
      <c r="C93" s="78"/>
      <c r="D93" s="78"/>
      <c r="E93" s="60" t="s">
        <v>248</v>
      </c>
      <c r="F93" s="78"/>
      <c r="G93" s="132"/>
      <c r="H93" s="132"/>
      <c r="I93" s="134" t="s">
        <v>294</v>
      </c>
      <c r="J93" s="130"/>
      <c r="K93" s="132"/>
      <c r="L93" s="60" t="s">
        <v>677</v>
      </c>
      <c r="M93" s="60"/>
      <c r="N93" s="130"/>
      <c r="O93" s="130"/>
      <c r="P93" s="130"/>
      <c r="Q93" s="130"/>
      <c r="R93" s="132"/>
      <c r="S93" s="132"/>
      <c r="T93" s="132"/>
      <c r="U93" s="132"/>
      <c r="V93" s="85"/>
      <c r="AH93" s="7"/>
      <c r="AI93" s="7"/>
      <c r="AJ93" s="7"/>
      <c r="AK93" s="7"/>
      <c r="AL93" s="7"/>
      <c r="AM93" s="7"/>
    </row>
    <row r="94" spans="1:39" s="71" customFormat="1" ht="11.4" customHeight="1" x14ac:dyDescent="0.2">
      <c r="A94" s="84"/>
      <c r="B94" s="353"/>
      <c r="C94" s="354"/>
      <c r="D94" s="78"/>
      <c r="E94" s="353"/>
      <c r="F94" s="354"/>
      <c r="G94" s="132"/>
      <c r="H94" s="132"/>
      <c r="I94" s="360"/>
      <c r="J94" s="361"/>
      <c r="K94" s="132"/>
      <c r="L94" s="360"/>
      <c r="M94" s="362"/>
      <c r="N94" s="362"/>
      <c r="O94" s="362"/>
      <c r="P94" s="362"/>
      <c r="Q94" s="362"/>
      <c r="R94" s="361"/>
      <c r="S94" s="132"/>
      <c r="T94" s="132"/>
      <c r="U94" s="132"/>
      <c r="V94" s="85"/>
      <c r="AJ94" s="7"/>
      <c r="AK94" s="7"/>
      <c r="AL94" s="7"/>
      <c r="AM94" s="7"/>
    </row>
    <row r="95" spans="1:39" s="71" customFormat="1" ht="11.4" customHeight="1" x14ac:dyDescent="0.2">
      <c r="A95" s="84"/>
      <c r="B95" s="78"/>
      <c r="C95" s="78"/>
      <c r="D95" s="78"/>
      <c r="E95" s="78"/>
      <c r="F95" s="132"/>
      <c r="G95" s="132"/>
      <c r="H95" s="132"/>
      <c r="I95" s="132"/>
      <c r="J95" s="132"/>
      <c r="K95" s="132"/>
      <c r="L95" s="60" t="s">
        <v>676</v>
      </c>
      <c r="M95" s="60"/>
      <c r="N95" s="132"/>
      <c r="O95" s="132"/>
      <c r="P95" s="132"/>
      <c r="Q95" s="132"/>
      <c r="R95" s="132"/>
      <c r="S95" s="132"/>
      <c r="T95" s="132"/>
      <c r="U95" s="132"/>
      <c r="V95" s="85"/>
      <c r="AE95" s="7"/>
      <c r="AF95" s="7"/>
      <c r="AJ95" s="7"/>
      <c r="AK95" s="7"/>
      <c r="AL95" s="7"/>
    </row>
    <row r="96" spans="1:39" s="71" customFormat="1" ht="11.4" customHeight="1" x14ac:dyDescent="0.2">
      <c r="A96" s="84"/>
      <c r="B96" s="78"/>
      <c r="C96" s="78"/>
      <c r="D96" s="78"/>
      <c r="E96" s="78"/>
      <c r="F96" s="132"/>
      <c r="G96" s="132"/>
      <c r="H96" s="132"/>
      <c r="I96" s="132"/>
      <c r="J96" s="132"/>
      <c r="K96" s="132"/>
      <c r="L96" s="360"/>
      <c r="M96" s="362"/>
      <c r="N96" s="362"/>
      <c r="O96" s="362"/>
      <c r="P96" s="362"/>
      <c r="Q96" s="362"/>
      <c r="R96" s="361"/>
      <c r="S96" s="132"/>
      <c r="T96" s="132"/>
      <c r="U96" s="132"/>
      <c r="V96" s="85"/>
      <c r="AE96" s="7"/>
      <c r="AF96" s="7"/>
      <c r="AJ96" s="7"/>
      <c r="AK96" s="7"/>
      <c r="AL96" s="7"/>
    </row>
    <row r="97" spans="1:38" s="71" customFormat="1" ht="11.4" customHeight="1" x14ac:dyDescent="0.2">
      <c r="A97" s="84"/>
      <c r="B97" s="78"/>
      <c r="C97" s="78"/>
      <c r="D97" s="78"/>
      <c r="E97" s="60" t="s">
        <v>296</v>
      </c>
      <c r="F97" s="78"/>
      <c r="G97" s="78"/>
      <c r="H97" s="57" t="s">
        <v>753</v>
      </c>
      <c r="I97" s="60"/>
      <c r="J97" s="132"/>
      <c r="K97" s="132"/>
      <c r="L97" s="132"/>
      <c r="M97" s="132"/>
      <c r="N97" s="60" t="s">
        <v>297</v>
      </c>
      <c r="O97" s="130"/>
      <c r="P97" s="130"/>
      <c r="Q97" s="227" t="s">
        <v>572</v>
      </c>
      <c r="R97" s="132"/>
      <c r="S97" s="132"/>
      <c r="T97" s="227" t="s">
        <v>754</v>
      </c>
      <c r="U97" s="132"/>
      <c r="V97" s="85"/>
      <c r="AB97" s="7"/>
      <c r="AC97" s="7"/>
      <c r="AD97" s="7"/>
      <c r="AE97" s="7"/>
      <c r="AF97" s="7"/>
      <c r="AJ97" s="7"/>
      <c r="AK97" s="7"/>
      <c r="AL97" s="7"/>
    </row>
    <row r="98" spans="1:38" s="71" customFormat="1" ht="11.4" customHeight="1" x14ac:dyDescent="0.2">
      <c r="A98" s="84"/>
      <c r="B98" s="78"/>
      <c r="C98" s="78"/>
      <c r="D98" s="78"/>
      <c r="E98" s="353"/>
      <c r="F98" s="354"/>
      <c r="G98" s="78"/>
      <c r="H98" s="353"/>
      <c r="I98" s="354"/>
      <c r="J98" s="132"/>
      <c r="K98" s="130"/>
      <c r="L98" s="130"/>
      <c r="M98" s="132"/>
      <c r="N98" s="358" t="s">
        <v>603</v>
      </c>
      <c r="O98" s="359"/>
      <c r="P98" s="130"/>
      <c r="Q98" s="353"/>
      <c r="R98" s="354"/>
      <c r="S98" s="132"/>
      <c r="T98" s="353"/>
      <c r="U98" s="354"/>
      <c r="V98" s="85"/>
      <c r="AD98" s="7"/>
      <c r="AE98" s="7"/>
      <c r="AF98" s="7"/>
    </row>
    <row r="99" spans="1:38" s="71" customFormat="1" ht="11.4" customHeight="1" x14ac:dyDescent="0.2">
      <c r="A99" s="84"/>
      <c r="B99" s="78"/>
      <c r="C99" s="140" t="s">
        <v>295</v>
      </c>
      <c r="D99" s="78"/>
      <c r="E99" s="130"/>
      <c r="F99" s="130"/>
      <c r="G99" s="130"/>
      <c r="H99" s="78"/>
      <c r="I99" s="78"/>
      <c r="J99" s="78"/>
      <c r="K99" s="78"/>
      <c r="L99" s="78"/>
      <c r="M99" s="78"/>
      <c r="N99" s="78"/>
      <c r="O99" s="78"/>
      <c r="P99" s="78"/>
      <c r="Q99" s="130"/>
      <c r="R99" s="130"/>
      <c r="S99" s="132"/>
      <c r="T99" s="130"/>
      <c r="U99" s="130"/>
      <c r="V99" s="85"/>
      <c r="AD99" s="7"/>
      <c r="AE99" s="7"/>
      <c r="AF99" s="7"/>
    </row>
    <row r="100" spans="1:38" s="71" customFormat="1" ht="11.4" customHeight="1" x14ac:dyDescent="0.2">
      <c r="A100" s="84"/>
      <c r="B100" s="78"/>
      <c r="C100" s="140"/>
      <c r="D100" s="60" t="s">
        <v>252</v>
      </c>
      <c r="E100" s="78"/>
      <c r="F100" s="78"/>
      <c r="G100" s="78"/>
      <c r="H100" s="57" t="s">
        <v>253</v>
      </c>
      <c r="I100" s="78"/>
      <c r="J100" s="78"/>
      <c r="K100" s="57" t="s">
        <v>254</v>
      </c>
      <c r="L100" s="78"/>
      <c r="M100" s="78"/>
      <c r="N100" s="60" t="s">
        <v>297</v>
      </c>
      <c r="O100" s="78"/>
      <c r="P100" s="78"/>
      <c r="Q100" s="227" t="s">
        <v>744</v>
      </c>
      <c r="R100" s="78"/>
      <c r="S100" s="132"/>
      <c r="T100" s="227" t="s">
        <v>754</v>
      </c>
      <c r="U100" s="132"/>
      <c r="V100" s="85"/>
      <c r="AB100" s="7"/>
      <c r="AC100" s="7"/>
      <c r="AD100" s="7"/>
      <c r="AE100" s="7"/>
      <c r="AF100" s="7"/>
    </row>
    <row r="101" spans="1:38" s="71" customFormat="1" ht="11.4" customHeight="1" x14ac:dyDescent="0.2">
      <c r="A101" s="84"/>
      <c r="B101" s="78"/>
      <c r="C101" s="78"/>
      <c r="D101" s="353"/>
      <c r="E101" s="355"/>
      <c r="F101" s="354"/>
      <c r="G101" s="78"/>
      <c r="H101" s="353"/>
      <c r="I101" s="354"/>
      <c r="J101" s="78"/>
      <c r="K101" s="353"/>
      <c r="L101" s="354"/>
      <c r="M101" s="78"/>
      <c r="N101" s="358" t="s">
        <v>603</v>
      </c>
      <c r="O101" s="359"/>
      <c r="P101" s="78"/>
      <c r="Q101" s="358"/>
      <c r="R101" s="359"/>
      <c r="S101" s="132"/>
      <c r="T101" s="353"/>
      <c r="U101" s="354"/>
      <c r="V101" s="85"/>
      <c r="AB101" s="7"/>
      <c r="AC101" s="7"/>
      <c r="AD101" s="7"/>
      <c r="AE101" s="7"/>
      <c r="AF101" s="7"/>
    </row>
    <row r="102" spans="1:38" s="71" customFormat="1" ht="11.4" customHeight="1" thickBot="1" x14ac:dyDescent="0.25">
      <c r="A102" s="94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141"/>
    </row>
    <row r="103" spans="1:38" s="71" customFormat="1" ht="11.4" customHeight="1" x14ac:dyDescent="0.2">
      <c r="A103" s="90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2"/>
    </row>
    <row r="104" spans="1:38" s="71" customFormat="1" ht="13.8" x14ac:dyDescent="0.2">
      <c r="A104" s="84"/>
      <c r="B104" s="78"/>
      <c r="C104" s="78"/>
      <c r="D104" s="93"/>
      <c r="E104" s="78"/>
      <c r="F104" s="78"/>
      <c r="G104" s="78"/>
      <c r="H104" s="78"/>
      <c r="I104" s="78"/>
      <c r="J104" s="51" t="s">
        <v>244</v>
      </c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85"/>
    </row>
    <row r="105" spans="1:38" s="71" customFormat="1" ht="11.4" customHeight="1" thickBot="1" x14ac:dyDescent="0.25">
      <c r="A105" s="86"/>
      <c r="B105" s="87"/>
      <c r="C105" s="87"/>
      <c r="D105" s="87"/>
      <c r="E105" s="87"/>
      <c r="F105" s="87"/>
      <c r="G105" s="87"/>
      <c r="H105" s="87" t="s">
        <v>764</v>
      </c>
      <c r="I105" s="89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8"/>
    </row>
    <row r="106" spans="1:38" s="71" customFormat="1" ht="15" x14ac:dyDescent="0.25">
      <c r="A106" s="96"/>
      <c r="B106" s="97" t="s">
        <v>64</v>
      </c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101"/>
      <c r="O106" s="98"/>
      <c r="P106" s="98"/>
      <c r="Q106" s="102"/>
      <c r="R106" s="101"/>
      <c r="S106" s="98"/>
      <c r="T106" s="98"/>
      <c r="U106" s="98"/>
      <c r="V106" s="100"/>
    </row>
    <row r="107" spans="1:38" s="71" customFormat="1" ht="11.4" customHeight="1" x14ac:dyDescent="0.25">
      <c r="A107" s="84"/>
      <c r="B107" s="56" t="s">
        <v>245</v>
      </c>
      <c r="C107" s="78"/>
      <c r="D107" s="78"/>
      <c r="E107" s="60" t="s">
        <v>248</v>
      </c>
      <c r="F107" s="78"/>
      <c r="G107" s="132"/>
      <c r="H107" s="132"/>
      <c r="I107" s="134" t="s">
        <v>294</v>
      </c>
      <c r="J107" s="130"/>
      <c r="K107" s="132"/>
      <c r="L107" s="60" t="s">
        <v>677</v>
      </c>
      <c r="M107" s="60"/>
      <c r="N107" s="130"/>
      <c r="O107" s="130"/>
      <c r="P107" s="130"/>
      <c r="Q107" s="130"/>
      <c r="R107" s="132"/>
      <c r="S107" s="132"/>
      <c r="T107" s="132"/>
      <c r="U107" s="132"/>
      <c r="V107" s="85"/>
    </row>
    <row r="108" spans="1:38" s="71" customFormat="1" ht="11.4" customHeight="1" x14ac:dyDescent="0.2">
      <c r="A108" s="84"/>
      <c r="B108" s="353"/>
      <c r="C108" s="354"/>
      <c r="D108" s="78"/>
      <c r="E108" s="353"/>
      <c r="F108" s="354"/>
      <c r="G108" s="132"/>
      <c r="H108" s="132"/>
      <c r="I108" s="360"/>
      <c r="J108" s="361"/>
      <c r="K108" s="132"/>
      <c r="L108" s="360"/>
      <c r="M108" s="362"/>
      <c r="N108" s="362"/>
      <c r="O108" s="362"/>
      <c r="P108" s="362"/>
      <c r="Q108" s="362"/>
      <c r="R108" s="361"/>
      <c r="S108" s="132"/>
      <c r="T108" s="132"/>
      <c r="U108" s="132"/>
      <c r="V108" s="85"/>
    </row>
    <row r="109" spans="1:38" s="71" customFormat="1" ht="11.4" customHeight="1" x14ac:dyDescent="0.2">
      <c r="A109" s="84"/>
      <c r="B109" s="78"/>
      <c r="C109" s="78"/>
      <c r="D109" s="78"/>
      <c r="E109" s="78"/>
      <c r="F109" s="132"/>
      <c r="G109" s="132"/>
      <c r="H109" s="132"/>
      <c r="I109" s="132"/>
      <c r="J109" s="132"/>
      <c r="K109" s="132"/>
      <c r="L109" s="60" t="s">
        <v>676</v>
      </c>
      <c r="M109" s="60"/>
      <c r="N109" s="132"/>
      <c r="O109" s="132"/>
      <c r="P109" s="132"/>
      <c r="Q109" s="132"/>
      <c r="R109" s="132"/>
      <c r="S109" s="132"/>
      <c r="T109" s="132"/>
      <c r="U109" s="132"/>
      <c r="V109" s="85"/>
    </row>
    <row r="110" spans="1:38" s="71" customFormat="1" ht="11.4" customHeight="1" x14ac:dyDescent="0.2">
      <c r="A110" s="84"/>
      <c r="B110" s="78"/>
      <c r="C110" s="78"/>
      <c r="D110" s="78"/>
      <c r="E110" s="78"/>
      <c r="F110" s="132"/>
      <c r="G110" s="132"/>
      <c r="H110" s="132"/>
      <c r="I110" s="132"/>
      <c r="J110" s="132"/>
      <c r="K110" s="132"/>
      <c r="L110" s="360"/>
      <c r="M110" s="362"/>
      <c r="N110" s="362"/>
      <c r="O110" s="362"/>
      <c r="P110" s="362"/>
      <c r="Q110" s="362"/>
      <c r="R110" s="361"/>
      <c r="S110" s="132"/>
      <c r="T110" s="132"/>
      <c r="U110" s="132"/>
      <c r="V110" s="85"/>
    </row>
    <row r="111" spans="1:38" s="71" customFormat="1" ht="11.4" customHeight="1" x14ac:dyDescent="0.2">
      <c r="A111" s="84"/>
      <c r="B111" s="78"/>
      <c r="C111" s="78"/>
      <c r="D111" s="78"/>
      <c r="E111" s="60" t="s">
        <v>296</v>
      </c>
      <c r="F111" s="78"/>
      <c r="G111" s="78"/>
      <c r="H111" s="57" t="s">
        <v>753</v>
      </c>
      <c r="I111" s="60"/>
      <c r="J111" s="132"/>
      <c r="K111" s="132"/>
      <c r="L111" s="132"/>
      <c r="M111" s="132"/>
      <c r="N111" s="60" t="s">
        <v>297</v>
      </c>
      <c r="O111" s="130"/>
      <c r="P111" s="130"/>
      <c r="Q111" s="227" t="s">
        <v>572</v>
      </c>
      <c r="R111" s="132"/>
      <c r="S111" s="132"/>
      <c r="T111" s="227" t="s">
        <v>754</v>
      </c>
      <c r="U111" s="132"/>
      <c r="V111" s="85"/>
    </row>
    <row r="112" spans="1:38" s="71" customFormat="1" ht="11.4" customHeight="1" x14ac:dyDescent="0.2">
      <c r="A112" s="84"/>
      <c r="B112" s="78"/>
      <c r="C112" s="78"/>
      <c r="D112" s="78"/>
      <c r="E112" s="353"/>
      <c r="F112" s="354"/>
      <c r="G112" s="78"/>
      <c r="H112" s="353"/>
      <c r="I112" s="354"/>
      <c r="J112" s="132"/>
      <c r="K112" s="130"/>
      <c r="L112" s="130"/>
      <c r="M112" s="130"/>
      <c r="N112" s="358" t="s">
        <v>603</v>
      </c>
      <c r="O112" s="359"/>
      <c r="P112" s="130"/>
      <c r="Q112" s="353"/>
      <c r="R112" s="354"/>
      <c r="S112" s="132"/>
      <c r="T112" s="353"/>
      <c r="U112" s="354"/>
      <c r="V112" s="85"/>
    </row>
    <row r="113" spans="1:22" s="71" customFormat="1" ht="11.4" customHeight="1" x14ac:dyDescent="0.2">
      <c r="A113" s="84"/>
      <c r="B113" s="78"/>
      <c r="C113" s="140" t="s">
        <v>295</v>
      </c>
      <c r="D113" s="78"/>
      <c r="E113" s="130"/>
      <c r="F113" s="130"/>
      <c r="G113" s="130"/>
      <c r="H113" s="78"/>
      <c r="I113" s="78"/>
      <c r="J113" s="78"/>
      <c r="K113" s="78"/>
      <c r="L113" s="78"/>
      <c r="M113" s="78"/>
      <c r="N113" s="78"/>
      <c r="O113" s="78"/>
      <c r="P113" s="130"/>
      <c r="Q113" s="130"/>
      <c r="R113" s="78"/>
      <c r="S113" s="78"/>
      <c r="T113" s="130"/>
      <c r="U113" s="130"/>
      <c r="V113" s="85"/>
    </row>
    <row r="114" spans="1:22" s="71" customFormat="1" ht="11.4" customHeight="1" x14ac:dyDescent="0.2">
      <c r="A114" s="84"/>
      <c r="B114" s="78"/>
      <c r="C114" s="140"/>
      <c r="D114" s="60" t="s">
        <v>252</v>
      </c>
      <c r="E114" s="78"/>
      <c r="F114" s="78"/>
      <c r="G114" s="78"/>
      <c r="H114" s="57" t="s">
        <v>253</v>
      </c>
      <c r="I114" s="78"/>
      <c r="J114" s="78"/>
      <c r="K114" s="57" t="s">
        <v>254</v>
      </c>
      <c r="L114" s="78"/>
      <c r="M114" s="78"/>
      <c r="N114" s="60" t="s">
        <v>297</v>
      </c>
      <c r="O114" s="130"/>
      <c r="P114" s="130"/>
      <c r="Q114" s="227" t="s">
        <v>744</v>
      </c>
      <c r="R114" s="78"/>
      <c r="S114" s="130"/>
      <c r="T114" s="227" t="s">
        <v>754</v>
      </c>
      <c r="U114" s="132"/>
      <c r="V114" s="85"/>
    </row>
    <row r="115" spans="1:22" s="71" customFormat="1" ht="11.4" customHeight="1" x14ac:dyDescent="0.2">
      <c r="A115" s="84"/>
      <c r="B115" s="78"/>
      <c r="C115" s="78"/>
      <c r="D115" s="353"/>
      <c r="E115" s="355"/>
      <c r="F115" s="354"/>
      <c r="G115" s="78"/>
      <c r="H115" s="353"/>
      <c r="I115" s="354"/>
      <c r="J115" s="78"/>
      <c r="K115" s="353"/>
      <c r="L115" s="354"/>
      <c r="M115" s="78"/>
      <c r="N115" s="358" t="s">
        <v>603</v>
      </c>
      <c r="O115" s="359"/>
      <c r="P115" s="130"/>
      <c r="Q115" s="358"/>
      <c r="R115" s="359"/>
      <c r="S115" s="130"/>
      <c r="T115" s="353"/>
      <c r="U115" s="354"/>
      <c r="V115" s="85"/>
    </row>
    <row r="116" spans="1:22" s="71" customFormat="1" ht="11.4" customHeight="1" thickBot="1" x14ac:dyDescent="0.25">
      <c r="A116" s="86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8"/>
    </row>
    <row r="117" spans="1:22" s="71" customFormat="1" ht="15" x14ac:dyDescent="0.25">
      <c r="A117" s="96"/>
      <c r="B117" s="97" t="s">
        <v>65</v>
      </c>
      <c r="C117" s="98"/>
      <c r="D117" s="98"/>
      <c r="E117" s="98"/>
      <c r="F117" s="98"/>
      <c r="G117" s="132"/>
      <c r="H117" s="99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100"/>
    </row>
    <row r="118" spans="1:22" s="71" customFormat="1" ht="11.4" customHeight="1" x14ac:dyDescent="0.25">
      <c r="A118" s="84"/>
      <c r="B118" s="56" t="s">
        <v>245</v>
      </c>
      <c r="C118" s="78"/>
      <c r="D118" s="78"/>
      <c r="E118" s="60" t="s">
        <v>248</v>
      </c>
      <c r="F118" s="78"/>
      <c r="G118" s="132"/>
      <c r="H118" s="132"/>
      <c r="I118" s="134" t="s">
        <v>294</v>
      </c>
      <c r="J118" s="130"/>
      <c r="K118" s="132"/>
      <c r="L118" s="60" t="s">
        <v>677</v>
      </c>
      <c r="M118" s="60"/>
      <c r="N118" s="130"/>
      <c r="O118" s="130"/>
      <c r="P118" s="130"/>
      <c r="Q118" s="130"/>
      <c r="R118" s="132"/>
      <c r="S118" s="132"/>
      <c r="T118" s="132"/>
      <c r="U118" s="132"/>
      <c r="V118" s="85"/>
    </row>
    <row r="119" spans="1:22" s="71" customFormat="1" ht="11.4" customHeight="1" x14ac:dyDescent="0.2">
      <c r="A119" s="84"/>
      <c r="B119" s="353"/>
      <c r="C119" s="354"/>
      <c r="D119" s="78"/>
      <c r="E119" s="353"/>
      <c r="F119" s="354"/>
      <c r="G119" s="132"/>
      <c r="H119" s="132"/>
      <c r="I119" s="360"/>
      <c r="J119" s="361"/>
      <c r="K119" s="132"/>
      <c r="L119" s="360"/>
      <c r="M119" s="362"/>
      <c r="N119" s="362"/>
      <c r="O119" s="362"/>
      <c r="P119" s="362"/>
      <c r="Q119" s="362"/>
      <c r="R119" s="361"/>
      <c r="S119" s="132"/>
      <c r="T119" s="132"/>
      <c r="U119" s="132"/>
      <c r="V119" s="85"/>
    </row>
    <row r="120" spans="1:22" s="71" customFormat="1" ht="11.4" customHeight="1" x14ac:dyDescent="0.2">
      <c r="A120" s="84"/>
      <c r="B120" s="78"/>
      <c r="C120" s="78"/>
      <c r="D120" s="78"/>
      <c r="E120" s="78"/>
      <c r="F120" s="132"/>
      <c r="G120" s="132"/>
      <c r="H120" s="132"/>
      <c r="I120" s="132"/>
      <c r="J120" s="132"/>
      <c r="K120" s="132"/>
      <c r="L120" s="60" t="s">
        <v>676</v>
      </c>
      <c r="M120" s="60"/>
      <c r="N120" s="132"/>
      <c r="O120" s="132"/>
      <c r="P120" s="132"/>
      <c r="Q120" s="132"/>
      <c r="R120" s="132"/>
      <c r="S120" s="132"/>
      <c r="T120" s="132"/>
      <c r="U120" s="132"/>
      <c r="V120" s="85"/>
    </row>
    <row r="121" spans="1:22" s="71" customFormat="1" ht="11.4" customHeight="1" x14ac:dyDescent="0.2">
      <c r="A121" s="84"/>
      <c r="B121" s="78"/>
      <c r="C121" s="78"/>
      <c r="D121" s="78"/>
      <c r="E121" s="78"/>
      <c r="F121" s="132"/>
      <c r="G121" s="132"/>
      <c r="H121" s="132"/>
      <c r="I121" s="132"/>
      <c r="J121" s="132"/>
      <c r="K121" s="132"/>
      <c r="L121" s="363"/>
      <c r="M121" s="364"/>
      <c r="N121" s="364"/>
      <c r="O121" s="364"/>
      <c r="P121" s="364"/>
      <c r="Q121" s="364"/>
      <c r="R121" s="365"/>
      <c r="S121" s="132"/>
      <c r="T121" s="132"/>
      <c r="U121" s="132"/>
      <c r="V121" s="85"/>
    </row>
    <row r="122" spans="1:22" s="71" customFormat="1" ht="11.4" customHeight="1" x14ac:dyDescent="0.2">
      <c r="A122" s="84"/>
      <c r="B122" s="78"/>
      <c r="C122" s="78"/>
      <c r="D122" s="78"/>
      <c r="E122" s="60" t="s">
        <v>296</v>
      </c>
      <c r="F122" s="78"/>
      <c r="G122" s="78"/>
      <c r="H122" s="57" t="s">
        <v>753</v>
      </c>
      <c r="I122" s="60"/>
      <c r="J122" s="132"/>
      <c r="K122" s="132"/>
      <c r="L122" s="132"/>
      <c r="M122" s="132"/>
      <c r="N122" s="60" t="s">
        <v>297</v>
      </c>
      <c r="O122" s="130"/>
      <c r="P122" s="130"/>
      <c r="Q122" s="227" t="s">
        <v>572</v>
      </c>
      <c r="R122" s="132"/>
      <c r="S122" s="132"/>
      <c r="T122" s="227" t="s">
        <v>754</v>
      </c>
      <c r="U122" s="132"/>
      <c r="V122" s="85"/>
    </row>
    <row r="123" spans="1:22" s="71" customFormat="1" ht="11.4" customHeight="1" x14ac:dyDescent="0.2">
      <c r="A123" s="84"/>
      <c r="B123" s="78"/>
      <c r="C123" s="78"/>
      <c r="D123" s="78"/>
      <c r="E123" s="353"/>
      <c r="F123" s="354"/>
      <c r="G123" s="78"/>
      <c r="H123" s="353"/>
      <c r="I123" s="354"/>
      <c r="J123" s="132"/>
      <c r="K123" s="130"/>
      <c r="L123" s="130"/>
      <c r="M123" s="130"/>
      <c r="N123" s="358" t="s">
        <v>603</v>
      </c>
      <c r="O123" s="359"/>
      <c r="P123" s="130"/>
      <c r="Q123" s="353"/>
      <c r="R123" s="354"/>
      <c r="S123" s="132"/>
      <c r="T123" s="353"/>
      <c r="U123" s="354"/>
      <c r="V123" s="85"/>
    </row>
    <row r="124" spans="1:22" s="71" customFormat="1" ht="11.4" customHeight="1" x14ac:dyDescent="0.2">
      <c r="A124" s="84"/>
      <c r="B124" s="78"/>
      <c r="C124" s="140" t="s">
        <v>295</v>
      </c>
      <c r="D124" s="78"/>
      <c r="E124" s="130"/>
      <c r="F124" s="130"/>
      <c r="G124" s="130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132"/>
      <c r="S124" s="132"/>
      <c r="T124" s="130"/>
      <c r="U124" s="130"/>
      <c r="V124" s="85"/>
    </row>
    <row r="125" spans="1:22" s="71" customFormat="1" ht="11.4" customHeight="1" x14ac:dyDescent="0.2">
      <c r="A125" s="84"/>
      <c r="B125" s="78"/>
      <c r="C125" s="140"/>
      <c r="D125" s="60" t="s">
        <v>252</v>
      </c>
      <c r="E125" s="78"/>
      <c r="F125" s="78"/>
      <c r="G125" s="78"/>
      <c r="H125" s="57" t="s">
        <v>253</v>
      </c>
      <c r="I125" s="78"/>
      <c r="J125" s="78"/>
      <c r="K125" s="57" t="s">
        <v>254</v>
      </c>
      <c r="L125" s="78"/>
      <c r="M125" s="78"/>
      <c r="N125" s="60" t="s">
        <v>297</v>
      </c>
      <c r="O125" s="78"/>
      <c r="P125" s="78"/>
      <c r="Q125" s="227" t="s">
        <v>744</v>
      </c>
      <c r="R125" s="78"/>
      <c r="S125" s="132"/>
      <c r="T125" s="227" t="s">
        <v>754</v>
      </c>
      <c r="U125" s="132"/>
      <c r="V125" s="85"/>
    </row>
    <row r="126" spans="1:22" s="71" customFormat="1" ht="11.4" customHeight="1" x14ac:dyDescent="0.2">
      <c r="A126" s="84"/>
      <c r="B126" s="78"/>
      <c r="C126" s="78"/>
      <c r="D126" s="353"/>
      <c r="E126" s="355"/>
      <c r="F126" s="354"/>
      <c r="G126" s="78"/>
      <c r="H126" s="356"/>
      <c r="I126" s="357"/>
      <c r="J126" s="78"/>
      <c r="K126" s="353"/>
      <c r="L126" s="354"/>
      <c r="M126" s="78"/>
      <c r="N126" s="358" t="s">
        <v>603</v>
      </c>
      <c r="O126" s="359"/>
      <c r="P126" s="78"/>
      <c r="Q126" s="358"/>
      <c r="R126" s="359"/>
      <c r="S126" s="132"/>
      <c r="T126" s="353"/>
      <c r="U126" s="354"/>
      <c r="V126" s="85"/>
    </row>
    <row r="127" spans="1:22" s="71" customFormat="1" ht="11.4" customHeight="1" thickBot="1" x14ac:dyDescent="0.25">
      <c r="A127" s="86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8"/>
    </row>
    <row r="128" spans="1:22" s="71" customFormat="1" ht="15" x14ac:dyDescent="0.25">
      <c r="A128" s="96"/>
      <c r="B128" s="97" t="s">
        <v>765</v>
      </c>
      <c r="C128" s="98"/>
      <c r="D128" s="98"/>
      <c r="E128" s="98"/>
      <c r="F128" s="98"/>
      <c r="G128" s="132"/>
      <c r="H128" s="99"/>
      <c r="I128" s="98"/>
      <c r="J128" s="98"/>
      <c r="K128" s="98"/>
      <c r="L128" s="98"/>
      <c r="M128" s="98"/>
      <c r="N128" s="98"/>
      <c r="O128" s="98"/>
      <c r="P128" s="98"/>
      <c r="Q128" s="98"/>
      <c r="R128" s="98"/>
      <c r="S128" s="98"/>
      <c r="T128" s="98"/>
      <c r="U128" s="98"/>
      <c r="V128" s="100"/>
    </row>
    <row r="129" spans="1:25" s="71" customFormat="1" ht="11.4" customHeight="1" x14ac:dyDescent="0.25">
      <c r="A129" s="84"/>
      <c r="B129" s="56" t="s">
        <v>245</v>
      </c>
      <c r="C129" s="78"/>
      <c r="D129" s="78"/>
      <c r="E129" s="60" t="s">
        <v>248</v>
      </c>
      <c r="F129" s="78"/>
      <c r="G129" s="132"/>
      <c r="H129" s="132"/>
      <c r="I129" s="134" t="s">
        <v>294</v>
      </c>
      <c r="J129" s="130"/>
      <c r="K129" s="132"/>
      <c r="L129" s="60" t="s">
        <v>677</v>
      </c>
      <c r="M129" s="60"/>
      <c r="N129" s="130"/>
      <c r="O129" s="130"/>
      <c r="P129" s="130"/>
      <c r="Q129" s="130"/>
      <c r="R129" s="132"/>
      <c r="S129" s="132"/>
      <c r="T129" s="132"/>
      <c r="U129" s="132"/>
      <c r="V129" s="85"/>
    </row>
    <row r="130" spans="1:25" s="71" customFormat="1" ht="11.4" customHeight="1" x14ac:dyDescent="0.2">
      <c r="A130" s="84"/>
      <c r="B130" s="353"/>
      <c r="C130" s="354"/>
      <c r="D130" s="78"/>
      <c r="E130" s="353"/>
      <c r="F130" s="354"/>
      <c r="G130" s="132"/>
      <c r="H130" s="132"/>
      <c r="I130" s="360"/>
      <c r="J130" s="361"/>
      <c r="K130" s="132"/>
      <c r="L130" s="360"/>
      <c r="M130" s="362"/>
      <c r="N130" s="362"/>
      <c r="O130" s="362"/>
      <c r="P130" s="362"/>
      <c r="Q130" s="362"/>
      <c r="R130" s="361"/>
      <c r="S130" s="132"/>
      <c r="T130" s="132"/>
      <c r="U130" s="132"/>
      <c r="V130" s="85"/>
    </row>
    <row r="131" spans="1:25" s="71" customFormat="1" ht="11.4" customHeight="1" x14ac:dyDescent="0.2">
      <c r="A131" s="84"/>
      <c r="B131" s="78"/>
      <c r="C131" s="78"/>
      <c r="D131" s="78"/>
      <c r="E131" s="78"/>
      <c r="F131" s="132"/>
      <c r="G131" s="132"/>
      <c r="H131" s="132"/>
      <c r="I131" s="132"/>
      <c r="J131" s="132"/>
      <c r="K131" s="132"/>
      <c r="L131" s="60" t="s">
        <v>676</v>
      </c>
      <c r="M131" s="60"/>
      <c r="N131" s="132"/>
      <c r="O131" s="132"/>
      <c r="P131" s="132"/>
      <c r="Q131" s="132"/>
      <c r="R131" s="132"/>
      <c r="S131" s="132"/>
      <c r="T131" s="132"/>
      <c r="U131" s="132"/>
      <c r="V131" s="85"/>
    </row>
    <row r="132" spans="1:25" s="71" customFormat="1" ht="11.4" customHeight="1" x14ac:dyDescent="0.2">
      <c r="A132" s="84"/>
      <c r="B132" s="78"/>
      <c r="C132" s="78"/>
      <c r="D132" s="78"/>
      <c r="E132" s="78"/>
      <c r="F132" s="132"/>
      <c r="G132" s="132"/>
      <c r="H132" s="132"/>
      <c r="I132" s="132"/>
      <c r="J132" s="132"/>
      <c r="K132" s="132"/>
      <c r="L132" s="363"/>
      <c r="M132" s="364"/>
      <c r="N132" s="364"/>
      <c r="O132" s="364"/>
      <c r="P132" s="364"/>
      <c r="Q132" s="364"/>
      <c r="R132" s="365"/>
      <c r="S132" s="132"/>
      <c r="T132" s="132"/>
      <c r="U132" s="132"/>
      <c r="V132" s="85"/>
    </row>
    <row r="133" spans="1:25" s="71" customFormat="1" ht="11.4" customHeight="1" x14ac:dyDescent="0.2">
      <c r="A133" s="84"/>
      <c r="B133" s="78"/>
      <c r="C133" s="78"/>
      <c r="D133" s="78"/>
      <c r="E133" s="60" t="s">
        <v>296</v>
      </c>
      <c r="F133" s="78"/>
      <c r="G133" s="78"/>
      <c r="H133" s="57" t="s">
        <v>753</v>
      </c>
      <c r="I133" s="60"/>
      <c r="J133" s="132"/>
      <c r="K133" s="132"/>
      <c r="L133" s="132"/>
      <c r="M133" s="132"/>
      <c r="N133" s="60" t="s">
        <v>297</v>
      </c>
      <c r="O133" s="130"/>
      <c r="P133" s="130"/>
      <c r="Q133" s="227" t="s">
        <v>572</v>
      </c>
      <c r="R133" s="132"/>
      <c r="S133" s="132"/>
      <c r="T133" s="227" t="s">
        <v>754</v>
      </c>
      <c r="U133" s="132"/>
      <c r="V133" s="85"/>
    </row>
    <row r="134" spans="1:25" s="71" customFormat="1" ht="11.4" customHeight="1" x14ac:dyDescent="0.2">
      <c r="A134" s="84"/>
      <c r="B134" s="78"/>
      <c r="C134" s="78"/>
      <c r="D134" s="78"/>
      <c r="E134" s="353"/>
      <c r="F134" s="354"/>
      <c r="G134" s="78"/>
      <c r="H134" s="353"/>
      <c r="I134" s="354"/>
      <c r="J134" s="132"/>
      <c r="K134" s="130"/>
      <c r="L134" s="130"/>
      <c r="M134" s="130"/>
      <c r="N134" s="358" t="s">
        <v>603</v>
      </c>
      <c r="O134" s="359"/>
      <c r="P134" s="130"/>
      <c r="Q134" s="353"/>
      <c r="R134" s="354"/>
      <c r="S134" s="132"/>
      <c r="T134" s="353"/>
      <c r="U134" s="354"/>
      <c r="V134" s="85"/>
    </row>
    <row r="135" spans="1:25" s="71" customFormat="1" ht="11.4" customHeight="1" x14ac:dyDescent="0.2">
      <c r="A135" s="84"/>
      <c r="B135" s="78"/>
      <c r="C135" s="140" t="s">
        <v>295</v>
      </c>
      <c r="D135" s="78"/>
      <c r="E135" s="130"/>
      <c r="F135" s="130"/>
      <c r="G135" s="130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132"/>
      <c r="S135" s="132"/>
      <c r="T135" s="130"/>
      <c r="U135" s="130"/>
      <c r="V135" s="85"/>
    </row>
    <row r="136" spans="1:25" s="71" customFormat="1" ht="11.4" customHeight="1" x14ac:dyDescent="0.2">
      <c r="A136" s="84"/>
      <c r="B136" s="78"/>
      <c r="C136" s="140"/>
      <c r="D136" s="60" t="s">
        <v>252</v>
      </c>
      <c r="E136" s="78"/>
      <c r="F136" s="78"/>
      <c r="G136" s="78"/>
      <c r="H136" s="57" t="s">
        <v>253</v>
      </c>
      <c r="I136" s="78"/>
      <c r="J136" s="78"/>
      <c r="K136" s="57" t="s">
        <v>254</v>
      </c>
      <c r="L136" s="78"/>
      <c r="M136" s="78"/>
      <c r="N136" s="60" t="s">
        <v>297</v>
      </c>
      <c r="O136" s="78"/>
      <c r="P136" s="78"/>
      <c r="Q136" s="227" t="s">
        <v>744</v>
      </c>
      <c r="R136" s="78"/>
      <c r="S136" s="132"/>
      <c r="T136" s="227" t="s">
        <v>754</v>
      </c>
      <c r="U136" s="132"/>
      <c r="V136" s="85"/>
    </row>
    <row r="137" spans="1:25" s="71" customFormat="1" ht="11.4" customHeight="1" x14ac:dyDescent="0.2">
      <c r="A137" s="84"/>
      <c r="B137" s="78"/>
      <c r="C137" s="78"/>
      <c r="D137" s="353"/>
      <c r="E137" s="355"/>
      <c r="F137" s="354"/>
      <c r="G137" s="78"/>
      <c r="H137" s="356"/>
      <c r="I137" s="357"/>
      <c r="J137" s="78"/>
      <c r="K137" s="353"/>
      <c r="L137" s="354"/>
      <c r="M137" s="78"/>
      <c r="N137" s="358" t="s">
        <v>603</v>
      </c>
      <c r="O137" s="359"/>
      <c r="P137" s="78"/>
      <c r="Q137" s="358"/>
      <c r="R137" s="359"/>
      <c r="S137" s="132"/>
      <c r="T137" s="353"/>
      <c r="U137" s="354"/>
      <c r="V137" s="85"/>
    </row>
    <row r="138" spans="1:25" ht="11.4" customHeight="1" thickBot="1" x14ac:dyDescent="0.25">
      <c r="A138" s="94"/>
      <c r="B138" s="58"/>
      <c r="C138" s="58"/>
      <c r="D138" s="58"/>
      <c r="E138" s="58"/>
      <c r="F138" s="58"/>
      <c r="G138" s="58"/>
      <c r="H138" s="79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79"/>
      <c r="T138" s="58"/>
      <c r="U138" s="58"/>
      <c r="V138" s="59"/>
    </row>
    <row r="139" spans="1:25" ht="11.4" customHeight="1" x14ac:dyDescent="0.2">
      <c r="A139" s="8"/>
      <c r="V139" s="14"/>
      <c r="Y139" s="15"/>
    </row>
    <row r="140" spans="1:25" ht="11.4" customHeight="1" x14ac:dyDescent="0.2">
      <c r="A140" s="8"/>
      <c r="J140" s="16" t="s">
        <v>263</v>
      </c>
      <c r="V140" s="14"/>
      <c r="Y140" s="15"/>
    </row>
    <row r="141" spans="1:25" ht="11.4" customHeight="1" thickBot="1" x14ac:dyDescent="0.25">
      <c r="A141" s="61"/>
      <c r="B141" s="62"/>
      <c r="C141" s="62"/>
      <c r="D141" s="62"/>
      <c r="E141" s="62"/>
      <c r="F141" s="62"/>
      <c r="G141" s="62"/>
      <c r="H141" s="62"/>
      <c r="I141" s="62"/>
      <c r="J141" s="80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3"/>
      <c r="Y141" s="15"/>
    </row>
    <row r="142" spans="1:25" ht="11.4" customHeight="1" x14ac:dyDescent="0.2">
      <c r="A142" s="8"/>
      <c r="J142" s="16"/>
      <c r="K142" s="95"/>
      <c r="V142" s="14"/>
      <c r="Y142" s="15"/>
    </row>
    <row r="143" spans="1:25" ht="11.4" customHeight="1" x14ac:dyDescent="0.2">
      <c r="A143" s="8"/>
      <c r="B143" s="13" t="s">
        <v>264</v>
      </c>
      <c r="F143" s="13" t="s">
        <v>607</v>
      </c>
      <c r="I143" s="13" t="s">
        <v>754</v>
      </c>
      <c r="K143" s="14"/>
      <c r="M143" s="13" t="s">
        <v>265</v>
      </c>
      <c r="Q143" s="13" t="s">
        <v>607</v>
      </c>
      <c r="T143" s="13" t="s">
        <v>754</v>
      </c>
      <c r="V143" s="14"/>
    </row>
    <row r="144" spans="1:25" ht="11.4" customHeight="1" x14ac:dyDescent="0.2">
      <c r="A144" s="8"/>
      <c r="C144" s="279" t="s">
        <v>266</v>
      </c>
      <c r="F144" s="103" t="s">
        <v>224</v>
      </c>
      <c r="I144" s="353"/>
      <c r="J144" s="354"/>
      <c r="K144" s="14"/>
      <c r="N144" s="279" t="s">
        <v>224</v>
      </c>
      <c r="O144" s="71"/>
      <c r="P144" s="71"/>
      <c r="Q144" s="103" t="s">
        <v>224</v>
      </c>
      <c r="R144" s="71"/>
      <c r="S144" s="71"/>
      <c r="T144" s="353"/>
      <c r="U144" s="354"/>
      <c r="V144" s="14"/>
    </row>
    <row r="145" spans="1:25" ht="11.4" customHeight="1" x14ac:dyDescent="0.2">
      <c r="A145" s="8"/>
      <c r="C145" s="13" t="s">
        <v>254</v>
      </c>
      <c r="F145" s="13" t="s">
        <v>298</v>
      </c>
      <c r="K145" s="14"/>
      <c r="N145" s="17" t="s">
        <v>254</v>
      </c>
      <c r="O145" s="71"/>
      <c r="P145" s="71"/>
      <c r="Q145" s="17" t="s">
        <v>298</v>
      </c>
      <c r="R145" s="71"/>
      <c r="S145" s="71"/>
      <c r="T145" s="71"/>
      <c r="V145" s="14"/>
      <c r="Y145" s="15"/>
    </row>
    <row r="146" spans="1:25" ht="11.4" customHeight="1" x14ac:dyDescent="0.2">
      <c r="A146" s="8"/>
      <c r="C146" s="353"/>
      <c r="D146" s="354"/>
      <c r="F146" s="103"/>
      <c r="K146" s="14"/>
      <c r="N146" s="353"/>
      <c r="O146" s="354"/>
      <c r="P146" s="71"/>
      <c r="Q146" s="103"/>
      <c r="R146" s="71"/>
      <c r="S146" s="71"/>
      <c r="T146" s="71"/>
      <c r="V146" s="14"/>
      <c r="Y146" s="15"/>
    </row>
    <row r="147" spans="1:25" ht="11.4" customHeight="1" x14ac:dyDescent="0.2">
      <c r="A147" s="8"/>
      <c r="C147" s="13" t="s">
        <v>570</v>
      </c>
      <c r="F147" s="13" t="s">
        <v>571</v>
      </c>
      <c r="H147" s="280"/>
      <c r="K147" s="14"/>
      <c r="N147" s="17" t="s">
        <v>267</v>
      </c>
      <c r="O147" s="71"/>
      <c r="P147" s="71"/>
      <c r="Q147" s="17" t="s">
        <v>571</v>
      </c>
      <c r="R147" s="71"/>
      <c r="S147" s="71"/>
      <c r="T147" s="71"/>
      <c r="V147" s="14"/>
      <c r="Y147" s="15"/>
    </row>
    <row r="148" spans="1:25" ht="11.4" customHeight="1" x14ac:dyDescent="0.2">
      <c r="A148" s="8"/>
      <c r="C148" s="103"/>
      <c r="E148" s="281">
        <f>IF(F148&gt;C148,"insert less wires",)</f>
        <v>0</v>
      </c>
      <c r="F148" s="103"/>
      <c r="K148" s="14"/>
      <c r="N148" s="279"/>
      <c r="O148" s="71"/>
      <c r="P148" s="318">
        <f>IF(Q148&gt;N148,"insert less wires",)</f>
        <v>0</v>
      </c>
      <c r="Q148" s="279"/>
      <c r="R148" s="71"/>
      <c r="S148" s="71"/>
      <c r="T148" s="71"/>
      <c r="V148" s="14"/>
      <c r="Y148" s="15"/>
    </row>
    <row r="149" spans="1:25" ht="11.4" customHeight="1" x14ac:dyDescent="0.2">
      <c r="A149" s="8"/>
      <c r="C149" s="13" t="s">
        <v>268</v>
      </c>
      <c r="G149" s="13" t="s">
        <v>544</v>
      </c>
      <c r="H149" s="17"/>
      <c r="K149" s="14"/>
      <c r="N149" s="17" t="s">
        <v>268</v>
      </c>
      <c r="O149" s="71"/>
      <c r="P149" s="71"/>
      <c r="Q149" s="71"/>
      <c r="R149" s="17" t="s">
        <v>544</v>
      </c>
      <c r="S149" s="17"/>
      <c r="T149" s="71"/>
      <c r="V149" s="14"/>
      <c r="Y149" s="15"/>
    </row>
    <row r="150" spans="1:25" ht="11.4" customHeight="1" x14ac:dyDescent="0.2">
      <c r="A150" s="8"/>
      <c r="C150" s="353"/>
      <c r="D150" s="355"/>
      <c r="E150" s="354"/>
      <c r="G150" s="358" t="s">
        <v>546</v>
      </c>
      <c r="H150" s="394"/>
      <c r="I150" s="359"/>
      <c r="K150" s="14"/>
      <c r="N150" s="353"/>
      <c r="O150" s="355"/>
      <c r="P150" s="354"/>
      <c r="Q150" s="71"/>
      <c r="R150" s="358" t="s">
        <v>546</v>
      </c>
      <c r="S150" s="394"/>
      <c r="T150" s="359"/>
      <c r="V150" s="14"/>
      <c r="Y150" s="15"/>
    </row>
    <row r="151" spans="1:25" ht="11.4" customHeight="1" thickBot="1" x14ac:dyDescent="0.25">
      <c r="A151" s="18"/>
      <c r="B151" s="19"/>
      <c r="C151" s="19"/>
      <c r="D151" s="19"/>
      <c r="E151" s="19"/>
      <c r="F151" s="19"/>
      <c r="G151" s="19"/>
      <c r="H151" s="19"/>
      <c r="I151" s="19"/>
      <c r="J151" s="19"/>
      <c r="K151" s="22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22"/>
    </row>
    <row r="152" spans="1:25" ht="11.4" customHeight="1" x14ac:dyDescent="0.2">
      <c r="A152" s="8"/>
      <c r="V152" s="14"/>
    </row>
    <row r="153" spans="1:25" ht="11.4" customHeight="1" x14ac:dyDescent="0.25">
      <c r="A153" s="8"/>
      <c r="B153" s="415" t="s">
        <v>651</v>
      </c>
      <c r="C153" s="415"/>
      <c r="D153" s="415"/>
      <c r="E153" s="415"/>
      <c r="F153" s="415"/>
      <c r="G153" s="415"/>
      <c r="H153" s="415"/>
      <c r="I153" s="415"/>
      <c r="J153" s="415"/>
      <c r="K153" s="415"/>
      <c r="L153" s="415"/>
      <c r="M153" s="415"/>
      <c r="N153" s="415"/>
      <c r="O153" s="415"/>
      <c r="P153" s="415"/>
      <c r="Q153" s="415"/>
      <c r="R153" s="415"/>
      <c r="S153" s="415"/>
      <c r="T153" s="415"/>
      <c r="U153" s="415"/>
      <c r="V153" s="14"/>
    </row>
    <row r="154" spans="1:25" ht="11.4" customHeight="1" x14ac:dyDescent="0.2">
      <c r="A154" s="8"/>
      <c r="V154" s="14"/>
    </row>
    <row r="155" spans="1:25" ht="11.4" customHeight="1" x14ac:dyDescent="0.2">
      <c r="A155" s="8"/>
      <c r="B155" s="13" t="s">
        <v>271</v>
      </c>
      <c r="H155" s="13" t="s">
        <v>272</v>
      </c>
      <c r="M155" s="13" t="s">
        <v>273</v>
      </c>
      <c r="O155" s="64"/>
      <c r="Q155" s="13" t="s">
        <v>637</v>
      </c>
      <c r="V155" s="14"/>
    </row>
    <row r="156" spans="1:25" ht="11.4" customHeight="1" x14ac:dyDescent="0.2">
      <c r="A156" s="8"/>
      <c r="C156" s="353" t="s">
        <v>224</v>
      </c>
      <c r="D156" s="355"/>
      <c r="E156" s="355"/>
      <c r="F156" s="355"/>
      <c r="G156" s="354"/>
      <c r="I156" s="398" t="s">
        <v>224</v>
      </c>
      <c r="J156" s="433"/>
      <c r="K156" s="399"/>
      <c r="N156" s="398" t="s">
        <v>224</v>
      </c>
      <c r="O156" s="399"/>
      <c r="R156" s="398" t="s">
        <v>224</v>
      </c>
      <c r="S156" s="399"/>
      <c r="V156" s="14"/>
    </row>
    <row r="157" spans="1:25" ht="11.4" customHeight="1" x14ac:dyDescent="0.2">
      <c r="A157" s="8"/>
      <c r="B157" s="13" t="s">
        <v>634</v>
      </c>
      <c r="I157" s="289"/>
      <c r="J157" s="71" t="s">
        <v>275</v>
      </c>
      <c r="N157" s="292" t="s">
        <v>638</v>
      </c>
      <c r="O157" s="64"/>
      <c r="V157" s="14"/>
    </row>
    <row r="158" spans="1:25" ht="11.4" customHeight="1" x14ac:dyDescent="0.2">
      <c r="A158" s="8"/>
      <c r="C158" s="279" t="s">
        <v>266</v>
      </c>
      <c r="I158" s="17" t="s">
        <v>635</v>
      </c>
      <c r="N158" s="103"/>
      <c r="O158" s="7" t="s">
        <v>300</v>
      </c>
      <c r="P158" s="65"/>
      <c r="V158" s="14"/>
    </row>
    <row r="159" spans="1:25" ht="11.4" customHeight="1" x14ac:dyDescent="0.2">
      <c r="A159" s="8"/>
      <c r="C159" s="279">
        <v>5</v>
      </c>
      <c r="D159" s="71" t="s">
        <v>275</v>
      </c>
      <c r="I159" s="360"/>
      <c r="J159" s="361"/>
      <c r="N159" s="103"/>
      <c r="O159" s="7" t="s">
        <v>299</v>
      </c>
      <c r="P159" s="65"/>
      <c r="V159" s="14"/>
    </row>
    <row r="160" spans="1:25" ht="11.4" customHeight="1" x14ac:dyDescent="0.2">
      <c r="A160" s="8"/>
      <c r="H160" s="65"/>
      <c r="I160" s="353"/>
      <c r="J160" s="354"/>
      <c r="K160" s="7" t="s">
        <v>302</v>
      </c>
      <c r="V160" s="14"/>
    </row>
    <row r="161" spans="1:27" ht="11.4" customHeight="1" x14ac:dyDescent="0.2">
      <c r="A161" s="8"/>
      <c r="B161" s="160" t="s">
        <v>568</v>
      </c>
      <c r="C161" s="153"/>
      <c r="I161" s="291" t="s">
        <v>636</v>
      </c>
      <c r="M161" s="13"/>
      <c r="N161" s="13" t="s">
        <v>301</v>
      </c>
      <c r="V161" s="14"/>
      <c r="Y161" s="66"/>
      <c r="Z161" s="66"/>
    </row>
    <row r="162" spans="1:27" ht="11.4" customHeight="1" x14ac:dyDescent="0.2">
      <c r="A162" s="8"/>
      <c r="B162" s="153"/>
      <c r="C162" s="285" t="s">
        <v>224</v>
      </c>
      <c r="H162" s="65"/>
      <c r="I162" s="353"/>
      <c r="J162" s="354"/>
      <c r="N162" s="353" t="s">
        <v>224</v>
      </c>
      <c r="O162" s="355"/>
      <c r="P162" s="354"/>
      <c r="V162" s="14"/>
      <c r="Y162" s="66"/>
    </row>
    <row r="163" spans="1:27" ht="11.4" customHeight="1" x14ac:dyDescent="0.2">
      <c r="A163" s="8"/>
      <c r="C163" s="281">
        <f>IF(C162=Zdroj!D231,"Write more to Notes field!",)</f>
        <v>0</v>
      </c>
      <c r="H163" s="65"/>
      <c r="J163" s="71"/>
      <c r="N163" s="289"/>
      <c r="O163" s="71" t="s">
        <v>275</v>
      </c>
      <c r="V163" s="14"/>
      <c r="Y163" s="66"/>
      <c r="AA163" s="66"/>
    </row>
    <row r="164" spans="1:27" ht="11.4" customHeight="1" thickBot="1" x14ac:dyDescent="0.25">
      <c r="A164" s="18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22"/>
      <c r="AA164" s="66"/>
    </row>
    <row r="165" spans="1:27" ht="11.4" customHeight="1" x14ac:dyDescent="0.2">
      <c r="A165" s="8"/>
      <c r="V165" s="14"/>
    </row>
    <row r="166" spans="1:27" ht="11.4" customHeight="1" x14ac:dyDescent="0.25">
      <c r="A166" s="8"/>
      <c r="B166" s="415" t="s">
        <v>652</v>
      </c>
      <c r="C166" s="415"/>
      <c r="D166" s="415"/>
      <c r="E166" s="415"/>
      <c r="F166" s="415"/>
      <c r="G166" s="415"/>
      <c r="H166" s="415"/>
      <c r="I166" s="415"/>
      <c r="J166" s="415"/>
      <c r="K166" s="415"/>
      <c r="L166" s="415"/>
      <c r="M166" s="415"/>
      <c r="N166" s="415"/>
      <c r="O166" s="415"/>
      <c r="P166" s="415"/>
      <c r="Q166" s="415"/>
      <c r="R166" s="415"/>
      <c r="S166" s="415"/>
      <c r="T166" s="415"/>
      <c r="U166" s="415"/>
      <c r="V166" s="14"/>
    </row>
    <row r="167" spans="1:27" ht="11.4" customHeight="1" x14ac:dyDescent="0.2">
      <c r="A167" s="8"/>
      <c r="V167" s="14"/>
    </row>
    <row r="168" spans="1:27" ht="11.4" customHeight="1" x14ac:dyDescent="0.2">
      <c r="A168" s="8"/>
      <c r="B168" s="13" t="s">
        <v>655</v>
      </c>
      <c r="S168" s="13" t="s">
        <v>644</v>
      </c>
      <c r="U168" s="139">
        <v>5</v>
      </c>
      <c r="V168" s="14" t="s">
        <v>275</v>
      </c>
    </row>
    <row r="169" spans="1:27" ht="11.4" customHeight="1" x14ac:dyDescent="0.2">
      <c r="A169" s="8"/>
      <c r="B169" s="13" t="s">
        <v>656</v>
      </c>
      <c r="S169" s="13" t="s">
        <v>645</v>
      </c>
      <c r="T169" s="17"/>
      <c r="U169" s="139">
        <v>5</v>
      </c>
      <c r="V169" s="14" t="s">
        <v>275</v>
      </c>
    </row>
    <row r="170" spans="1:27" ht="11.4" customHeight="1" x14ac:dyDescent="0.2">
      <c r="A170" s="8"/>
      <c r="B170" s="13" t="s">
        <v>809</v>
      </c>
      <c r="D170" s="71"/>
      <c r="S170" s="13"/>
      <c r="U170" s="13"/>
      <c r="V170" s="14" t="s">
        <v>275</v>
      </c>
    </row>
    <row r="171" spans="1:27" ht="11.4" customHeight="1" x14ac:dyDescent="0.2">
      <c r="A171" s="8"/>
      <c r="B171" s="13" t="s">
        <v>810</v>
      </c>
      <c r="D171" s="71"/>
      <c r="S171" s="13" t="s">
        <v>807</v>
      </c>
      <c r="U171" s="139"/>
      <c r="V171" s="14" t="s">
        <v>275</v>
      </c>
    </row>
    <row r="172" spans="1:27" ht="11.4" customHeight="1" x14ac:dyDescent="0.2">
      <c r="A172" s="8"/>
      <c r="B172" s="13" t="s">
        <v>808</v>
      </c>
      <c r="D172" s="71"/>
      <c r="S172" s="13" t="s">
        <v>646</v>
      </c>
      <c r="U172" s="139"/>
      <c r="V172" s="14" t="s">
        <v>275</v>
      </c>
    </row>
    <row r="173" spans="1:27" ht="11.4" customHeight="1" x14ac:dyDescent="0.2">
      <c r="A173" s="8"/>
      <c r="B173" s="13" t="s">
        <v>653</v>
      </c>
      <c r="S173" s="13" t="s">
        <v>647</v>
      </c>
      <c r="U173" s="139"/>
      <c r="V173" s="14" t="s">
        <v>275</v>
      </c>
      <c r="Y173" s="66"/>
      <c r="Z173" s="66"/>
    </row>
    <row r="174" spans="1:27" ht="11.4" customHeight="1" x14ac:dyDescent="0.2">
      <c r="A174" s="8"/>
      <c r="B174" s="13" t="s">
        <v>654</v>
      </c>
      <c r="S174" s="13" t="s">
        <v>648</v>
      </c>
      <c r="T174" s="65"/>
      <c r="U174" s="139">
        <v>5</v>
      </c>
      <c r="V174" s="14" t="s">
        <v>275</v>
      </c>
      <c r="Y174" s="66"/>
    </row>
    <row r="175" spans="1:27" ht="11.4" customHeight="1" x14ac:dyDescent="0.2">
      <c r="A175" s="8"/>
      <c r="B175" s="13" t="s">
        <v>658</v>
      </c>
      <c r="S175" s="13" t="s">
        <v>649</v>
      </c>
      <c r="T175" s="65"/>
      <c r="U175" s="139">
        <v>5</v>
      </c>
      <c r="V175" s="14" t="s">
        <v>275</v>
      </c>
      <c r="Y175" s="66"/>
    </row>
    <row r="176" spans="1:27" ht="11.4" customHeight="1" x14ac:dyDescent="0.2">
      <c r="A176" s="8"/>
      <c r="B176" s="13" t="s">
        <v>657</v>
      </c>
      <c r="S176" s="13" t="s">
        <v>650</v>
      </c>
      <c r="U176" s="139"/>
      <c r="V176" s="14" t="s">
        <v>275</v>
      </c>
      <c r="Y176" s="66"/>
      <c r="AA176" s="66"/>
    </row>
    <row r="177" spans="1:27" ht="11.4" customHeight="1" x14ac:dyDescent="0.2">
      <c r="A177" s="8"/>
      <c r="B177" s="13" t="s">
        <v>743</v>
      </c>
      <c r="S177" s="13" t="s">
        <v>742</v>
      </c>
      <c r="U177" s="139"/>
      <c r="V177" s="14" t="s">
        <v>275</v>
      </c>
      <c r="Y177" s="66"/>
      <c r="AA177" s="66"/>
    </row>
    <row r="178" spans="1:27" ht="11.4" customHeight="1" x14ac:dyDescent="0.2">
      <c r="A178" s="8"/>
      <c r="B178" s="13" t="s">
        <v>815</v>
      </c>
      <c r="S178" s="13" t="s">
        <v>816</v>
      </c>
      <c r="U178" s="139"/>
      <c r="V178" s="14" t="s">
        <v>275</v>
      </c>
      <c r="Y178" s="66"/>
      <c r="AA178" s="66"/>
    </row>
    <row r="179" spans="1:27" ht="11.4" customHeight="1" thickBot="1" x14ac:dyDescent="0.25">
      <c r="A179" s="18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22"/>
      <c r="AA179" s="66"/>
    </row>
    <row r="180" spans="1:27" ht="11.4" customHeight="1" x14ac:dyDescent="0.2">
      <c r="A180" s="8"/>
      <c r="V180" s="14"/>
      <c r="AA180" s="66"/>
    </row>
    <row r="181" spans="1:27" ht="11.4" customHeight="1" x14ac:dyDescent="0.2">
      <c r="A181" s="8"/>
      <c r="C181" s="13" t="s">
        <v>579</v>
      </c>
      <c r="V181" s="14"/>
      <c r="AA181" s="66"/>
    </row>
    <row r="182" spans="1:27" ht="11.4" customHeight="1" x14ac:dyDescent="0.2">
      <c r="A182" s="8"/>
      <c r="C182" s="353" t="s">
        <v>580</v>
      </c>
      <c r="D182" s="355"/>
      <c r="E182" s="355"/>
      <c r="F182" s="355"/>
      <c r="G182" s="355"/>
      <c r="H182" s="355"/>
      <c r="I182" s="355"/>
      <c r="J182" s="355"/>
      <c r="K182" s="354"/>
      <c r="V182" s="14"/>
      <c r="AA182" s="66"/>
    </row>
    <row r="183" spans="1:27" ht="11.4" customHeight="1" x14ac:dyDescent="0.2">
      <c r="A183" s="8"/>
      <c r="C183" s="13" t="s">
        <v>303</v>
      </c>
      <c r="H183" s="15"/>
      <c r="M183" s="66"/>
      <c r="N183" s="66"/>
      <c r="O183" s="66"/>
      <c r="P183" s="66"/>
      <c r="T183" s="64"/>
      <c r="U183" s="15"/>
      <c r="V183" s="67"/>
      <c r="W183" s="15"/>
    </row>
    <row r="184" spans="1:27" ht="11.4" customHeight="1" x14ac:dyDescent="0.2">
      <c r="A184" s="8"/>
      <c r="C184" s="493" t="s">
        <v>824</v>
      </c>
      <c r="D184" s="270"/>
      <c r="E184" s="270"/>
      <c r="F184" s="270"/>
      <c r="G184" s="270"/>
      <c r="H184" s="270"/>
      <c r="I184" s="270"/>
      <c r="J184" s="270"/>
      <c r="K184" s="270"/>
      <c r="L184" s="270"/>
      <c r="M184" s="270"/>
      <c r="N184" s="270"/>
      <c r="O184" s="270"/>
      <c r="P184" s="270"/>
      <c r="Q184" s="270"/>
      <c r="R184" s="270"/>
      <c r="S184" s="270"/>
      <c r="T184" s="270"/>
      <c r="U184" s="271"/>
      <c r="V184" s="14"/>
      <c r="W184" s="15"/>
    </row>
    <row r="185" spans="1:27" ht="11.4" customHeight="1" x14ac:dyDescent="0.2">
      <c r="A185" s="8"/>
      <c r="C185" s="494" t="s">
        <v>825</v>
      </c>
      <c r="D185" s="273"/>
      <c r="E185" s="273"/>
      <c r="F185" s="273"/>
      <c r="G185" s="273"/>
      <c r="H185" s="273"/>
      <c r="I185" s="273"/>
      <c r="J185" s="273"/>
      <c r="K185" s="273"/>
      <c r="L185" s="273"/>
      <c r="M185" s="273"/>
      <c r="N185" s="273"/>
      <c r="O185" s="273"/>
      <c r="P185" s="273"/>
      <c r="Q185" s="273"/>
      <c r="R185" s="273"/>
      <c r="S185" s="273"/>
      <c r="T185" s="273"/>
      <c r="U185" s="274"/>
      <c r="V185" s="14"/>
      <c r="W185" s="15"/>
    </row>
    <row r="186" spans="1:27" ht="11.4" customHeight="1" x14ac:dyDescent="0.2">
      <c r="A186" s="8"/>
      <c r="C186" s="494" t="s">
        <v>826</v>
      </c>
      <c r="D186" s="273"/>
      <c r="E186" s="273"/>
      <c r="F186" s="273"/>
      <c r="G186" s="273"/>
      <c r="H186" s="273"/>
      <c r="I186" s="273"/>
      <c r="J186" s="273"/>
      <c r="K186" s="273"/>
      <c r="L186" s="273"/>
      <c r="M186" s="273"/>
      <c r="N186" s="273"/>
      <c r="O186" s="273"/>
      <c r="P186" s="273"/>
      <c r="Q186" s="273"/>
      <c r="R186" s="273"/>
      <c r="S186" s="273"/>
      <c r="T186" s="273"/>
      <c r="U186" s="274"/>
      <c r="V186" s="14"/>
      <c r="W186" s="15"/>
    </row>
    <row r="187" spans="1:27" ht="11.4" customHeight="1" x14ac:dyDescent="0.2">
      <c r="A187" s="8"/>
      <c r="C187" s="272"/>
      <c r="D187" s="273"/>
      <c r="E187" s="273"/>
      <c r="F187" s="273"/>
      <c r="G187" s="273"/>
      <c r="H187" s="273"/>
      <c r="I187" s="273"/>
      <c r="J187" s="273"/>
      <c r="K187" s="273"/>
      <c r="L187" s="273"/>
      <c r="M187" s="273"/>
      <c r="N187" s="273"/>
      <c r="O187" s="273"/>
      <c r="P187" s="273"/>
      <c r="Q187" s="273"/>
      <c r="R187" s="273"/>
      <c r="S187" s="273"/>
      <c r="T187" s="273"/>
      <c r="U187" s="274"/>
      <c r="V187" s="14"/>
      <c r="W187" s="15"/>
      <c r="X187" s="15"/>
    </row>
    <row r="188" spans="1:27" ht="11.4" customHeight="1" x14ac:dyDescent="0.2">
      <c r="A188" s="8"/>
      <c r="C188" s="272"/>
      <c r="D188" s="273"/>
      <c r="E188" s="273"/>
      <c r="F188" s="273"/>
      <c r="G188" s="273"/>
      <c r="H188" s="273"/>
      <c r="I188" s="273"/>
      <c r="J188" s="273"/>
      <c r="K188" s="273"/>
      <c r="L188" s="273"/>
      <c r="M188" s="273"/>
      <c r="N188" s="273"/>
      <c r="O188" s="273"/>
      <c r="P188" s="273"/>
      <c r="Q188" s="273"/>
      <c r="R188" s="273"/>
      <c r="S188" s="273"/>
      <c r="T188" s="273"/>
      <c r="U188" s="274"/>
      <c r="V188" s="14"/>
      <c r="W188" s="15"/>
      <c r="X188" s="15"/>
    </row>
    <row r="189" spans="1:27" ht="11.4" customHeight="1" x14ac:dyDescent="0.2">
      <c r="A189" s="8"/>
      <c r="C189" s="275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7"/>
      <c r="V189" s="14"/>
      <c r="W189" s="15"/>
      <c r="X189" s="15"/>
    </row>
    <row r="190" spans="1:27" ht="11.4" customHeight="1" x14ac:dyDescent="0.2">
      <c r="A190" s="8"/>
      <c r="V190" s="14"/>
      <c r="W190" s="15"/>
      <c r="X190" s="15"/>
    </row>
    <row r="191" spans="1:27" ht="11.4" customHeight="1" x14ac:dyDescent="0.2">
      <c r="A191" s="8"/>
      <c r="B191" s="7" t="s">
        <v>720</v>
      </c>
      <c r="V191" s="14"/>
      <c r="W191" s="15"/>
      <c r="X191" s="15"/>
    </row>
    <row r="192" spans="1:27" ht="11.4" customHeight="1" thickBot="1" x14ac:dyDescent="0.25">
      <c r="A192" s="18"/>
      <c r="B192" s="19" t="s">
        <v>721</v>
      </c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22"/>
      <c r="W192" s="15"/>
      <c r="X192" s="15"/>
    </row>
    <row r="193" spans="1:24" ht="11.4" customHeight="1" x14ac:dyDescent="0.2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68"/>
      <c r="W193" s="15"/>
      <c r="X193" s="15"/>
    </row>
    <row r="194" spans="1:24" ht="11.4" customHeight="1" x14ac:dyDescent="0.2">
      <c r="A194" s="8"/>
      <c r="V194" s="14"/>
      <c r="W194" s="15"/>
      <c r="X194" s="15"/>
    </row>
    <row r="195" spans="1:24" ht="11.4" customHeight="1" x14ac:dyDescent="0.2">
      <c r="A195" s="8"/>
      <c r="B195" s="69" t="s">
        <v>2</v>
      </c>
      <c r="C195" s="7" t="s">
        <v>276</v>
      </c>
      <c r="V195" s="14"/>
      <c r="W195" s="15"/>
      <c r="X195" s="15"/>
    </row>
    <row r="196" spans="1:24" ht="11.4" customHeight="1" x14ac:dyDescent="0.2">
      <c r="A196" s="8"/>
      <c r="B196" s="69" t="s">
        <v>3</v>
      </c>
      <c r="C196" s="7" t="s">
        <v>632</v>
      </c>
      <c r="V196" s="14"/>
      <c r="W196" s="15"/>
      <c r="X196" s="15"/>
    </row>
    <row r="197" spans="1:24" ht="11.4" customHeight="1" x14ac:dyDescent="0.2">
      <c r="A197" s="8"/>
      <c r="B197" s="69"/>
      <c r="C197" s="70" t="s">
        <v>633</v>
      </c>
      <c r="V197" s="14"/>
      <c r="W197" s="15"/>
      <c r="X197" s="15"/>
    </row>
    <row r="198" spans="1:24" ht="11.4" customHeight="1" x14ac:dyDescent="0.2">
      <c r="A198" s="8"/>
      <c r="B198" s="69" t="s">
        <v>4</v>
      </c>
      <c r="C198" s="7" t="s">
        <v>279</v>
      </c>
      <c r="V198" s="14"/>
      <c r="W198" s="15"/>
      <c r="X198" s="15"/>
    </row>
    <row r="199" spans="1:24" ht="11.4" customHeight="1" x14ac:dyDescent="0.2">
      <c r="A199" s="8"/>
      <c r="B199" s="69" t="s">
        <v>5</v>
      </c>
      <c r="C199" s="7" t="s">
        <v>280</v>
      </c>
      <c r="V199" s="14"/>
      <c r="W199" s="15"/>
      <c r="X199" s="15"/>
    </row>
    <row r="200" spans="1:24" ht="11.4" customHeight="1" x14ac:dyDescent="0.2">
      <c r="A200" s="8"/>
      <c r="B200" s="69" t="s">
        <v>6</v>
      </c>
      <c r="C200" s="7" t="s">
        <v>281</v>
      </c>
      <c r="V200" s="14"/>
      <c r="W200" s="15"/>
      <c r="X200" s="15"/>
    </row>
    <row r="201" spans="1:24" ht="11.4" customHeight="1" x14ac:dyDescent="0.2">
      <c r="A201" s="8"/>
      <c r="B201" s="69" t="s">
        <v>7</v>
      </c>
      <c r="C201" s="7" t="s">
        <v>282</v>
      </c>
      <c r="V201" s="14"/>
      <c r="W201" s="15"/>
      <c r="X201" s="15"/>
    </row>
    <row r="202" spans="1:24" ht="11.4" customHeight="1" x14ac:dyDescent="0.2">
      <c r="A202" s="8"/>
      <c r="B202" s="69" t="s">
        <v>9</v>
      </c>
      <c r="C202" s="7" t="s">
        <v>283</v>
      </c>
      <c r="V202" s="14"/>
      <c r="W202" s="15"/>
      <c r="X202" s="15"/>
    </row>
    <row r="203" spans="1:24" ht="11.4" customHeight="1" x14ac:dyDescent="0.2">
      <c r="A203" s="8"/>
      <c r="B203" s="69"/>
      <c r="C203" s="7" t="s">
        <v>284</v>
      </c>
      <c r="V203" s="14"/>
      <c r="W203" s="15"/>
      <c r="X203" s="15"/>
    </row>
    <row r="204" spans="1:24" ht="11.4" customHeight="1" x14ac:dyDescent="0.2">
      <c r="A204" s="8"/>
      <c r="B204" s="69" t="s">
        <v>10</v>
      </c>
      <c r="C204" s="7" t="s">
        <v>285</v>
      </c>
      <c r="V204" s="14"/>
      <c r="W204" s="15"/>
      <c r="X204" s="15"/>
    </row>
    <row r="205" spans="1:24" ht="11.4" customHeight="1" x14ac:dyDescent="0.2">
      <c r="A205" s="8"/>
      <c r="B205" s="69" t="s">
        <v>11</v>
      </c>
      <c r="C205" s="71" t="s">
        <v>286</v>
      </c>
      <c r="V205" s="14"/>
      <c r="W205" s="15"/>
      <c r="X205" s="15"/>
    </row>
    <row r="206" spans="1:24" ht="11.4" customHeight="1" x14ac:dyDescent="0.2">
      <c r="A206" s="8"/>
      <c r="B206" s="69" t="s">
        <v>12</v>
      </c>
      <c r="C206" s="71" t="s">
        <v>287</v>
      </c>
      <c r="V206" s="14"/>
      <c r="W206" s="15"/>
      <c r="X206" s="15"/>
    </row>
    <row r="207" spans="1:24" ht="11.4" customHeight="1" x14ac:dyDescent="0.2">
      <c r="A207" s="8"/>
      <c r="B207" s="69" t="s">
        <v>61</v>
      </c>
      <c r="C207" s="71" t="s">
        <v>288</v>
      </c>
      <c r="V207" s="14"/>
      <c r="W207" s="15"/>
      <c r="X207" s="15"/>
    </row>
    <row r="208" spans="1:24" ht="11.4" customHeight="1" x14ac:dyDescent="0.2">
      <c r="A208" s="8"/>
      <c r="B208" s="69" t="s">
        <v>40</v>
      </c>
      <c r="C208" s="71" t="s">
        <v>289</v>
      </c>
      <c r="V208" s="14"/>
      <c r="W208" s="15"/>
      <c r="X208" s="15"/>
    </row>
    <row r="209" spans="1:39" ht="11.4" customHeight="1" x14ac:dyDescent="0.2">
      <c r="A209" s="8"/>
      <c r="B209" s="69" t="s">
        <v>62</v>
      </c>
      <c r="C209" s="71" t="s">
        <v>290</v>
      </c>
      <c r="V209" s="14"/>
      <c r="W209" s="15"/>
      <c r="X209" s="15"/>
      <c r="AB209" s="82"/>
      <c r="AC209" s="82"/>
    </row>
    <row r="210" spans="1:39" ht="11.4" customHeight="1" x14ac:dyDescent="0.2">
      <c r="A210" s="8"/>
      <c r="B210" s="69" t="s">
        <v>63</v>
      </c>
      <c r="C210" s="71" t="s">
        <v>291</v>
      </c>
      <c r="V210" s="14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</row>
    <row r="211" spans="1:39" ht="11.4" customHeight="1" x14ac:dyDescent="0.2">
      <c r="A211" s="8"/>
      <c r="B211" s="69"/>
      <c r="C211" s="71"/>
      <c r="V211" s="14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</row>
    <row r="212" spans="1:39" ht="11.4" customHeight="1" x14ac:dyDescent="0.2">
      <c r="A212" s="8"/>
      <c r="C212" s="406" t="s">
        <v>306</v>
      </c>
      <c r="D212" s="407"/>
      <c r="E212" s="407"/>
      <c r="F212" s="408"/>
      <c r="G212" s="416" t="s">
        <v>304</v>
      </c>
      <c r="H212" s="417"/>
      <c r="I212" s="417"/>
      <c r="J212" s="417"/>
      <c r="K212" s="417"/>
      <c r="L212" s="417"/>
      <c r="M212" s="417"/>
      <c r="N212" s="417"/>
      <c r="O212" s="417"/>
      <c r="P212" s="417"/>
      <c r="Q212" s="417"/>
      <c r="R212" s="418"/>
      <c r="V212" s="14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</row>
    <row r="213" spans="1:39" ht="11.4" customHeight="1" x14ac:dyDescent="0.2">
      <c r="A213" s="8"/>
      <c r="C213" s="409"/>
      <c r="D213" s="410"/>
      <c r="E213" s="410"/>
      <c r="F213" s="411"/>
      <c r="G213" s="419" t="s">
        <v>143</v>
      </c>
      <c r="H213" s="420"/>
      <c r="I213" s="421"/>
      <c r="J213" s="419" t="s">
        <v>144</v>
      </c>
      <c r="K213" s="420"/>
      <c r="L213" s="421"/>
      <c r="M213" s="425" t="s">
        <v>145</v>
      </c>
      <c r="N213" s="426"/>
      <c r="O213" s="427"/>
      <c r="P213" s="431" t="s">
        <v>146</v>
      </c>
      <c r="Q213" s="431"/>
      <c r="R213" s="431"/>
      <c r="V213" s="14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</row>
    <row r="214" spans="1:39" ht="11.4" customHeight="1" x14ac:dyDescent="0.2">
      <c r="A214" s="8"/>
      <c r="C214" s="412"/>
      <c r="D214" s="413"/>
      <c r="E214" s="413"/>
      <c r="F214" s="414"/>
      <c r="G214" s="422"/>
      <c r="H214" s="423"/>
      <c r="I214" s="424"/>
      <c r="J214" s="422"/>
      <c r="K214" s="423"/>
      <c r="L214" s="424"/>
      <c r="M214" s="428"/>
      <c r="N214" s="429"/>
      <c r="O214" s="430"/>
      <c r="P214" s="432"/>
      <c r="Q214" s="432"/>
      <c r="R214" s="432"/>
      <c r="V214" s="14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</row>
    <row r="215" spans="1:39" ht="11.4" customHeight="1" x14ac:dyDescent="0.2">
      <c r="A215" s="8"/>
      <c r="C215" s="458" t="s">
        <v>149</v>
      </c>
      <c r="D215" s="458"/>
      <c r="E215" s="458"/>
      <c r="F215" s="458"/>
      <c r="G215" s="468" t="s">
        <v>148</v>
      </c>
      <c r="H215" s="401"/>
      <c r="I215" s="402"/>
      <c r="J215" s="400" t="s">
        <v>159</v>
      </c>
      <c r="K215" s="401"/>
      <c r="L215" s="402"/>
      <c r="M215" s="400" t="s">
        <v>159</v>
      </c>
      <c r="N215" s="401"/>
      <c r="O215" s="402"/>
      <c r="P215" s="400" t="s">
        <v>159</v>
      </c>
      <c r="Q215" s="401"/>
      <c r="R215" s="402"/>
      <c r="V215" s="14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</row>
    <row r="216" spans="1:39" ht="11.4" customHeight="1" x14ac:dyDescent="0.2">
      <c r="A216" s="8"/>
      <c r="C216" s="458"/>
      <c r="D216" s="458"/>
      <c r="E216" s="458"/>
      <c r="F216" s="458"/>
      <c r="G216" s="395"/>
      <c r="H216" s="396"/>
      <c r="I216" s="397"/>
      <c r="J216" s="395" t="s">
        <v>305</v>
      </c>
      <c r="K216" s="396"/>
      <c r="L216" s="397"/>
      <c r="M216" s="395" t="s">
        <v>305</v>
      </c>
      <c r="N216" s="396"/>
      <c r="O216" s="397"/>
      <c r="P216" s="395" t="s">
        <v>305</v>
      </c>
      <c r="Q216" s="396"/>
      <c r="R216" s="397"/>
      <c r="V216" s="14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</row>
    <row r="217" spans="1:39" ht="11.4" customHeight="1" x14ac:dyDescent="0.2">
      <c r="A217" s="8"/>
      <c r="C217" s="458"/>
      <c r="D217" s="458"/>
      <c r="E217" s="458"/>
      <c r="F217" s="458"/>
      <c r="G217" s="469"/>
      <c r="H217" s="404"/>
      <c r="I217" s="405"/>
      <c r="J217" s="403" t="s">
        <v>160</v>
      </c>
      <c r="K217" s="404"/>
      <c r="L217" s="405"/>
      <c r="M217" s="403" t="s">
        <v>160</v>
      </c>
      <c r="N217" s="404"/>
      <c r="O217" s="405"/>
      <c r="P217" s="403" t="s">
        <v>160</v>
      </c>
      <c r="Q217" s="404"/>
      <c r="R217" s="405"/>
      <c r="V217" s="14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</row>
    <row r="218" spans="1:39" ht="11.4" customHeight="1" x14ac:dyDescent="0.2">
      <c r="A218" s="8"/>
      <c r="C218" s="458" t="s">
        <v>150</v>
      </c>
      <c r="D218" s="458"/>
      <c r="E218" s="458"/>
      <c r="F218" s="458"/>
      <c r="G218" s="459" t="s">
        <v>171</v>
      </c>
      <c r="H218" s="460"/>
      <c r="I218" s="461"/>
      <c r="J218" s="468" t="s">
        <v>148</v>
      </c>
      <c r="K218" s="401"/>
      <c r="L218" s="402"/>
      <c r="M218" s="468" t="s">
        <v>148</v>
      </c>
      <c r="N218" s="401"/>
      <c r="O218" s="402"/>
      <c r="P218" s="400" t="s">
        <v>159</v>
      </c>
      <c r="Q218" s="401"/>
      <c r="R218" s="402"/>
      <c r="V218" s="14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</row>
    <row r="219" spans="1:39" ht="11.4" customHeight="1" x14ac:dyDescent="0.2">
      <c r="A219" s="8"/>
      <c r="C219" s="458"/>
      <c r="D219" s="458"/>
      <c r="E219" s="458"/>
      <c r="F219" s="458"/>
      <c r="G219" s="462"/>
      <c r="H219" s="463"/>
      <c r="I219" s="464"/>
      <c r="J219" s="395"/>
      <c r="K219" s="396"/>
      <c r="L219" s="397"/>
      <c r="M219" s="395"/>
      <c r="N219" s="396"/>
      <c r="O219" s="397"/>
      <c r="P219" s="395" t="s">
        <v>305</v>
      </c>
      <c r="Q219" s="396"/>
      <c r="R219" s="397"/>
      <c r="T219" s="64"/>
      <c r="U219" s="15"/>
      <c r="V219" s="67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</row>
    <row r="220" spans="1:39" ht="11.4" customHeight="1" x14ac:dyDescent="0.2">
      <c r="A220" s="8"/>
      <c r="C220" s="458"/>
      <c r="D220" s="458"/>
      <c r="E220" s="458"/>
      <c r="F220" s="458"/>
      <c r="G220" s="465"/>
      <c r="H220" s="466"/>
      <c r="I220" s="467"/>
      <c r="J220" s="469"/>
      <c r="K220" s="404"/>
      <c r="L220" s="405"/>
      <c r="M220" s="469"/>
      <c r="N220" s="404"/>
      <c r="O220" s="405"/>
      <c r="P220" s="403" t="s">
        <v>160</v>
      </c>
      <c r="Q220" s="404"/>
      <c r="R220" s="405"/>
      <c r="T220" s="64"/>
      <c r="U220" s="15"/>
      <c r="V220" s="67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</row>
    <row r="221" spans="1:39" ht="11.4" customHeight="1" x14ac:dyDescent="0.2">
      <c r="A221" s="8"/>
      <c r="C221" s="458" t="s">
        <v>151</v>
      </c>
      <c r="D221" s="458"/>
      <c r="E221" s="458"/>
      <c r="F221" s="458"/>
      <c r="G221" s="459" t="s">
        <v>171</v>
      </c>
      <c r="H221" s="460"/>
      <c r="I221" s="461"/>
      <c r="J221" s="468" t="s">
        <v>148</v>
      </c>
      <c r="K221" s="401"/>
      <c r="L221" s="402"/>
      <c r="M221" s="468" t="s">
        <v>148</v>
      </c>
      <c r="N221" s="401"/>
      <c r="O221" s="402"/>
      <c r="P221" s="400" t="s">
        <v>159</v>
      </c>
      <c r="Q221" s="401"/>
      <c r="R221" s="402"/>
      <c r="T221" s="64"/>
      <c r="U221" s="15"/>
      <c r="V221" s="67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</row>
    <row r="222" spans="1:39" ht="11.4" customHeight="1" x14ac:dyDescent="0.2">
      <c r="A222" s="8"/>
      <c r="C222" s="458"/>
      <c r="D222" s="458"/>
      <c r="E222" s="458"/>
      <c r="F222" s="458"/>
      <c r="G222" s="462"/>
      <c r="H222" s="463"/>
      <c r="I222" s="464"/>
      <c r="J222" s="395"/>
      <c r="K222" s="396"/>
      <c r="L222" s="397"/>
      <c r="M222" s="395"/>
      <c r="N222" s="396"/>
      <c r="O222" s="397"/>
      <c r="P222" s="395" t="s">
        <v>305</v>
      </c>
      <c r="Q222" s="396"/>
      <c r="R222" s="397"/>
      <c r="T222" s="64"/>
      <c r="U222" s="15"/>
      <c r="V222" s="67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</row>
    <row r="223" spans="1:39" ht="11.4" customHeight="1" x14ac:dyDescent="0.2">
      <c r="A223" s="8"/>
      <c r="C223" s="458"/>
      <c r="D223" s="458"/>
      <c r="E223" s="458"/>
      <c r="F223" s="458"/>
      <c r="G223" s="465"/>
      <c r="H223" s="466"/>
      <c r="I223" s="467"/>
      <c r="J223" s="469"/>
      <c r="K223" s="404"/>
      <c r="L223" s="405"/>
      <c r="M223" s="469"/>
      <c r="N223" s="404"/>
      <c r="O223" s="405"/>
      <c r="P223" s="403" t="s">
        <v>160</v>
      </c>
      <c r="Q223" s="404"/>
      <c r="R223" s="405"/>
      <c r="T223" s="64"/>
      <c r="U223" s="15"/>
      <c r="V223" s="67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</row>
    <row r="224" spans="1:39" ht="11.4" customHeight="1" x14ac:dyDescent="0.2">
      <c r="A224" s="8"/>
      <c r="C224" s="458" t="s">
        <v>152</v>
      </c>
      <c r="D224" s="458"/>
      <c r="E224" s="458"/>
      <c r="F224" s="458"/>
      <c r="G224" s="459" t="s">
        <v>171</v>
      </c>
      <c r="H224" s="460"/>
      <c r="I224" s="461"/>
      <c r="J224" s="468" t="s">
        <v>148</v>
      </c>
      <c r="K224" s="401"/>
      <c r="L224" s="402"/>
      <c r="M224" s="468" t="s">
        <v>148</v>
      </c>
      <c r="N224" s="401"/>
      <c r="O224" s="402"/>
      <c r="P224" s="400" t="s">
        <v>159</v>
      </c>
      <c r="Q224" s="401"/>
      <c r="R224" s="402"/>
      <c r="T224" s="64"/>
      <c r="U224" s="15"/>
      <c r="V224" s="67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</row>
    <row r="225" spans="1:39" ht="11.4" customHeight="1" x14ac:dyDescent="0.2">
      <c r="A225" s="8"/>
      <c r="C225" s="458"/>
      <c r="D225" s="458"/>
      <c r="E225" s="458"/>
      <c r="F225" s="458"/>
      <c r="G225" s="462"/>
      <c r="H225" s="463"/>
      <c r="I225" s="464"/>
      <c r="J225" s="395"/>
      <c r="K225" s="396"/>
      <c r="L225" s="397"/>
      <c r="M225" s="395"/>
      <c r="N225" s="396"/>
      <c r="O225" s="397"/>
      <c r="P225" s="395" t="s">
        <v>305</v>
      </c>
      <c r="Q225" s="396"/>
      <c r="R225" s="397"/>
      <c r="T225" s="64"/>
      <c r="U225" s="15"/>
      <c r="V225" s="67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</row>
    <row r="226" spans="1:39" ht="11.4" customHeight="1" x14ac:dyDescent="0.2">
      <c r="A226" s="8"/>
      <c r="C226" s="458"/>
      <c r="D226" s="458"/>
      <c r="E226" s="458"/>
      <c r="F226" s="458"/>
      <c r="G226" s="465"/>
      <c r="H226" s="466"/>
      <c r="I226" s="467"/>
      <c r="J226" s="469"/>
      <c r="K226" s="404"/>
      <c r="L226" s="405"/>
      <c r="M226" s="469"/>
      <c r="N226" s="404"/>
      <c r="O226" s="405"/>
      <c r="P226" s="403" t="s">
        <v>160</v>
      </c>
      <c r="Q226" s="404"/>
      <c r="R226" s="405"/>
      <c r="T226" s="64"/>
      <c r="U226" s="15"/>
      <c r="V226" s="67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</row>
    <row r="227" spans="1:39" ht="11.4" customHeight="1" x14ac:dyDescent="0.2">
      <c r="A227" s="8"/>
      <c r="C227" s="458" t="s">
        <v>153</v>
      </c>
      <c r="D227" s="458"/>
      <c r="E227" s="458"/>
      <c r="F227" s="458"/>
      <c r="G227" s="459" t="s">
        <v>171</v>
      </c>
      <c r="H227" s="460"/>
      <c r="I227" s="461"/>
      <c r="J227" s="468" t="s">
        <v>148</v>
      </c>
      <c r="K227" s="401"/>
      <c r="L227" s="402"/>
      <c r="M227" s="468" t="s">
        <v>148</v>
      </c>
      <c r="N227" s="401"/>
      <c r="O227" s="402"/>
      <c r="P227" s="400" t="s">
        <v>159</v>
      </c>
      <c r="Q227" s="401"/>
      <c r="R227" s="402"/>
      <c r="T227" s="64"/>
      <c r="U227" s="15"/>
      <c r="V227" s="67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</row>
    <row r="228" spans="1:39" ht="11.4" customHeight="1" x14ac:dyDescent="0.2">
      <c r="A228" s="8"/>
      <c r="C228" s="458"/>
      <c r="D228" s="458"/>
      <c r="E228" s="458"/>
      <c r="F228" s="458"/>
      <c r="G228" s="462"/>
      <c r="H228" s="463"/>
      <c r="I228" s="464"/>
      <c r="J228" s="395"/>
      <c r="K228" s="396"/>
      <c r="L228" s="397"/>
      <c r="M228" s="395"/>
      <c r="N228" s="396"/>
      <c r="O228" s="397"/>
      <c r="P228" s="395" t="s">
        <v>305</v>
      </c>
      <c r="Q228" s="396"/>
      <c r="R228" s="397"/>
      <c r="T228" s="64"/>
      <c r="U228" s="15"/>
      <c r="V228" s="67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</row>
    <row r="229" spans="1:39" ht="11.4" customHeight="1" x14ac:dyDescent="0.2">
      <c r="A229" s="8"/>
      <c r="C229" s="458"/>
      <c r="D229" s="458"/>
      <c r="E229" s="458"/>
      <c r="F229" s="458"/>
      <c r="G229" s="465"/>
      <c r="H229" s="466"/>
      <c r="I229" s="467"/>
      <c r="J229" s="469"/>
      <c r="K229" s="404"/>
      <c r="L229" s="405"/>
      <c r="M229" s="469"/>
      <c r="N229" s="404"/>
      <c r="O229" s="405"/>
      <c r="P229" s="403" t="s">
        <v>160</v>
      </c>
      <c r="Q229" s="404"/>
      <c r="R229" s="405"/>
      <c r="T229" s="64"/>
      <c r="U229" s="15"/>
      <c r="V229" s="67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</row>
    <row r="230" spans="1:39" ht="11.4" customHeight="1" x14ac:dyDescent="0.2">
      <c r="A230" s="8"/>
      <c r="C230" s="458" t="s">
        <v>154</v>
      </c>
      <c r="D230" s="458"/>
      <c r="E230" s="458"/>
      <c r="F230" s="458"/>
      <c r="G230" s="459" t="s">
        <v>171</v>
      </c>
      <c r="H230" s="460"/>
      <c r="I230" s="461"/>
      <c r="J230" s="449" t="s">
        <v>158</v>
      </c>
      <c r="K230" s="450"/>
      <c r="L230" s="451"/>
      <c r="M230" s="449" t="s">
        <v>158</v>
      </c>
      <c r="N230" s="450"/>
      <c r="O230" s="451"/>
      <c r="P230" s="400" t="s">
        <v>159</v>
      </c>
      <c r="Q230" s="401"/>
      <c r="R230" s="402"/>
      <c r="T230" s="64"/>
      <c r="U230" s="15"/>
      <c r="V230" s="67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</row>
    <row r="231" spans="1:39" ht="11.4" customHeight="1" x14ac:dyDescent="0.2">
      <c r="A231" s="8"/>
      <c r="C231" s="458"/>
      <c r="D231" s="458"/>
      <c r="E231" s="458"/>
      <c r="F231" s="458"/>
      <c r="G231" s="462"/>
      <c r="H231" s="463"/>
      <c r="I231" s="464"/>
      <c r="J231" s="452"/>
      <c r="K231" s="453"/>
      <c r="L231" s="454"/>
      <c r="M231" s="452"/>
      <c r="N231" s="453"/>
      <c r="O231" s="454"/>
      <c r="P231" s="395" t="s">
        <v>305</v>
      </c>
      <c r="Q231" s="396"/>
      <c r="R231" s="397"/>
      <c r="T231" s="64"/>
      <c r="U231" s="15"/>
      <c r="V231" s="67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</row>
    <row r="232" spans="1:39" ht="11.4" customHeight="1" x14ac:dyDescent="0.2">
      <c r="A232" s="8"/>
      <c r="C232" s="458"/>
      <c r="D232" s="458"/>
      <c r="E232" s="458"/>
      <c r="F232" s="458"/>
      <c r="G232" s="465"/>
      <c r="H232" s="466"/>
      <c r="I232" s="467"/>
      <c r="J232" s="455"/>
      <c r="K232" s="456"/>
      <c r="L232" s="457"/>
      <c r="M232" s="455"/>
      <c r="N232" s="456"/>
      <c r="O232" s="457"/>
      <c r="P232" s="403" t="s">
        <v>160</v>
      </c>
      <c r="Q232" s="404"/>
      <c r="R232" s="405"/>
      <c r="T232" s="64"/>
      <c r="U232" s="15"/>
      <c r="V232" s="67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</row>
    <row r="233" spans="1:39" ht="11.4" customHeight="1" x14ac:dyDescent="0.2">
      <c r="A233" s="8"/>
      <c r="C233" s="458" t="s">
        <v>155</v>
      </c>
      <c r="D233" s="458"/>
      <c r="E233" s="458"/>
      <c r="F233" s="458"/>
      <c r="G233" s="459" t="s">
        <v>171</v>
      </c>
      <c r="H233" s="460"/>
      <c r="I233" s="461"/>
      <c r="J233" s="449" t="s">
        <v>158</v>
      </c>
      <c r="K233" s="450"/>
      <c r="L233" s="451"/>
      <c r="M233" s="449" t="s">
        <v>158</v>
      </c>
      <c r="N233" s="450"/>
      <c r="O233" s="451"/>
      <c r="P233" s="400" t="s">
        <v>159</v>
      </c>
      <c r="Q233" s="401"/>
      <c r="R233" s="402"/>
      <c r="T233" s="64"/>
      <c r="U233" s="15"/>
      <c r="V233" s="67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</row>
    <row r="234" spans="1:39" ht="11.4" customHeight="1" x14ac:dyDescent="0.2">
      <c r="A234" s="8"/>
      <c r="C234" s="458"/>
      <c r="D234" s="458"/>
      <c r="E234" s="458"/>
      <c r="F234" s="458"/>
      <c r="G234" s="462"/>
      <c r="H234" s="463"/>
      <c r="I234" s="464"/>
      <c r="J234" s="452"/>
      <c r="K234" s="453"/>
      <c r="L234" s="454"/>
      <c r="M234" s="452"/>
      <c r="N234" s="453"/>
      <c r="O234" s="454"/>
      <c r="P234" s="395" t="s">
        <v>305</v>
      </c>
      <c r="Q234" s="396"/>
      <c r="R234" s="397"/>
      <c r="T234" s="64"/>
      <c r="U234" s="15"/>
      <c r="V234" s="67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</row>
    <row r="235" spans="1:39" ht="11.4" customHeight="1" x14ac:dyDescent="0.2">
      <c r="A235" s="8"/>
      <c r="C235" s="458"/>
      <c r="D235" s="458"/>
      <c r="E235" s="458"/>
      <c r="F235" s="458"/>
      <c r="G235" s="465"/>
      <c r="H235" s="466"/>
      <c r="I235" s="467"/>
      <c r="J235" s="455"/>
      <c r="K235" s="456"/>
      <c r="L235" s="457"/>
      <c r="M235" s="455"/>
      <c r="N235" s="456"/>
      <c r="O235" s="457"/>
      <c r="P235" s="403" t="s">
        <v>160</v>
      </c>
      <c r="Q235" s="404"/>
      <c r="R235" s="405"/>
      <c r="T235" s="64"/>
      <c r="U235" s="15"/>
      <c r="V235" s="67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</row>
    <row r="236" spans="1:39" ht="11.4" customHeight="1" x14ac:dyDescent="0.2">
      <c r="A236" s="8"/>
      <c r="C236" s="458" t="s">
        <v>156</v>
      </c>
      <c r="D236" s="458"/>
      <c r="E236" s="458"/>
      <c r="F236" s="458"/>
      <c r="G236" s="459" t="s">
        <v>171</v>
      </c>
      <c r="H236" s="460"/>
      <c r="I236" s="461"/>
      <c r="J236" s="449" t="s">
        <v>158</v>
      </c>
      <c r="K236" s="450"/>
      <c r="L236" s="451"/>
      <c r="M236" s="449" t="s">
        <v>158</v>
      </c>
      <c r="N236" s="450"/>
      <c r="O236" s="451"/>
      <c r="P236" s="400" t="s">
        <v>159</v>
      </c>
      <c r="Q236" s="401"/>
      <c r="R236" s="402"/>
      <c r="T236" s="64"/>
      <c r="U236" s="15"/>
      <c r="V236" s="67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</row>
    <row r="237" spans="1:39" ht="11.4" customHeight="1" x14ac:dyDescent="0.2">
      <c r="A237" s="8"/>
      <c r="C237" s="458"/>
      <c r="D237" s="458"/>
      <c r="E237" s="458"/>
      <c r="F237" s="458"/>
      <c r="G237" s="462"/>
      <c r="H237" s="463"/>
      <c r="I237" s="464"/>
      <c r="J237" s="452"/>
      <c r="K237" s="453"/>
      <c r="L237" s="454"/>
      <c r="M237" s="452"/>
      <c r="N237" s="453"/>
      <c r="O237" s="454"/>
      <c r="P237" s="395" t="s">
        <v>305</v>
      </c>
      <c r="Q237" s="396"/>
      <c r="R237" s="397"/>
      <c r="T237" s="64"/>
      <c r="U237" s="15"/>
      <c r="V237" s="67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</row>
    <row r="238" spans="1:39" ht="11.4" customHeight="1" x14ac:dyDescent="0.2">
      <c r="A238" s="8"/>
      <c r="C238" s="458"/>
      <c r="D238" s="458"/>
      <c r="E238" s="458"/>
      <c r="F238" s="458"/>
      <c r="G238" s="465"/>
      <c r="H238" s="466"/>
      <c r="I238" s="467"/>
      <c r="J238" s="455"/>
      <c r="K238" s="456"/>
      <c r="L238" s="457"/>
      <c r="M238" s="455"/>
      <c r="N238" s="456"/>
      <c r="O238" s="457"/>
      <c r="P238" s="403" t="s">
        <v>160</v>
      </c>
      <c r="Q238" s="404"/>
      <c r="R238" s="405"/>
      <c r="T238" s="64"/>
      <c r="U238" s="15"/>
      <c r="V238" s="67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</row>
    <row r="239" spans="1:39" ht="11.4" customHeight="1" x14ac:dyDescent="0.2">
      <c r="A239" s="8"/>
      <c r="C239" s="458" t="s">
        <v>157</v>
      </c>
      <c r="D239" s="458"/>
      <c r="E239" s="458"/>
      <c r="F239" s="458"/>
      <c r="G239" s="459" t="s">
        <v>171</v>
      </c>
      <c r="H239" s="460"/>
      <c r="I239" s="461"/>
      <c r="J239" s="449" t="s">
        <v>158</v>
      </c>
      <c r="K239" s="450"/>
      <c r="L239" s="451"/>
      <c r="M239" s="449" t="s">
        <v>158</v>
      </c>
      <c r="N239" s="450"/>
      <c r="O239" s="451"/>
      <c r="P239" s="400" t="s">
        <v>159</v>
      </c>
      <c r="Q239" s="401"/>
      <c r="R239" s="402"/>
      <c r="T239" s="64"/>
      <c r="U239" s="15"/>
      <c r="V239" s="67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</row>
    <row r="240" spans="1:39" ht="11.4" customHeight="1" x14ac:dyDescent="0.2">
      <c r="A240" s="8"/>
      <c r="C240" s="458"/>
      <c r="D240" s="458"/>
      <c r="E240" s="458"/>
      <c r="F240" s="458"/>
      <c r="G240" s="462"/>
      <c r="H240" s="463"/>
      <c r="I240" s="464"/>
      <c r="J240" s="452"/>
      <c r="K240" s="453"/>
      <c r="L240" s="454"/>
      <c r="M240" s="452"/>
      <c r="N240" s="453"/>
      <c r="O240" s="454"/>
      <c r="P240" s="395" t="s">
        <v>305</v>
      </c>
      <c r="Q240" s="396"/>
      <c r="R240" s="397"/>
      <c r="T240" s="64"/>
      <c r="U240" s="15"/>
      <c r="V240" s="67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</row>
    <row r="241" spans="1:41" ht="11.4" customHeight="1" x14ac:dyDescent="0.2">
      <c r="A241" s="8"/>
      <c r="C241" s="458"/>
      <c r="D241" s="458"/>
      <c r="E241" s="458"/>
      <c r="F241" s="458"/>
      <c r="G241" s="465"/>
      <c r="H241" s="466"/>
      <c r="I241" s="467"/>
      <c r="J241" s="455"/>
      <c r="K241" s="456"/>
      <c r="L241" s="457"/>
      <c r="M241" s="455"/>
      <c r="N241" s="456"/>
      <c r="O241" s="457"/>
      <c r="P241" s="403" t="s">
        <v>160</v>
      </c>
      <c r="Q241" s="404"/>
      <c r="R241" s="405"/>
      <c r="T241" s="64"/>
      <c r="U241" s="15"/>
      <c r="V241" s="67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83"/>
      <c r="AO241" s="83"/>
    </row>
    <row r="242" spans="1:41" ht="11.4" customHeight="1" x14ac:dyDescent="0.2">
      <c r="A242" s="8"/>
      <c r="H242" s="15"/>
      <c r="M242" s="66"/>
      <c r="N242" s="66"/>
      <c r="O242" s="66"/>
      <c r="P242" s="66"/>
      <c r="T242" s="64"/>
      <c r="U242" s="15"/>
      <c r="V242" s="67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83"/>
      <c r="AO242" s="83"/>
    </row>
    <row r="243" spans="1:41" ht="11.4" customHeight="1" x14ac:dyDescent="0.2">
      <c r="A243" s="8"/>
      <c r="C243" s="406" t="s">
        <v>306</v>
      </c>
      <c r="D243" s="407"/>
      <c r="E243" s="407"/>
      <c r="F243" s="408"/>
      <c r="G243" s="416" t="s">
        <v>304</v>
      </c>
      <c r="H243" s="417"/>
      <c r="I243" s="417"/>
      <c r="J243" s="417"/>
      <c r="K243" s="417"/>
      <c r="L243" s="418"/>
      <c r="M243" s="66"/>
      <c r="N243" s="66"/>
      <c r="O243" s="66"/>
      <c r="P243" s="66"/>
      <c r="T243" s="64"/>
      <c r="U243" s="15"/>
      <c r="V243" s="67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</row>
    <row r="244" spans="1:41" ht="11.4" customHeight="1" x14ac:dyDescent="0.2">
      <c r="A244" s="8"/>
      <c r="C244" s="409"/>
      <c r="D244" s="410"/>
      <c r="E244" s="410"/>
      <c r="F244" s="411"/>
      <c r="G244" s="419" t="s">
        <v>163</v>
      </c>
      <c r="H244" s="420"/>
      <c r="I244" s="421"/>
      <c r="J244" s="419" t="s">
        <v>164</v>
      </c>
      <c r="K244" s="420"/>
      <c r="L244" s="421"/>
      <c r="M244" s="66"/>
      <c r="N244" s="66"/>
      <c r="O244" s="66"/>
      <c r="P244" s="66"/>
      <c r="T244" s="64"/>
      <c r="U244" s="15"/>
      <c r="V244" s="67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</row>
    <row r="245" spans="1:41" ht="11.4" customHeight="1" x14ac:dyDescent="0.2">
      <c r="A245" s="8"/>
      <c r="C245" s="412"/>
      <c r="D245" s="413"/>
      <c r="E245" s="413"/>
      <c r="F245" s="414"/>
      <c r="G245" s="422"/>
      <c r="H245" s="423"/>
      <c r="I245" s="424"/>
      <c r="J245" s="422"/>
      <c r="K245" s="423"/>
      <c r="L245" s="424"/>
      <c r="M245" s="66"/>
      <c r="N245" s="66"/>
      <c r="O245" s="66"/>
      <c r="P245" s="66"/>
      <c r="T245" s="64"/>
      <c r="U245" s="15"/>
      <c r="V245" s="67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</row>
    <row r="246" spans="1:41" ht="11.4" customHeight="1" x14ac:dyDescent="0.2">
      <c r="A246" s="8"/>
      <c r="C246" s="434" t="s">
        <v>162</v>
      </c>
      <c r="D246" s="435"/>
      <c r="E246" s="435"/>
      <c r="F246" s="436"/>
      <c r="G246" s="437" t="s">
        <v>148</v>
      </c>
      <c r="H246" s="438"/>
      <c r="I246" s="439"/>
      <c r="J246" s="440" t="s">
        <v>175</v>
      </c>
      <c r="K246" s="441"/>
      <c r="L246" s="442"/>
      <c r="M246" s="66"/>
      <c r="N246" s="66"/>
      <c r="O246" s="66"/>
      <c r="P246" s="66"/>
      <c r="T246" s="64"/>
      <c r="U246" s="15"/>
      <c r="V246" s="67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</row>
    <row r="247" spans="1:41" ht="11.4" customHeight="1" x14ac:dyDescent="0.2">
      <c r="A247" s="8"/>
      <c r="C247" s="434" t="s">
        <v>176</v>
      </c>
      <c r="D247" s="435"/>
      <c r="E247" s="435"/>
      <c r="F247" s="436"/>
      <c r="G247" s="437" t="s">
        <v>148</v>
      </c>
      <c r="H247" s="438"/>
      <c r="I247" s="439"/>
      <c r="J247" s="440" t="s">
        <v>175</v>
      </c>
      <c r="K247" s="441"/>
      <c r="L247" s="442"/>
      <c r="M247" s="66"/>
      <c r="N247" s="66"/>
      <c r="O247" s="66"/>
      <c r="P247" s="66"/>
      <c r="T247" s="64"/>
      <c r="U247" s="15"/>
      <c r="V247" s="67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</row>
    <row r="248" spans="1:41" ht="11.4" customHeight="1" x14ac:dyDescent="0.2">
      <c r="A248" s="8"/>
      <c r="C248" s="434" t="s">
        <v>177</v>
      </c>
      <c r="D248" s="435"/>
      <c r="E248" s="435"/>
      <c r="F248" s="436"/>
      <c r="G248" s="437" t="s">
        <v>148</v>
      </c>
      <c r="H248" s="438"/>
      <c r="I248" s="439"/>
      <c r="J248" s="440" t="s">
        <v>175</v>
      </c>
      <c r="K248" s="441"/>
      <c r="L248" s="442"/>
      <c r="M248" s="66"/>
      <c r="N248" s="66"/>
      <c r="O248" s="66"/>
      <c r="P248" s="66"/>
      <c r="T248" s="64"/>
      <c r="U248" s="15"/>
      <c r="V248" s="67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</row>
    <row r="249" spans="1:41" ht="11.4" customHeight="1" x14ac:dyDescent="0.2">
      <c r="A249" s="8"/>
      <c r="C249" s="434" t="s">
        <v>152</v>
      </c>
      <c r="D249" s="435"/>
      <c r="E249" s="435"/>
      <c r="F249" s="436"/>
      <c r="G249" s="437" t="s">
        <v>148</v>
      </c>
      <c r="H249" s="438"/>
      <c r="I249" s="439"/>
      <c r="J249" s="440" t="s">
        <v>175</v>
      </c>
      <c r="K249" s="441"/>
      <c r="L249" s="442"/>
      <c r="M249" s="66"/>
      <c r="N249" s="66"/>
      <c r="O249" s="66"/>
      <c r="P249" s="66"/>
      <c r="T249" s="64"/>
      <c r="U249" s="15"/>
      <c r="V249" s="67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</row>
    <row r="250" spans="1:41" ht="11.4" customHeight="1" x14ac:dyDescent="0.2">
      <c r="A250" s="8"/>
      <c r="C250" s="434" t="s">
        <v>153</v>
      </c>
      <c r="D250" s="435"/>
      <c r="E250" s="435"/>
      <c r="F250" s="436"/>
      <c r="G250" s="437" t="s">
        <v>148</v>
      </c>
      <c r="H250" s="438"/>
      <c r="I250" s="439"/>
      <c r="J250" s="440" t="s">
        <v>175</v>
      </c>
      <c r="K250" s="441"/>
      <c r="L250" s="442"/>
      <c r="M250" s="66"/>
      <c r="N250" s="66"/>
      <c r="O250" s="66"/>
      <c r="P250" s="66"/>
      <c r="T250" s="64"/>
      <c r="U250" s="15"/>
      <c r="V250" s="67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</row>
    <row r="251" spans="1:41" ht="11.4" customHeight="1" x14ac:dyDescent="0.2">
      <c r="A251" s="8"/>
      <c r="C251" s="434" t="s">
        <v>154</v>
      </c>
      <c r="D251" s="435"/>
      <c r="E251" s="435"/>
      <c r="F251" s="436"/>
      <c r="G251" s="437" t="s">
        <v>158</v>
      </c>
      <c r="H251" s="438"/>
      <c r="I251" s="439"/>
      <c r="J251" s="440" t="s">
        <v>175</v>
      </c>
      <c r="K251" s="441"/>
      <c r="L251" s="442"/>
      <c r="M251" s="66"/>
      <c r="N251" s="66"/>
      <c r="O251" s="66"/>
      <c r="P251" s="66"/>
      <c r="T251" s="64"/>
      <c r="U251" s="15"/>
      <c r="V251" s="67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</row>
    <row r="252" spans="1:41" ht="11.4" customHeight="1" x14ac:dyDescent="0.2">
      <c r="A252" s="8"/>
      <c r="C252" s="434" t="s">
        <v>155</v>
      </c>
      <c r="D252" s="435"/>
      <c r="E252" s="435"/>
      <c r="F252" s="436"/>
      <c r="G252" s="437" t="s">
        <v>158</v>
      </c>
      <c r="H252" s="438"/>
      <c r="I252" s="439"/>
      <c r="J252" s="440" t="s">
        <v>175</v>
      </c>
      <c r="K252" s="441"/>
      <c r="L252" s="442"/>
      <c r="M252" s="66"/>
      <c r="N252" s="66"/>
      <c r="O252" s="66"/>
      <c r="P252" s="66"/>
      <c r="T252" s="64"/>
      <c r="U252" s="15"/>
      <c r="V252" s="67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</row>
    <row r="253" spans="1:41" ht="11.4" customHeight="1" x14ac:dyDescent="0.2">
      <c r="A253" s="8"/>
      <c r="C253" s="434" t="s">
        <v>156</v>
      </c>
      <c r="D253" s="435"/>
      <c r="E253" s="435"/>
      <c r="F253" s="436"/>
      <c r="G253" s="437" t="s">
        <v>158</v>
      </c>
      <c r="H253" s="438"/>
      <c r="I253" s="439"/>
      <c r="J253" s="440" t="s">
        <v>175</v>
      </c>
      <c r="K253" s="441"/>
      <c r="L253" s="442"/>
      <c r="M253" s="66"/>
      <c r="N253" s="66"/>
      <c r="O253" s="66"/>
      <c r="P253" s="66"/>
      <c r="T253" s="64"/>
      <c r="U253" s="15"/>
      <c r="V253" s="67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</row>
    <row r="254" spans="1:41" ht="11.4" customHeight="1" x14ac:dyDescent="0.2">
      <c r="A254" s="8"/>
      <c r="C254" s="443" t="s">
        <v>157</v>
      </c>
      <c r="D254" s="444"/>
      <c r="E254" s="444"/>
      <c r="F254" s="445"/>
      <c r="G254" s="446" t="s">
        <v>171</v>
      </c>
      <c r="H254" s="447"/>
      <c r="I254" s="448"/>
      <c r="J254" s="440" t="s">
        <v>175</v>
      </c>
      <c r="K254" s="441"/>
      <c r="L254" s="442"/>
      <c r="M254" s="66"/>
      <c r="N254" s="66"/>
      <c r="O254" s="66"/>
      <c r="P254" s="66"/>
      <c r="T254" s="64"/>
      <c r="U254" s="15"/>
      <c r="V254" s="67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</row>
    <row r="255" spans="1:41" ht="11.4" customHeight="1" thickBot="1" x14ac:dyDescent="0.25">
      <c r="A255" s="18"/>
      <c r="B255" s="19"/>
      <c r="C255" s="19"/>
      <c r="D255" s="19"/>
      <c r="E255" s="19"/>
      <c r="F255" s="19"/>
      <c r="G255" s="19"/>
      <c r="H255" s="20"/>
      <c r="I255" s="19"/>
      <c r="J255" s="19"/>
      <c r="K255" s="19"/>
      <c r="L255" s="19"/>
      <c r="M255" s="72"/>
      <c r="N255" s="72"/>
      <c r="O255" s="72"/>
      <c r="P255" s="72"/>
      <c r="Q255" s="19"/>
      <c r="R255" s="19"/>
      <c r="S255" s="19"/>
      <c r="T255" s="73"/>
      <c r="U255" s="20"/>
      <c r="V255" s="74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</row>
    <row r="256" spans="1:41" ht="11.4" customHeight="1" x14ac:dyDescent="0.2">
      <c r="H256" s="15"/>
      <c r="M256" s="66"/>
      <c r="N256" s="66"/>
      <c r="O256" s="66"/>
      <c r="P256" s="66"/>
      <c r="T256" s="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</row>
    <row r="257" spans="8:39" ht="11.4" customHeight="1" x14ac:dyDescent="0.2">
      <c r="H257" s="15"/>
      <c r="M257" s="66"/>
      <c r="N257" s="66"/>
      <c r="O257" s="66"/>
      <c r="P257" s="66"/>
      <c r="T257" s="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</row>
    <row r="258" spans="8:39" ht="11.4" customHeight="1" x14ac:dyDescent="0.2">
      <c r="H258" s="15"/>
      <c r="M258" s="66"/>
      <c r="N258" s="66"/>
      <c r="O258" s="66"/>
      <c r="P258" s="66"/>
      <c r="T258" s="64"/>
      <c r="U258" s="15"/>
      <c r="V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</row>
    <row r="259" spans="8:39" ht="11.4" customHeight="1" x14ac:dyDescent="0.2">
      <c r="H259" s="15"/>
      <c r="I259" s="71"/>
      <c r="J259" s="71"/>
      <c r="K259" s="71"/>
      <c r="P259" s="15"/>
      <c r="Q259" s="15"/>
      <c r="R259" s="15"/>
      <c r="S259" s="75"/>
      <c r="T259" s="75"/>
      <c r="U259" s="75"/>
      <c r="V259" s="7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</row>
    <row r="260" spans="8:39" ht="11.4" customHeight="1" x14ac:dyDescent="0.2">
      <c r="H260" s="15"/>
      <c r="I260" s="71"/>
      <c r="J260" s="71"/>
      <c r="K260" s="71"/>
      <c r="V260" s="7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</row>
    <row r="261" spans="8:39" ht="11.4" customHeight="1" x14ac:dyDescent="0.2">
      <c r="H261" s="71"/>
      <c r="I261" s="71"/>
      <c r="J261" s="71"/>
      <c r="K261" s="71"/>
      <c r="P261" s="15"/>
      <c r="Q261" s="15"/>
      <c r="R261" s="15"/>
      <c r="S261" s="75"/>
      <c r="T261" s="75"/>
      <c r="U261" s="75"/>
      <c r="V261" s="7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</row>
    <row r="262" spans="8:39" ht="11.4" customHeight="1" x14ac:dyDescent="0.2"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</row>
  </sheetData>
  <sheetProtection algorithmName="SHA-512" hashValue="CwIgaic/w687nmN95MzEub2uvFqfGESUaj6Yz4EevOZQA657NSt+RC0NrmYgBa9Uy/ehzVDIaUXPtD7bZRdHWg==" saltValue="oA32QyMRLbSqDVHuB/G+uQ==" spinCount="100000" sheet="1" selectLockedCells="1" autoFilter="0" pivotTables="0"/>
  <dataConsolidate/>
  <mergeCells count="266">
    <mergeCell ref="C1:E1"/>
    <mergeCell ref="C156:G156"/>
    <mergeCell ref="P236:R236"/>
    <mergeCell ref="P237:R237"/>
    <mergeCell ref="P238:R238"/>
    <mergeCell ref="P235:R235"/>
    <mergeCell ref="P230:R230"/>
    <mergeCell ref="P231:R231"/>
    <mergeCell ref="P232:R232"/>
    <mergeCell ref="P221:R221"/>
    <mergeCell ref="P222:R222"/>
    <mergeCell ref="P223:R223"/>
    <mergeCell ref="C233:F235"/>
    <mergeCell ref="G233:I235"/>
    <mergeCell ref="J233:L235"/>
    <mergeCell ref="M233:O235"/>
    <mergeCell ref="P233:R233"/>
    <mergeCell ref="P234:R234"/>
    <mergeCell ref="G221:I223"/>
    <mergeCell ref="J221:L223"/>
    <mergeCell ref="N35:P35"/>
    <mergeCell ref="P239:R239"/>
    <mergeCell ref="C239:F241"/>
    <mergeCell ref="G239:I241"/>
    <mergeCell ref="J239:L241"/>
    <mergeCell ref="G236:I238"/>
    <mergeCell ref="C227:F229"/>
    <mergeCell ref="G227:I229"/>
    <mergeCell ref="J227:L229"/>
    <mergeCell ref="I159:J159"/>
    <mergeCell ref="M239:O241"/>
    <mergeCell ref="J216:L216"/>
    <mergeCell ref="M216:O216"/>
    <mergeCell ref="C218:F220"/>
    <mergeCell ref="G218:I220"/>
    <mergeCell ref="J218:L220"/>
    <mergeCell ref="M218:O220"/>
    <mergeCell ref="C215:F217"/>
    <mergeCell ref="G215:I217"/>
    <mergeCell ref="P240:R240"/>
    <mergeCell ref="P241:R241"/>
    <mergeCell ref="C236:F238"/>
    <mergeCell ref="J236:L238"/>
    <mergeCell ref="M236:O238"/>
    <mergeCell ref="C230:F232"/>
    <mergeCell ref="G230:I232"/>
    <mergeCell ref="J230:L232"/>
    <mergeCell ref="M230:O232"/>
    <mergeCell ref="C221:F223"/>
    <mergeCell ref="C248:F248"/>
    <mergeCell ref="G248:I248"/>
    <mergeCell ref="J248:L248"/>
    <mergeCell ref="C243:F245"/>
    <mergeCell ref="G243:L243"/>
    <mergeCell ref="G244:I245"/>
    <mergeCell ref="J244:L245"/>
    <mergeCell ref="C246:F246"/>
    <mergeCell ref="G246:I246"/>
    <mergeCell ref="J246:L246"/>
    <mergeCell ref="G224:I226"/>
    <mergeCell ref="J224:L226"/>
    <mergeCell ref="M224:O226"/>
    <mergeCell ref="C247:F247"/>
    <mergeCell ref="G247:I247"/>
    <mergeCell ref="J247:L247"/>
    <mergeCell ref="M221:O223"/>
    <mergeCell ref="C224:F226"/>
    <mergeCell ref="C249:F249"/>
    <mergeCell ref="C253:F253"/>
    <mergeCell ref="G253:I253"/>
    <mergeCell ref="J253:L253"/>
    <mergeCell ref="C254:F254"/>
    <mergeCell ref="G254:I254"/>
    <mergeCell ref="J254:L254"/>
    <mergeCell ref="C251:F251"/>
    <mergeCell ref="G251:I251"/>
    <mergeCell ref="J251:L251"/>
    <mergeCell ref="C252:F252"/>
    <mergeCell ref="G252:I252"/>
    <mergeCell ref="J252:L252"/>
    <mergeCell ref="C250:F250"/>
    <mergeCell ref="G250:I250"/>
    <mergeCell ref="J250:L250"/>
    <mergeCell ref="G249:I249"/>
    <mergeCell ref="J249:L249"/>
    <mergeCell ref="P220:R220"/>
    <mergeCell ref="M217:O217"/>
    <mergeCell ref="P217:R217"/>
    <mergeCell ref="P216:R216"/>
    <mergeCell ref="M215:O215"/>
    <mergeCell ref="P227:R227"/>
    <mergeCell ref="P228:R228"/>
    <mergeCell ref="P229:R229"/>
    <mergeCell ref="P224:R224"/>
    <mergeCell ref="P225:R225"/>
    <mergeCell ref="P226:R226"/>
    <mergeCell ref="M227:O229"/>
    <mergeCell ref="E123:F123"/>
    <mergeCell ref="H123:I123"/>
    <mergeCell ref="K126:L126"/>
    <mergeCell ref="H126:I126"/>
    <mergeCell ref="D126:F126"/>
    <mergeCell ref="Q123:R123"/>
    <mergeCell ref="B108:C108"/>
    <mergeCell ref="L119:R119"/>
    <mergeCell ref="L121:R121"/>
    <mergeCell ref="B119:C119"/>
    <mergeCell ref="I119:J119"/>
    <mergeCell ref="G150:I150"/>
    <mergeCell ref="P219:R219"/>
    <mergeCell ref="N156:O156"/>
    <mergeCell ref="R156:S156"/>
    <mergeCell ref="N162:P162"/>
    <mergeCell ref="P218:R218"/>
    <mergeCell ref="J217:L217"/>
    <mergeCell ref="R150:T150"/>
    <mergeCell ref="C150:E150"/>
    <mergeCell ref="C212:F214"/>
    <mergeCell ref="C182:K182"/>
    <mergeCell ref="N150:P150"/>
    <mergeCell ref="B166:U166"/>
    <mergeCell ref="B153:U153"/>
    <mergeCell ref="P215:R215"/>
    <mergeCell ref="G212:R212"/>
    <mergeCell ref="G213:I214"/>
    <mergeCell ref="J213:L214"/>
    <mergeCell ref="M213:O214"/>
    <mergeCell ref="P213:R214"/>
    <mergeCell ref="I156:K156"/>
    <mergeCell ref="I160:J160"/>
    <mergeCell ref="I162:J162"/>
    <mergeCell ref="J215:L215"/>
    <mergeCell ref="N98:O98"/>
    <mergeCell ref="N101:O101"/>
    <mergeCell ref="N112:O112"/>
    <mergeCell ref="N115:O115"/>
    <mergeCell ref="Q98:R98"/>
    <mergeCell ref="Q112:R112"/>
    <mergeCell ref="E112:F112"/>
    <mergeCell ref="E98:F98"/>
    <mergeCell ref="H98:I98"/>
    <mergeCell ref="D101:F101"/>
    <mergeCell ref="H101:I101"/>
    <mergeCell ref="K101:L101"/>
    <mergeCell ref="S1:V3"/>
    <mergeCell ref="G4:L4"/>
    <mergeCell ref="G6:I6"/>
    <mergeCell ref="O6:Q6"/>
    <mergeCell ref="G26:H26"/>
    <mergeCell ref="I12:J12"/>
    <mergeCell ref="I15:K15"/>
    <mergeCell ref="Q15:T15"/>
    <mergeCell ref="I18:K18"/>
    <mergeCell ref="M18:O18"/>
    <mergeCell ref="Q18:S18"/>
    <mergeCell ref="L12:N12"/>
    <mergeCell ref="R12:T12"/>
    <mergeCell ref="M15:O15"/>
    <mergeCell ref="N28:O28"/>
    <mergeCell ref="K61:Q61"/>
    <mergeCell ref="K63:Q63"/>
    <mergeCell ref="N68:O68"/>
    <mergeCell ref="N65:O65"/>
    <mergeCell ref="N79:O79"/>
    <mergeCell ref="N76:O76"/>
    <mergeCell ref="L72:R72"/>
    <mergeCell ref="L74:R74"/>
    <mergeCell ref="Q65:R65"/>
    <mergeCell ref="K68:L68"/>
    <mergeCell ref="K79:L79"/>
    <mergeCell ref="Q76:R76"/>
    <mergeCell ref="R34:T34"/>
    <mergeCell ref="Q68:R68"/>
    <mergeCell ref="Q79:R79"/>
    <mergeCell ref="K34:L34"/>
    <mergeCell ref="N34:P34"/>
    <mergeCell ref="R42:S42"/>
    <mergeCell ref="T65:U65"/>
    <mergeCell ref="T68:U68"/>
    <mergeCell ref="T76:U76"/>
    <mergeCell ref="T79:U79"/>
    <mergeCell ref="L39:P39"/>
    <mergeCell ref="T87:U87"/>
    <mergeCell ref="T90:U90"/>
    <mergeCell ref="C28:D28"/>
    <mergeCell ref="G28:H28"/>
    <mergeCell ref="H76:I76"/>
    <mergeCell ref="E76:F76"/>
    <mergeCell ref="I72:J72"/>
    <mergeCell ref="B34:C34"/>
    <mergeCell ref="E34:F34"/>
    <mergeCell ref="H68:I68"/>
    <mergeCell ref="B42:D42"/>
    <mergeCell ref="B39:C39"/>
    <mergeCell ref="D68:F68"/>
    <mergeCell ref="E65:F65"/>
    <mergeCell ref="H65:I65"/>
    <mergeCell ref="G39:H39"/>
    <mergeCell ref="H34:I34"/>
    <mergeCell ref="E61:F61"/>
    <mergeCell ref="H61:I61"/>
    <mergeCell ref="R28:S28"/>
    <mergeCell ref="E72:F72"/>
    <mergeCell ref="L83:R83"/>
    <mergeCell ref="L85:R85"/>
    <mergeCell ref="H79:I79"/>
    <mergeCell ref="B61:C61"/>
    <mergeCell ref="B83:C83"/>
    <mergeCell ref="I83:J83"/>
    <mergeCell ref="I94:J94"/>
    <mergeCell ref="E94:F94"/>
    <mergeCell ref="D79:F79"/>
    <mergeCell ref="Q87:R87"/>
    <mergeCell ref="K90:L90"/>
    <mergeCell ref="H90:I90"/>
    <mergeCell ref="D90:F90"/>
    <mergeCell ref="H87:I87"/>
    <mergeCell ref="N90:O90"/>
    <mergeCell ref="N87:O87"/>
    <mergeCell ref="L94:R94"/>
    <mergeCell ref="Q90:R90"/>
    <mergeCell ref="E87:F87"/>
    <mergeCell ref="B94:C94"/>
    <mergeCell ref="B72:C72"/>
    <mergeCell ref="T98:U98"/>
    <mergeCell ref="T101:U101"/>
    <mergeCell ref="T123:U123"/>
    <mergeCell ref="T126:U126"/>
    <mergeCell ref="T112:U112"/>
    <mergeCell ref="T115:U115"/>
    <mergeCell ref="N146:O146"/>
    <mergeCell ref="C146:D146"/>
    <mergeCell ref="E83:F83"/>
    <mergeCell ref="K115:L115"/>
    <mergeCell ref="H115:I115"/>
    <mergeCell ref="D115:F115"/>
    <mergeCell ref="H112:I112"/>
    <mergeCell ref="I108:J108"/>
    <mergeCell ref="N126:O126"/>
    <mergeCell ref="L96:R96"/>
    <mergeCell ref="E119:F119"/>
    <mergeCell ref="E108:F108"/>
    <mergeCell ref="Q101:R101"/>
    <mergeCell ref="Q115:R115"/>
    <mergeCell ref="Q126:R126"/>
    <mergeCell ref="N123:O123"/>
    <mergeCell ref="L108:R108"/>
    <mergeCell ref="L110:R110"/>
    <mergeCell ref="B130:C130"/>
    <mergeCell ref="E130:F130"/>
    <mergeCell ref="I130:J130"/>
    <mergeCell ref="L130:R130"/>
    <mergeCell ref="L132:R132"/>
    <mergeCell ref="E134:F134"/>
    <mergeCell ref="H134:I134"/>
    <mergeCell ref="N134:O134"/>
    <mergeCell ref="Q134:R134"/>
    <mergeCell ref="T144:U144"/>
    <mergeCell ref="I144:J144"/>
    <mergeCell ref="T134:U134"/>
    <mergeCell ref="D137:F137"/>
    <mergeCell ref="H137:I137"/>
    <mergeCell ref="K137:L137"/>
    <mergeCell ref="N137:O137"/>
    <mergeCell ref="Q137:R137"/>
    <mergeCell ref="T137:U137"/>
  </mergeCells>
  <phoneticPr fontId="26" type="noConversion"/>
  <conditionalFormatting sqref="B119:C119">
    <cfRule type="expression" dxfId="221" priority="33">
      <formula>$B$43="Now you have 2 other positions for Digital transducers"</formula>
    </cfRule>
  </conditionalFormatting>
  <conditionalFormatting sqref="B130:C130">
    <cfRule type="expression" dxfId="219" priority="18">
      <formula>$B$43="Now you have 2 other positions for Digital transducers"</formula>
    </cfRule>
  </conditionalFormatting>
  <conditionalFormatting sqref="C150">
    <cfRule type="expression" dxfId="211" priority="1244" stopIfTrue="1">
      <formula>$C$148&lt;2</formula>
    </cfRule>
  </conditionalFormatting>
  <conditionalFormatting sqref="N150">
    <cfRule type="expression" dxfId="131" priority="1260" stopIfTrue="1">
      <formula>$N$148&lt;2</formula>
    </cfRule>
  </conditionalFormatting>
  <dataValidations count="1">
    <dataValidation type="list" allowBlank="1" showInputMessage="1" showErrorMessage="1" sqref="L83:R83 L119 L72:R72 L94 L108 K61:Q61 L130" xr:uid="{673E5036-19D1-45EC-9469-FF54A7F9B4A3}">
      <formula1>INDIRECT($R$12)</formula1>
    </dataValidation>
  </dataValidations>
  <printOptions horizontalCentered="1"/>
  <pageMargins left="0.23622047244094491" right="0.23622047244094491" top="0.62992125984251968" bottom="0.55118110236220474" header="0.31496062992125984" footer="0.31496062992125984"/>
  <pageSetup paperSize="9" fitToHeight="0" orientation="portrait" r:id="rId1"/>
  <headerFooter scaleWithDoc="0" alignWithMargins="0">
    <oddFooter>&amp;CPage &amp;P&amp;R&amp;D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8" id="{F0B7D112-FA05-47A9-A662-9156D8091735}">
            <xm:f>$B$34=Zdroj!$C$43</xm:f>
            <x14:dxf>
              <fill>
                <patternFill>
                  <bgColor theme="0" tint="-0.24994659260841701"/>
                </patternFill>
              </fill>
              <border>
                <left style="thin">
                  <color auto="1"/>
                </left>
                <vertical/>
                <horizontal/>
              </border>
            </x14:dxf>
          </x14:cfRule>
          <xm:sqref>B35</xm:sqref>
        </x14:conditionalFormatting>
        <x14:conditionalFormatting xmlns:xm="http://schemas.microsoft.com/office/excel/2006/main">
          <x14:cfRule type="expression" priority="75" id="{C2F2C857-9FC3-424B-ADDA-535DE80335BB}">
            <xm:f>$B$34=Zdroj!$C$43</xm:f>
            <x14:dxf>
              <fill>
                <patternFill>
                  <bgColor theme="0" tint="-0.24994659260841701"/>
                </patternFill>
              </fill>
              <border>
                <left style="thin">
                  <color auto="1"/>
                </left>
                <bottom style="thin">
                  <color auto="1"/>
                </bottom>
                <vertical/>
                <horizontal/>
              </border>
            </x14:dxf>
          </x14:cfRule>
          <xm:sqref>B36</xm:sqref>
        </x14:conditionalFormatting>
        <x14:conditionalFormatting xmlns:xm="http://schemas.microsoft.com/office/excel/2006/main">
          <x14:cfRule type="expression" priority="71" id="{2F5DBC1E-1BF5-4154-885C-D4EF64E0CC2D}">
            <xm:f>$B$39=Zdroj!$L$45</xm:f>
            <x14:dxf>
              <fill>
                <patternFill>
                  <bgColor theme="0" tint="-0.24994659260841701"/>
                </patternFill>
              </fill>
              <border>
                <left style="thin">
                  <color auto="1"/>
                </left>
                <bottom style="thin">
                  <color auto="1"/>
                </bottom>
                <vertical/>
                <horizontal/>
              </border>
            </x14:dxf>
          </x14:cfRule>
          <xm:sqref>B40</xm:sqref>
        </x14:conditionalFormatting>
        <x14:conditionalFormatting xmlns:xm="http://schemas.microsoft.com/office/excel/2006/main">
          <x14:cfRule type="expression" priority="81" id="{B3FDEE71-9A02-4551-97E0-5538278B8316}">
            <xm:f>$B$39=Zdroj!$L$44</xm:f>
            <x14:dxf>
              <fill>
                <patternFill patternType="lightUp"/>
              </fill>
            </x14:dxf>
          </x14:cfRule>
          <xm:sqref>B39:C39</xm:sqref>
        </x14:conditionalFormatting>
        <x14:conditionalFormatting xmlns:xm="http://schemas.microsoft.com/office/excel/2006/main">
          <x14:cfRule type="expression" priority="462" id="{688ACC85-FADD-4C71-B666-5C4765EF96E7}">
            <xm:f>$B$39=Zdroj!$L$43</xm:f>
            <x14:dxf>
              <fill>
                <patternFill patternType="lightUp"/>
              </fill>
            </x14:dxf>
          </x14:cfRule>
          <x14:cfRule type="expression" priority="463" id="{97B100A0-ACF3-48BF-B983-531F3CA47FE5}">
            <xm:f>$B$39=Zdroj!$L$42</xm:f>
            <x14:dxf>
              <fill>
                <patternFill patternType="lightUp"/>
              </fill>
            </x14:dxf>
          </x14:cfRule>
          <x14:cfRule type="expression" priority="35" id="{5F1AD42F-9E1A-42DA-B1AD-24820AA824E8}">
            <xm:f>$B$34=Zdroj!$C$45</xm:f>
            <x14:dxf>
              <fill>
                <patternFill patternType="solid"/>
              </fill>
            </x14:dxf>
          </x14:cfRule>
          <xm:sqref>B108:C108</xm:sqref>
        </x14:conditionalFormatting>
        <x14:conditionalFormatting xmlns:xm="http://schemas.microsoft.com/office/excel/2006/main">
          <x14:cfRule type="expression" priority="113" id="{0024CEEB-0A65-454D-9F9C-109E974254CF}">
            <xm:f>$B$39=Zdroj!$L$42</xm:f>
            <x14:dxf>
              <fill>
                <patternFill patternType="lightUp"/>
              </fill>
            </x14:dxf>
          </x14:cfRule>
          <x14:cfRule type="expression" priority="112" id="{7B9F545D-FD62-4CDE-92F2-F8D42B12C1B9}">
            <xm:f>$B$39=Zdroj!$L$43</xm:f>
            <x14:dxf>
              <fill>
                <patternFill patternType="lightUp"/>
              </fill>
            </x14:dxf>
          </x14:cfRule>
          <xm:sqref>B119:C119</xm:sqref>
        </x14:conditionalFormatting>
        <x14:conditionalFormatting xmlns:xm="http://schemas.microsoft.com/office/excel/2006/main">
          <x14:cfRule type="expression" priority="17" id="{252D68BE-45D4-4A5A-882D-642090C43D31}">
            <xm:f>$B$34=Zdroj!$C$43</xm:f>
            <x14:dxf>
              <fill>
                <patternFill patternType="lightUp"/>
              </fill>
            </x14:dxf>
          </x14:cfRule>
          <x14:cfRule type="expression" priority="19" id="{404FFC07-AC73-492C-A077-F7EB831823AD}">
            <xm:f>$B$39=Zdroj!$L$43</xm:f>
            <x14:dxf>
              <fill>
                <patternFill patternType="lightUp"/>
              </fill>
            </x14:dxf>
          </x14:cfRule>
          <x14:cfRule type="expression" priority="24" id="{5B0CA659-54F6-499D-B994-AEBD73EF82E3}">
            <xm:f>$B$39=Zdroj!$L$42</xm:f>
            <x14:dxf>
              <fill>
                <patternFill patternType="lightUp"/>
              </fill>
            </x14:dxf>
          </x14:cfRule>
          <xm:sqref>B130:C130</xm:sqref>
        </x14:conditionalFormatting>
        <x14:conditionalFormatting xmlns:xm="http://schemas.microsoft.com/office/excel/2006/main">
          <x14:cfRule type="expression" priority="77" id="{D15DF49B-D817-4E6D-A113-F1425C6507EB}">
            <xm:f>$B$34=Zdroj!$C$43</xm:f>
            <x14:dxf>
              <fill>
                <patternFill>
                  <bgColor theme="0" tint="-0.24994659260841701"/>
                </patternFill>
              </fill>
              <border>
                <right style="thin">
                  <color auto="1"/>
                </right>
                <vertical/>
                <horizontal/>
              </border>
            </x14:dxf>
          </x14:cfRule>
          <xm:sqref>C35</xm:sqref>
        </x14:conditionalFormatting>
        <x14:conditionalFormatting xmlns:xm="http://schemas.microsoft.com/office/excel/2006/main">
          <x14:cfRule type="expression" priority="76" id="{9E2AD886-C66C-4B96-8593-D449ED5E00F5}">
            <xm:f>$B$34=Zdroj!$C$43</xm:f>
            <x14:dxf>
              <fill>
                <patternFill>
                  <bgColor theme="0" tint="-0.24994659260841701"/>
                </patternFill>
              </fill>
              <border>
                <bottom style="thin">
                  <color auto="1"/>
                </bottom>
                <vertical/>
                <horizontal/>
              </border>
            </x14:dxf>
          </x14:cfRule>
          <xm:sqref>C36</xm:sqref>
        </x14:conditionalFormatting>
        <x14:conditionalFormatting xmlns:xm="http://schemas.microsoft.com/office/excel/2006/main">
          <x14:cfRule type="expression" priority="72" id="{E2D4E166-5682-4FF1-9EAE-B81F5DB20DEB}">
            <xm:f>$B$39=Zdroj!$L$45</xm:f>
            <x14:dxf>
              <fill>
                <patternFill>
                  <bgColor theme="0" tint="-0.24994659260841701"/>
                </patternFill>
              </fill>
              <border>
                <bottom style="thin">
                  <color auto="1"/>
                </bottom>
                <vertical/>
                <horizontal/>
              </border>
            </x14:dxf>
          </x14:cfRule>
          <xm:sqref>C40</xm:sqref>
        </x14:conditionalFormatting>
        <x14:conditionalFormatting xmlns:xm="http://schemas.microsoft.com/office/excel/2006/main">
          <x14:cfRule type="expression" priority="1245" id="{00000000-000E-0000-0000-000013010000}">
            <xm:f>F144&lt;&gt;Zdroj!$I$205</xm:f>
            <x14:dxf>
              <fill>
                <patternFill patternType="lightUp"/>
              </fill>
            </x14:dxf>
          </x14:cfRule>
          <xm:sqref>C146</xm:sqref>
        </x14:conditionalFormatting>
        <x14:conditionalFormatting xmlns:xm="http://schemas.microsoft.com/office/excel/2006/main">
          <x14:cfRule type="expression" priority="1231" id="{A5EE1E89-AE66-45E9-A1F7-1FC4E242B63B}">
            <xm:f>$F$144=Zdroj!$I$205</xm:f>
            <x14:dxf>
              <fill>
                <patternFill patternType="solid"/>
              </fill>
            </x14:dxf>
          </x14:cfRule>
          <xm:sqref>C148 F148</xm:sqref>
        </x14:conditionalFormatting>
        <x14:conditionalFormatting xmlns:xm="http://schemas.microsoft.com/office/excel/2006/main">
          <x14:cfRule type="expression" priority="460" id="{6907981C-A2B6-4FAE-927D-7F56E335D14A}">
            <xm:f>$C$26=Zdroj!$E$31</xm:f>
            <x14:dxf>
              <fill>
                <patternFill patternType="solid"/>
              </fill>
            </x14:dxf>
          </x14:cfRule>
          <xm:sqref>C28:D28</xm:sqref>
        </x14:conditionalFormatting>
        <x14:conditionalFormatting xmlns:xm="http://schemas.microsoft.com/office/excel/2006/main">
          <x14:cfRule type="expression" priority="1034" id="{61C36022-7D62-42D9-9A45-F5CBE59BA709}">
            <xm:f>E61=Zdroj!$D$64</xm:f>
            <x14:dxf>
              <fill>
                <patternFill patternType="lightUp"/>
              </fill>
            </x14:dxf>
          </x14:cfRule>
          <xm:sqref>D68</xm:sqref>
        </x14:conditionalFormatting>
        <x14:conditionalFormatting xmlns:xm="http://schemas.microsoft.com/office/excel/2006/main">
          <x14:cfRule type="expression" priority="201" id="{8263618B-38B1-4DFB-BD2C-F9909652AA39}">
            <xm:f>$E$72=Zdroj!$D$64</xm:f>
            <x14:dxf>
              <fill>
                <patternFill patternType="lightUp"/>
              </fill>
            </x14:dxf>
          </x14:cfRule>
          <xm:sqref>D79 H79 K79</xm:sqref>
        </x14:conditionalFormatting>
        <x14:conditionalFormatting xmlns:xm="http://schemas.microsoft.com/office/excel/2006/main">
          <x14:cfRule type="expression" priority="185" id="{BDB4AE0A-D68C-4AFA-8645-C8FDB803A480}">
            <xm:f>$E$83=Zdroj!$D$64</xm:f>
            <x14:dxf>
              <fill>
                <patternFill patternType="lightUp"/>
              </fill>
            </x14:dxf>
          </x14:cfRule>
          <xm:sqref>D90 H90 K90</xm:sqref>
        </x14:conditionalFormatting>
        <x14:conditionalFormatting xmlns:xm="http://schemas.microsoft.com/office/excel/2006/main">
          <x14:cfRule type="expression" priority="174" id="{229C83A8-308D-4334-BDBE-F8A48AB2D2B7}">
            <xm:f>$E$94=Zdroj!$D$64</xm:f>
            <x14:dxf>
              <fill>
                <patternFill patternType="lightUp"/>
              </fill>
            </x14:dxf>
          </x14:cfRule>
          <xm:sqref>D101 H101 K101</xm:sqref>
        </x14:conditionalFormatting>
        <x14:conditionalFormatting xmlns:xm="http://schemas.microsoft.com/office/excel/2006/main">
          <x14:cfRule type="expression" priority="28" id="{89D6CD9C-BA87-491E-9BAC-89DE2308D45B}">
            <xm:f>$E$119=Zdroj!$D$64</xm:f>
            <x14:dxf>
              <fill>
                <patternFill patternType="lightUp"/>
              </fill>
            </x14:dxf>
          </x14:cfRule>
          <xm:sqref>D137</xm:sqref>
        </x14:conditionalFormatting>
        <x14:conditionalFormatting xmlns:xm="http://schemas.microsoft.com/office/excel/2006/main">
          <x14:cfRule type="expression" priority="74" id="{50019219-E845-45A6-B701-A7502665D0B9}">
            <xm:f>$B$39=Zdroj!$L$45</xm:f>
            <x14:dxf>
              <fill>
                <patternFill>
                  <bgColor theme="0" tint="-0.24994659260841701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D40:J40</xm:sqref>
        </x14:conditionalFormatting>
        <x14:conditionalFormatting xmlns:xm="http://schemas.microsoft.com/office/excel/2006/main">
          <x14:cfRule type="expression" priority="80" id="{54D96D95-4618-47C3-A359-8446CF847709}">
            <xm:f>$B$34=Zdroj!$C$43</xm:f>
            <x14:dxf>
              <fill>
                <patternFill>
                  <bgColor theme="0" tint="-0.24994659260841701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D36:M36</xm:sqref>
        </x14:conditionalFormatting>
        <x14:conditionalFormatting xmlns:xm="http://schemas.microsoft.com/office/excel/2006/main">
          <x14:cfRule type="expression" priority="16" id="{2E4CD1B9-C7C4-4983-A1C0-EC622BFF43D3}">
            <xm:f>$B$83=Zdroj!$E$59</xm:f>
            <x14:dxf>
              <fill>
                <patternFill patternType="lightUp"/>
              </fill>
            </x14:dxf>
          </x14:cfRule>
          <xm:sqref>E83:F83 I83:J83 L83:R83 L85:R85 E87:F87 H87:I87 Q87:R87 D90:F90 H90:I90 K90:L90</xm:sqref>
        </x14:conditionalFormatting>
        <x14:conditionalFormatting xmlns:xm="http://schemas.microsoft.com/office/excel/2006/main">
          <x14:cfRule type="expression" priority="15" id="{0846FD73-5760-4C10-B6F0-CC98EB888C75}">
            <xm:f>$B$94=Zdroj!$E$59</xm:f>
            <x14:dxf>
              <fill>
                <patternFill patternType="lightUp"/>
              </fill>
            </x14:dxf>
          </x14:cfRule>
          <xm:sqref>E94:F94 I94:J94 L94:R94 L96:R96 E98:F98 H98:I98 Q98:R98 D101:F101 H101:I101 K101:L101 Q101:R101 T101:U101</xm:sqref>
        </x14:conditionalFormatting>
        <x14:conditionalFormatting xmlns:xm="http://schemas.microsoft.com/office/excel/2006/main">
          <x14:cfRule type="expression" priority="14" id="{B65C3D93-5852-46C1-A635-DF828CC8D2BD}">
            <xm:f>$B$108=Zdroj!$E$59</xm:f>
            <x14:dxf>
              <fill>
                <patternFill patternType="lightUp"/>
              </fill>
            </x14:dxf>
          </x14:cfRule>
          <xm:sqref>E108:F108 I108:J108 L108:R108 L110:R110 E112:F112 H112:I112 Q112:R112 D115:F115 H115:I115 K115:L115 Q115:R115 T115:U115</xm:sqref>
        </x14:conditionalFormatting>
        <x14:conditionalFormatting xmlns:xm="http://schemas.microsoft.com/office/excel/2006/main">
          <x14:cfRule type="expression" priority="13" id="{7FC2C839-0A9F-4102-B683-25C6ACD98655}">
            <xm:f>$B$119=Zdroj!$E$59</xm:f>
            <x14:dxf>
              <fill>
                <patternFill patternType="lightUp"/>
              </fill>
            </x14:dxf>
          </x14:cfRule>
          <xm:sqref>E119:F119 I119:J119 L119:R119 L121:R121 E123:F123 H123:I123 Q123:R123 D126:F126 H126:I126 K126:L126 Q126:R126 T126:U126</xm:sqref>
        </x14:conditionalFormatting>
        <x14:conditionalFormatting xmlns:xm="http://schemas.microsoft.com/office/excel/2006/main">
          <x14:cfRule type="expression" priority="12" id="{C3A5EF10-092E-42AA-A632-B3B6E1CC0DA8}">
            <xm:f>$B$130=Zdroj!$E$59</xm:f>
            <x14:dxf>
              <fill>
                <patternFill patternType="lightUp"/>
              </fill>
            </x14:dxf>
          </x14:cfRule>
          <xm:sqref>E130:F130 I130:J130 L130:R130 L132:R132 E134:F134 H134:I134 Q134:R134 D137:F137 H137:I137 K137:L137 Q137:R137 T137:U137</xm:sqref>
        </x14:conditionalFormatting>
        <x14:conditionalFormatting xmlns:xm="http://schemas.microsoft.com/office/excel/2006/main">
          <x14:cfRule type="expression" priority="1230" id="{AF3CBB51-15BD-43AF-B544-79B68CAC8357}">
            <xm:f>C144=Zdroj!$E$205</xm:f>
            <x14:dxf>
              <fill>
                <patternFill patternType="solid"/>
              </fill>
            </x14:dxf>
          </x14:cfRule>
          <xm:sqref>F144</xm:sqref>
        </x14:conditionalFormatting>
        <x14:conditionalFormatting xmlns:xm="http://schemas.microsoft.com/office/excel/2006/main">
          <x14:cfRule type="expression" priority="1243" id="{6A641FE3-F3B5-4FDA-9473-66E1FFF39F71}">
            <xm:f>$C$146=Zdroj!$T$210</xm:f>
            <x14:dxf>
              <fill>
                <patternFill patternType="solid"/>
              </fill>
            </x14:dxf>
          </x14:cfRule>
          <xm:sqref>F146</xm:sqref>
        </x14:conditionalFormatting>
        <x14:conditionalFormatting xmlns:xm="http://schemas.microsoft.com/office/excel/2006/main">
          <x14:cfRule type="expression" priority="1247" id="{57E45AF5-E498-4A94-80F2-40335739B510}">
            <xm:f>$C$150=Zdroj!$E$214</xm:f>
            <x14:dxf>
              <fill>
                <patternFill patternType="solid"/>
              </fill>
            </x14:dxf>
          </x14:cfRule>
          <xm:sqref>G150</xm:sqref>
        </x14:conditionalFormatting>
        <x14:conditionalFormatting xmlns:xm="http://schemas.microsoft.com/office/excel/2006/main">
          <x14:cfRule type="expression" priority="459" id="{66EFBC64-8700-442D-B11E-92AF140799E7}">
            <xm:f>$G$26=Zdroj!$J$33</xm:f>
            <x14:dxf>
              <fill>
                <patternFill patternType="solid"/>
              </fill>
            </x14:dxf>
          </x14:cfRule>
          <xm:sqref>G28:H28</xm:sqref>
        </x14:conditionalFormatting>
        <x14:conditionalFormatting xmlns:xm="http://schemas.microsoft.com/office/excel/2006/main">
          <x14:cfRule type="expression" priority="1111" id="{12E1C3F1-261F-4CD2-910D-EBD342ED339B}">
            <xm:f>$E$65=Zdroj!$D$69</xm:f>
            <x14:dxf>
              <fill>
                <patternFill patternType="lightUp"/>
              </fill>
            </x14:dxf>
          </x14:cfRule>
          <xm:sqref>H65</xm:sqref>
        </x14:conditionalFormatting>
        <x14:conditionalFormatting xmlns:xm="http://schemas.microsoft.com/office/excel/2006/main">
          <x14:cfRule type="expression" priority="1035" id="{777164E6-8A9F-45A8-B7E0-FBC6F2CE6081}">
            <xm:f>E61=Zdroj!$D$64</xm:f>
            <x14:dxf>
              <fill>
                <patternFill patternType="lightUp"/>
              </fill>
            </x14:dxf>
          </x14:cfRule>
          <xm:sqref>H68</xm:sqref>
        </x14:conditionalFormatting>
        <x14:conditionalFormatting xmlns:xm="http://schemas.microsoft.com/office/excel/2006/main">
          <x14:cfRule type="expression" priority="194" id="{3A12DC6F-8D57-4BDD-9F32-E462D658F491}">
            <xm:f>$E$76=Zdroj!$D$69</xm:f>
            <x14:dxf>
              <fill>
                <patternFill patternType="lightUp"/>
              </fill>
            </x14:dxf>
          </x14:cfRule>
          <xm:sqref>H76</xm:sqref>
        </x14:conditionalFormatting>
        <x14:conditionalFormatting xmlns:xm="http://schemas.microsoft.com/office/excel/2006/main">
          <x14:cfRule type="expression" priority="178" id="{E57C0230-E5DE-4D4F-8138-7C1BFCA0F971}">
            <xm:f>$E$87=Zdroj!$D$69</xm:f>
            <x14:dxf>
              <fill>
                <patternFill patternType="lightUp"/>
              </fill>
            </x14:dxf>
          </x14:cfRule>
          <xm:sqref>H87</xm:sqref>
        </x14:conditionalFormatting>
        <x14:conditionalFormatting xmlns:xm="http://schemas.microsoft.com/office/excel/2006/main">
          <x14:cfRule type="expression" priority="171" id="{97D52033-2FD0-4391-9A65-ECBBB07985AE}">
            <xm:f>$E$98=Zdroj!$D$69</xm:f>
            <x14:dxf>
              <fill>
                <patternFill patternType="lightUp"/>
              </fill>
            </x14:dxf>
          </x14:cfRule>
          <xm:sqref>H98 N98</xm:sqref>
        </x14:conditionalFormatting>
        <x14:conditionalFormatting xmlns:xm="http://schemas.microsoft.com/office/excel/2006/main">
          <x14:cfRule type="expression" priority="146" id="{7FD005EC-6168-4027-A852-7B3620BCCA6B}">
            <xm:f>$E$112=Zdroj!$D$69</xm:f>
            <x14:dxf>
              <fill>
                <patternFill patternType="lightUp"/>
              </fill>
            </x14:dxf>
          </x14:cfRule>
          <xm:sqref>H112 N112</xm:sqref>
        </x14:conditionalFormatting>
        <x14:conditionalFormatting xmlns:xm="http://schemas.microsoft.com/office/excel/2006/main">
          <x14:cfRule type="expression" priority="27" id="{0E976EB2-77D4-4EB1-A665-9C9416478328}">
            <xm:f>$E$123=Zdroj!$D$69</xm:f>
            <x14:dxf>
              <fill>
                <patternFill patternType="lightUp"/>
              </fill>
            </x14:dxf>
          </x14:cfRule>
          <xm:sqref>H134</xm:sqref>
        </x14:conditionalFormatting>
        <x14:conditionalFormatting xmlns:xm="http://schemas.microsoft.com/office/excel/2006/main">
          <x14:cfRule type="expression" priority="280" id="{F100ECDB-D180-427A-905E-4F5B81B6C514}">
            <xm:f>$E$61=Zdroj!$D$63</xm:f>
            <x14:dxf>
              <fill>
                <patternFill patternType="lightUp"/>
              </fill>
            </x14:dxf>
          </x14:cfRule>
          <xm:sqref>H61:I61 K61 K63 E65 H65 N65</xm:sqref>
        </x14:conditionalFormatting>
        <x14:conditionalFormatting xmlns:xm="http://schemas.microsoft.com/office/excel/2006/main">
          <x14:cfRule type="expression" priority="37" id="{02588B46-7E0E-4DD1-91ED-4BC80346BAD2}">
            <xm:f>F144&lt;&gt;Zdroj!$I$205</xm:f>
            <x14:dxf>
              <fill>
                <patternFill patternType="lightUp"/>
              </fill>
            </x14:dxf>
          </x14:cfRule>
          <xm:sqref>I144</xm:sqref>
        </x14:conditionalFormatting>
        <x14:conditionalFormatting xmlns:xm="http://schemas.microsoft.com/office/excel/2006/main">
          <x14:cfRule type="expression" priority="795" stopIfTrue="1" id="{00000000-000E-0000-0000-0000AC020000}">
            <xm:f>Zdroj!$J$220</xm:f>
            <x14:dxf>
              <fill>
                <patternFill patternType="lightUp"/>
              </fill>
            </x14:dxf>
          </x14:cfRule>
          <xm:sqref>I157 I159:I160 I162</xm:sqref>
        </x14:conditionalFormatting>
        <x14:conditionalFormatting xmlns:xm="http://schemas.microsoft.com/office/excel/2006/main">
          <x14:cfRule type="expression" priority="202" id="{79AA7122-1365-448A-A51D-EFD1CFFF142A}">
            <xm:f>$E$72=Zdroj!$D$63</xm:f>
            <x14:dxf>
              <fill>
                <patternFill patternType="lightUp"/>
              </fill>
            </x14:dxf>
          </x14:cfRule>
          <xm:sqref>I72:J72 L72 L74 E76 H76 N76</xm:sqref>
        </x14:conditionalFormatting>
        <x14:conditionalFormatting xmlns:xm="http://schemas.microsoft.com/office/excel/2006/main">
          <x14:cfRule type="expression" priority="184" id="{77672D56-DB14-4C8D-A77F-B07937E113FB}">
            <xm:f>$E$83=Zdroj!$D$63</xm:f>
            <x14:dxf>
              <fill>
                <patternFill patternType="lightUp"/>
              </fill>
            </x14:dxf>
          </x14:cfRule>
          <xm:sqref>I83:J83 L83 L85 E87 H87</xm:sqref>
        </x14:conditionalFormatting>
        <x14:conditionalFormatting xmlns:xm="http://schemas.microsoft.com/office/excel/2006/main">
          <x14:cfRule type="expression" priority="175" id="{98FD6841-1A2A-427C-AD17-083635975A38}">
            <xm:f>$E$94=Zdroj!$D$63</xm:f>
            <x14:dxf>
              <fill>
                <patternFill patternType="lightUp"/>
              </fill>
            </x14:dxf>
          </x14:cfRule>
          <xm:sqref>I94:J94 L94 L96 E98 H98 N98</xm:sqref>
        </x14:conditionalFormatting>
        <x14:conditionalFormatting xmlns:xm="http://schemas.microsoft.com/office/excel/2006/main">
          <x14:cfRule type="expression" priority="151" id="{C9FE60B5-2758-4991-8831-F445019F46EF}">
            <xm:f>$E$108=Zdroj!$D$63</xm:f>
            <x14:dxf>
              <fill>
                <patternFill patternType="lightUp"/>
              </fill>
            </x14:dxf>
          </x14:cfRule>
          <xm:sqref>I108:J108 L108 L110 E112 H112 N112</xm:sqref>
        </x14:conditionalFormatting>
        <x14:conditionalFormatting xmlns:xm="http://schemas.microsoft.com/office/excel/2006/main">
          <x14:cfRule type="expression" priority="29" id="{355001F7-1B53-4A1E-A85D-6DF13A55416E}">
            <xm:f>$E$119=Zdroj!$D$63</xm:f>
            <x14:dxf>
              <fill>
                <patternFill patternType="lightUp"/>
              </fill>
            </x14:dxf>
          </x14:cfRule>
          <xm:sqref>I130:J130</xm:sqref>
        </x14:conditionalFormatting>
        <x14:conditionalFormatting xmlns:xm="http://schemas.microsoft.com/office/excel/2006/main">
          <x14:cfRule type="expression" priority="461" id="{774066A5-21F0-4E6C-AF89-D67A3B9F220B}">
            <xm:f>$I$12=Zdroj!$J$13</xm:f>
            <x14:dxf>
              <fill>
                <patternFill patternType="lightUp"/>
              </fill>
            </x14:dxf>
          </x14:cfRule>
          <xm:sqref>I15:K15</xm:sqref>
        </x14:conditionalFormatting>
        <x14:conditionalFormatting xmlns:xm="http://schemas.microsoft.com/office/excel/2006/main">
          <x14:cfRule type="expression" priority="73" id="{6F496DF5-42B2-47A1-86B5-DA0E7E0B09B5}">
            <xm:f>$B$39=Zdroj!$L$45</xm:f>
            <x14:dxf>
              <fill>
                <patternFill>
                  <bgColor theme="0" tint="-0.24994659260841701"/>
                </patternFill>
              </fill>
              <border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K40</xm:sqref>
        </x14:conditionalFormatting>
        <x14:conditionalFormatting xmlns:xm="http://schemas.microsoft.com/office/excel/2006/main">
          <x14:cfRule type="expression" priority="1170" id="{2F8D8FAF-5CE7-410D-803A-111F2F4CCDAC}">
            <xm:f>$H$61=Zdroj!$D$66</xm:f>
            <x14:dxf>
              <fill>
                <patternFill patternType="lightUp"/>
              </fill>
            </x14:dxf>
          </x14:cfRule>
          <x14:cfRule type="expression" priority="1171" id="{A9160BC8-528C-4426-A83E-33F628ACFB2C}">
            <xm:f>$H$61-Zdroj!$E$66</xm:f>
            <x14:dxf>
              <fill>
                <patternFill patternType="lightUp"/>
              </fill>
            </x14:dxf>
          </x14:cfRule>
          <xm:sqref>K61</xm:sqref>
        </x14:conditionalFormatting>
        <x14:conditionalFormatting xmlns:xm="http://schemas.microsoft.com/office/excel/2006/main">
          <x14:cfRule type="expression" priority="1172" id="{E3EF7CAA-B953-44A8-9CA3-D3630A5A41B9}">
            <xm:f>$H$61=Zdroj!$D$65</xm:f>
            <x14:dxf>
              <fill>
                <patternFill patternType="lightUp"/>
              </fill>
            </x14:dxf>
          </x14:cfRule>
          <xm:sqref>K63</xm:sqref>
        </x14:conditionalFormatting>
        <x14:conditionalFormatting xmlns:xm="http://schemas.microsoft.com/office/excel/2006/main">
          <x14:cfRule type="expression" priority="1062" id="{EA848397-808D-4048-A5B0-851E67A0DFF2}">
            <xm:f>E61=Zdroj!$D$64</xm:f>
            <x14:dxf>
              <fill>
                <patternFill patternType="lightUp"/>
              </fill>
            </x14:dxf>
          </x14:cfRule>
          <xm:sqref>K68</xm:sqref>
        </x14:conditionalFormatting>
        <x14:conditionalFormatting xmlns:xm="http://schemas.microsoft.com/office/excel/2006/main">
          <x14:cfRule type="expression" priority="1214" id="{A44DC1D7-885F-44EF-88C1-1DACE49B04A3}">
            <xm:f>$P$12=Zdroj!$X$16</xm:f>
            <x14:dxf>
              <font>
                <strike val="0"/>
              </font>
              <fill>
                <patternFill patternType="lightUp"/>
              </fill>
            </x14:dxf>
          </x14:cfRule>
          <xm:sqref>K34:L34</xm:sqref>
        </x14:conditionalFormatting>
        <x14:conditionalFormatting xmlns:xm="http://schemas.microsoft.com/office/excel/2006/main">
          <x14:cfRule type="expression" priority="1217" id="{BB3DDB57-5E30-4D80-A273-49BE90D59041}">
            <xm:f>$N$34=Zdroj!$Y$38</xm:f>
            <x14:dxf>
              <fill>
                <patternFill patternType="lightUp"/>
              </fill>
            </x14:dxf>
          </x14:cfRule>
          <x14:cfRule type="expression" priority="1215" id="{BD737F9C-7BAB-4E36-BB05-8E2AD627233D}">
            <xm:f>$P$12=Zdroj!$X$16</xm:f>
            <x14:dxf>
              <fill>
                <patternFill patternType="lightUp"/>
              </fill>
            </x14:dxf>
          </x14:cfRule>
          <x14:cfRule type="expression" priority="1216" id="{AC46B540-AB86-4AF6-8CFF-E1165EC76601}">
            <xm:f>$N$34=Zdroj!$Y$41</xm:f>
            <x14:dxf>
              <fill>
                <patternFill patternType="lightUp"/>
              </fill>
            </x14:dxf>
          </x14:cfRule>
          <x14:cfRule type="expression" priority="1218" id="{00000000-000E-0000-0000-00001D010000}">
            <xm:f>$N$34=Zdroj!$Y$39</xm:f>
            <x14:dxf>
              <fill>
                <patternFill patternType="lightUp"/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1180" id="{1469F22B-F51D-46E0-B2D1-ADFE07BF00B1}">
            <xm:f>$I$72=Zdroj!$D$66</xm:f>
            <x14:dxf>
              <fill>
                <patternFill patternType="lightUp"/>
              </fill>
            </x14:dxf>
          </x14:cfRule>
          <xm:sqref>L72</xm:sqref>
        </x14:conditionalFormatting>
        <x14:conditionalFormatting xmlns:xm="http://schemas.microsoft.com/office/excel/2006/main">
          <x14:cfRule type="expression" priority="1179" id="{8E5D1D3D-5207-47BA-AAD1-D77101968142}">
            <xm:f>$I$72=Zdroj!$D$65</xm:f>
            <x14:dxf>
              <fill>
                <patternFill patternType="lightUp"/>
              </fill>
            </x14:dxf>
          </x14:cfRule>
          <xm:sqref>L74</xm:sqref>
        </x14:conditionalFormatting>
        <x14:conditionalFormatting xmlns:xm="http://schemas.microsoft.com/office/excel/2006/main">
          <x14:cfRule type="expression" priority="1188" id="{5247F8E8-22B1-4F0A-8328-75470F58917F}">
            <xm:f>$I$83=Zdroj!$D$66</xm:f>
            <x14:dxf>
              <fill>
                <patternFill patternType="lightUp"/>
              </fill>
            </x14:dxf>
          </x14:cfRule>
          <xm:sqref>L83</xm:sqref>
        </x14:conditionalFormatting>
        <x14:conditionalFormatting xmlns:xm="http://schemas.microsoft.com/office/excel/2006/main">
          <x14:cfRule type="expression" priority="1187" id="{98B6F705-6832-4268-9179-4E2C6D48A61C}">
            <xm:f>$I$83=Zdroj!$D$65</xm:f>
            <x14:dxf>
              <fill>
                <patternFill patternType="lightUp"/>
              </fill>
            </x14:dxf>
          </x14:cfRule>
          <xm:sqref>L85</xm:sqref>
        </x14:conditionalFormatting>
        <x14:conditionalFormatting xmlns:xm="http://schemas.microsoft.com/office/excel/2006/main">
          <x14:cfRule type="expression" priority="1192" id="{98118845-F6D6-4AAA-9585-C9AC785AA098}">
            <xm:f>$I$94=Zdroj!$D$66</xm:f>
            <x14:dxf>
              <fill>
                <patternFill patternType="lightUp"/>
              </fill>
            </x14:dxf>
          </x14:cfRule>
          <xm:sqref>L94</xm:sqref>
        </x14:conditionalFormatting>
        <x14:conditionalFormatting xmlns:xm="http://schemas.microsoft.com/office/excel/2006/main">
          <x14:cfRule type="expression" priority="1191" id="{3B059099-C055-4A75-B09C-C87DE717BC1C}">
            <xm:f>$I$94=Zdroj!$D$65</xm:f>
            <x14:dxf>
              <fill>
                <patternFill patternType="lightUp"/>
              </fill>
            </x14:dxf>
          </x14:cfRule>
          <xm:sqref>L96</xm:sqref>
        </x14:conditionalFormatting>
        <x14:conditionalFormatting xmlns:xm="http://schemas.microsoft.com/office/excel/2006/main">
          <x14:cfRule type="expression" priority="1198" id="{577317E5-028F-4361-9B34-996248678A54}">
            <xm:f>$I$108=Zdroj!$D$66</xm:f>
            <x14:dxf>
              <fill>
                <patternFill patternType="lightUp"/>
              </fill>
            </x14:dxf>
          </x14:cfRule>
          <xm:sqref>L108</xm:sqref>
        </x14:conditionalFormatting>
        <x14:conditionalFormatting xmlns:xm="http://schemas.microsoft.com/office/excel/2006/main">
          <x14:cfRule type="expression" priority="1197" id="{A107D452-C015-4C27-90D7-6CDE597208A3}">
            <xm:f>$I$108=Zdroj!$D$65</xm:f>
            <x14:dxf/>
          </x14:cfRule>
          <x14:cfRule type="expression" priority="1196" id="{281E7469-ACE2-4747-9506-04EA5B2CF4F5}">
            <xm:f>$I$108=Zdroj!$D$65</xm:f>
            <x14:dxf>
              <fill>
                <patternFill patternType="lightUp"/>
              </fill>
            </x14:dxf>
          </x14:cfRule>
          <xm:sqref>L110</xm:sqref>
        </x14:conditionalFormatting>
        <x14:conditionalFormatting xmlns:xm="http://schemas.microsoft.com/office/excel/2006/main">
          <x14:cfRule type="expression" priority="1202" id="{D495D6E5-EE8A-49A6-9B8B-3A0E2A0C5D2B}">
            <xm:f>$I$119=Zdroj!$D$66</xm:f>
            <x14:dxf>
              <fill>
                <patternFill patternType="lightUp"/>
              </fill>
            </x14:dxf>
          </x14:cfRule>
          <xm:sqref>L119</xm:sqref>
        </x14:conditionalFormatting>
        <x14:conditionalFormatting xmlns:xm="http://schemas.microsoft.com/office/excel/2006/main">
          <x14:cfRule type="expression" priority="1201" id="{71CC0290-25EA-4C3A-B296-2977D8629296}">
            <xm:f>$I$119=Zdroj!$D$65</xm:f>
            <x14:dxf>
              <fill>
                <patternFill patternType="lightUp"/>
              </fill>
            </x14:dxf>
          </x14:cfRule>
          <xm:sqref>L121</xm:sqref>
        </x14:conditionalFormatting>
        <x14:conditionalFormatting xmlns:xm="http://schemas.microsoft.com/office/excel/2006/main">
          <x14:cfRule type="expression" priority="31" id="{065F2E89-BD4D-4F85-BBB3-D127ADECA13F}">
            <xm:f>$I$119=Zdroj!$D$66</xm:f>
            <x14:dxf>
              <fill>
                <patternFill patternType="lightUp"/>
              </fill>
            </x14:dxf>
          </x14:cfRule>
          <xm:sqref>L130</xm:sqref>
        </x14:conditionalFormatting>
        <x14:conditionalFormatting xmlns:xm="http://schemas.microsoft.com/office/excel/2006/main">
          <x14:cfRule type="expression" priority="30" id="{236B59CA-4C89-4E86-B8ED-E52DDCAD0593}">
            <xm:f>$I$119=Zdroj!$D$65</xm:f>
            <x14:dxf>
              <fill>
                <patternFill patternType="lightUp"/>
              </fill>
            </x14:dxf>
          </x14:cfRule>
          <xm:sqref>L132</xm:sqref>
        </x14:conditionalFormatting>
        <x14:conditionalFormatting xmlns:xm="http://schemas.microsoft.com/office/excel/2006/main">
          <x14:cfRule type="expression" priority="79" id="{C5C0174F-F3D6-4BAE-BC21-4103D71AD75E}">
            <xm:f>$B$34=Zdroj!$C$43</xm:f>
            <x14:dxf>
              <fill>
                <patternFill>
                  <bgColor theme="0" tint="-0.24994659260841701"/>
                </patternFill>
              </fill>
              <border>
                <left/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N36</xm:sqref>
        </x14:conditionalFormatting>
        <x14:conditionalFormatting xmlns:xm="http://schemas.microsoft.com/office/excel/2006/main">
          <x14:cfRule type="expression" priority="286" id="{A2EB6F45-FFC1-4237-8A36-8C2D1535A71E}">
            <xm:f>$H$65=Zdroj!$D$101</xm:f>
            <x14:dxf>
              <fill>
                <patternFill patternType="solid">
                  <fgColor auto="1"/>
                </patternFill>
              </fill>
            </x14:dxf>
          </x14:cfRule>
          <xm:sqref>N65</xm:sqref>
        </x14:conditionalFormatting>
        <x14:conditionalFormatting xmlns:xm="http://schemas.microsoft.com/office/excel/2006/main">
          <x14:cfRule type="expression" priority="1109" id="{1537FB07-562F-461C-888C-901D437C6A54}">
            <xm:f>#REF!=Zdroj!$D$101</xm:f>
            <x14:dxf>
              <fill>
                <patternFill patternType="solid"/>
              </fill>
            </x14:dxf>
          </x14:cfRule>
          <x14:cfRule type="expression" priority="1110" id="{9376C68C-9241-4FCA-867A-4D6D2C69A017}">
            <xm:f>K68=Zdroj!$I$80</xm:f>
            <x14:dxf>
              <fill>
                <patternFill patternType="solid"/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220" id="{38E79B9A-6FC4-4F53-99CC-6FD680CA2C78}">
            <xm:f>$H$76=Zdroj!$D$101</xm:f>
            <x14:dxf>
              <fill>
                <patternFill patternType="solid"/>
              </fill>
            </x14:dxf>
          </x14:cfRule>
          <xm:sqref>N76</xm:sqref>
        </x14:conditionalFormatting>
        <x14:conditionalFormatting xmlns:xm="http://schemas.microsoft.com/office/excel/2006/main">
          <x14:cfRule type="expression" priority="203" id="{78ADA8EB-0A0E-41DB-97B8-6A708C9A364C}">
            <xm:f>Zdroj!$D$64</xm:f>
            <x14:dxf>
              <fill>
                <patternFill patternType="lightUp"/>
              </fill>
            </x14:dxf>
          </x14:cfRule>
          <xm:sqref>N79 D79 H79 K79</xm:sqref>
        </x14:conditionalFormatting>
        <x14:conditionalFormatting xmlns:xm="http://schemas.microsoft.com/office/excel/2006/main">
          <x14:cfRule type="expression" priority="1222" id="{49334699-B1BF-4C00-BAC9-C233C0E52649}">
            <xm:f>$H$87=Zdroj!$D$101</xm:f>
            <x14:dxf>
              <fill>
                <patternFill patternType="solid"/>
              </fill>
            </x14:dxf>
          </x14:cfRule>
          <xm:sqref>N87</xm:sqref>
        </x14:conditionalFormatting>
        <x14:conditionalFormatting xmlns:xm="http://schemas.microsoft.com/office/excel/2006/main">
          <x14:cfRule type="expression" priority="183" id="{A2208FEE-B785-4DBC-8D64-391FF8B893D0}">
            <xm:f>$K$79=Zdroj!$I$80</xm:f>
            <x14:dxf>
              <fill>
                <patternFill patternType="solid"/>
              </fill>
            </x14:dxf>
          </x14:cfRule>
          <xm:sqref>N90 N79</xm:sqref>
        </x14:conditionalFormatting>
        <x14:conditionalFormatting xmlns:xm="http://schemas.microsoft.com/office/excel/2006/main">
          <x14:cfRule type="expression" priority="176" id="{86B9A481-1E86-42F9-95FB-4A91508697AF}">
            <xm:f>Zdroj!$I$80=$K$90</xm:f>
            <x14:dxf>
              <fill>
                <patternFill patternType="solid"/>
              </fill>
            </x14:dxf>
          </x14:cfRule>
          <x14:cfRule type="expression" priority="182" id="{D660ABDD-02C4-4E1E-8AC8-9A8A4CDDDD75}">
            <xm:f>Zdroj!$D$64</xm:f>
            <x14:dxf>
              <fill>
                <patternFill patternType="lightUp"/>
              </fill>
            </x14:dxf>
          </x14:cfRule>
          <xm:sqref>N90</xm:sqref>
        </x14:conditionalFormatting>
        <x14:conditionalFormatting xmlns:xm="http://schemas.microsoft.com/office/excel/2006/main">
          <x14:cfRule type="expression" priority="1224" id="{7FF057B0-631C-4431-96DA-C58F1A2D897A}">
            <xm:f>$H$98=Zdroj!$D$101</xm:f>
            <x14:dxf>
              <fill>
                <patternFill patternType="solid"/>
              </fill>
            </x14:dxf>
          </x14:cfRule>
          <xm:sqref>N98</xm:sqref>
        </x14:conditionalFormatting>
        <x14:conditionalFormatting xmlns:xm="http://schemas.microsoft.com/office/excel/2006/main">
          <x14:cfRule type="expression" priority="169" id="{5B7B3184-B71D-483C-B886-113CA807839B}">
            <xm:f>$K$101=Zdroj!$I$80</xm:f>
            <x14:dxf>
              <fill>
                <patternFill patternType="solid"/>
              </fill>
            </x14:dxf>
          </x14:cfRule>
          <xm:sqref>N101</xm:sqref>
        </x14:conditionalFormatting>
        <x14:conditionalFormatting xmlns:xm="http://schemas.microsoft.com/office/excel/2006/main">
          <x14:cfRule type="expression" priority="1226" id="{BE8EE770-0FCB-4FF8-9275-1F03903302DA}">
            <xm:f>$H$112=Zdroj!$D$101</xm:f>
            <x14:dxf>
              <fill>
                <patternFill patternType="solid"/>
              </fill>
            </x14:dxf>
          </x14:cfRule>
          <xm:sqref>N112</xm:sqref>
        </x14:conditionalFormatting>
        <x14:conditionalFormatting xmlns:xm="http://schemas.microsoft.com/office/excel/2006/main">
          <x14:cfRule type="expression" priority="150" id="{0A59B32D-48C2-4834-BEF1-7289953CB3C1}">
            <xm:f>$E$108=Zdroj!$D$64</xm:f>
            <x14:dxf>
              <fill>
                <patternFill patternType="lightUp"/>
              </fill>
            </x14:dxf>
          </x14:cfRule>
          <xm:sqref>N115 D115 H115 K115</xm:sqref>
        </x14:conditionalFormatting>
        <x14:conditionalFormatting xmlns:xm="http://schemas.microsoft.com/office/excel/2006/main">
          <x14:cfRule type="expression" priority="144" id="{A01756C3-3D9F-4FB9-944A-F9FEF062E441}">
            <xm:f>$K$115=Zdroj!$I$80</xm:f>
            <x14:dxf>
              <fill>
                <patternFill patternType="solid"/>
              </fill>
            </x14:dxf>
          </x14:cfRule>
          <xm:sqref>N115</xm:sqref>
        </x14:conditionalFormatting>
        <x14:conditionalFormatting xmlns:xm="http://schemas.microsoft.com/office/excel/2006/main">
          <x14:cfRule type="expression" priority="1228" id="{29E706DB-59D0-4ADC-9AD4-BA3128BFD7AE}">
            <xm:f>$H$123=Zdroj!$D$101</xm:f>
            <x14:dxf>
              <fill>
                <patternFill patternType="solid"/>
              </fill>
            </x14:dxf>
          </x14:cfRule>
          <xm:sqref>N123</xm:sqref>
        </x14:conditionalFormatting>
        <x14:conditionalFormatting xmlns:xm="http://schemas.microsoft.com/office/excel/2006/main">
          <x14:cfRule type="expression" priority="127" id="{198C1F1F-3DE4-4DC4-8D73-76BCDADA0CD0}">
            <xm:f>$E$119=Zdroj!$D$64</xm:f>
            <x14:dxf>
              <fill>
                <patternFill patternType="lightUp"/>
              </fill>
            </x14:dxf>
          </x14:cfRule>
          <xm:sqref>N126 N137 D126 H126 K126 H137 K137</xm:sqref>
        </x14:conditionalFormatting>
        <x14:conditionalFormatting xmlns:xm="http://schemas.microsoft.com/office/excel/2006/main">
          <x14:cfRule type="expression" priority="122" id="{1287B43A-411D-432F-B587-F51248F75A2F}">
            <xm:f>$K$126=Zdroj!$I$80</xm:f>
            <x14:dxf>
              <fill>
                <patternFill patternType="solid"/>
              </fill>
            </x14:dxf>
          </x14:cfRule>
          <xm:sqref>N126</xm:sqref>
        </x14:conditionalFormatting>
        <x14:conditionalFormatting xmlns:xm="http://schemas.microsoft.com/office/excel/2006/main">
          <x14:cfRule type="expression" priority="124" id="{9220AA2E-0569-433E-A075-2B1D26D47D9B}">
            <xm:f>$E$123=Zdroj!$D$69</xm:f>
            <x14:dxf>
              <fill>
                <patternFill patternType="lightUp"/>
              </fill>
            </x14:dxf>
          </x14:cfRule>
          <xm:sqref>N134 H123 N123</xm:sqref>
        </x14:conditionalFormatting>
        <x14:conditionalFormatting xmlns:xm="http://schemas.microsoft.com/office/excel/2006/main">
          <x14:cfRule type="expression" priority="128" id="{631CDB20-7FF5-4A23-B6D5-7F6FE446CEB3}">
            <xm:f>$E$119=Zdroj!$D$63</xm:f>
            <x14:dxf>
              <fill>
                <patternFill patternType="lightUp"/>
              </fill>
            </x14:dxf>
          </x14:cfRule>
          <xm:sqref>N134 I119:J119 L119 L121 E123 H123 N123 L130 L132 E134 H134</xm:sqref>
        </x14:conditionalFormatting>
        <x14:conditionalFormatting xmlns:xm="http://schemas.microsoft.com/office/excel/2006/main">
          <x14:cfRule type="expression" priority="32" id="{A6A3A1A8-B355-489C-A8BC-83C915E2AC50}">
            <xm:f>$H$123=Zdroj!$D$101</xm:f>
            <x14:dxf>
              <fill>
                <patternFill patternType="solid"/>
              </fill>
            </x14:dxf>
          </x14:cfRule>
          <xm:sqref>N134</xm:sqref>
        </x14:conditionalFormatting>
        <x14:conditionalFormatting xmlns:xm="http://schemas.microsoft.com/office/excel/2006/main">
          <x14:cfRule type="expression" priority="26" id="{8F6A65E5-57A3-4E6E-B455-5A0D19D81590}">
            <xm:f>$K$126=Zdroj!$I$80</xm:f>
            <x14:dxf>
              <fill>
                <patternFill patternType="solid"/>
              </fill>
            </x14:dxf>
          </x14:cfRule>
          <xm:sqref>N137</xm:sqref>
        </x14:conditionalFormatting>
        <x14:conditionalFormatting xmlns:xm="http://schemas.microsoft.com/office/excel/2006/main">
          <x14:cfRule type="expression" priority="1261" id="{00000000-000E-0000-0000-000017010000}">
            <xm:f>Q144&lt;&gt;Zdroj!$I$205</xm:f>
            <x14:dxf>
              <fill>
                <patternFill patternType="lightUp"/>
              </fill>
            </x14:dxf>
          </x14:cfRule>
          <xm:sqref>N146</xm:sqref>
        </x14:conditionalFormatting>
        <x14:conditionalFormatting xmlns:xm="http://schemas.microsoft.com/office/excel/2006/main">
          <x14:cfRule type="expression" priority="1253" id="{46A55CC6-99A1-4989-9125-932FA54F3C28}">
            <xm:f>Q144&lt;&gt;Zdroj!$I$205</xm:f>
            <x14:dxf>
              <fill>
                <patternFill patternType="lightUp"/>
              </fill>
            </x14:dxf>
          </x14:cfRule>
          <xm:sqref>N148</xm:sqref>
        </x14:conditionalFormatting>
        <x14:conditionalFormatting xmlns:xm="http://schemas.microsoft.com/office/excel/2006/main">
          <x14:cfRule type="expression" priority="867" stopIfTrue="1" id="{00000000-000E-0000-0000-0000EA020000}">
            <xm:f>$N$156=Zdroj!$O$219</xm:f>
            <x14:dxf>
              <fill>
                <patternFill patternType="solid"/>
              </fill>
            </x14:dxf>
          </x14:cfRule>
          <xm:sqref>N158:N159</xm:sqref>
        </x14:conditionalFormatting>
        <x14:conditionalFormatting xmlns:xm="http://schemas.microsoft.com/office/excel/2006/main">
          <x14:cfRule type="expression" priority="458" id="{734E5748-BAC1-41C1-BA0B-FC1EC11F4961}">
            <xm:f>$N$26=Zdroj!$Z$31</xm:f>
            <x14:dxf>
              <fill>
                <patternFill patternType="solid"/>
              </fill>
            </x14:dxf>
          </x14:cfRule>
          <xm:sqref>N28:O28</xm:sqref>
        </x14:conditionalFormatting>
        <x14:conditionalFormatting xmlns:xm="http://schemas.microsoft.com/office/excel/2006/main">
          <x14:cfRule type="expression" priority="350" id="{0122DB89-4DED-4A16-9BC1-1916F4A0A73F}">
            <xm:f>$I$12=Zdroj!$J$13</xm:f>
            <x14:dxf>
              <fill>
                <patternFill patternType="lightUp"/>
              </fill>
            </x14:dxf>
          </x14:cfRule>
          <xm:sqref>P12</xm:sqref>
        </x14:conditionalFormatting>
        <x14:conditionalFormatting xmlns:xm="http://schemas.microsoft.com/office/excel/2006/main">
          <x14:cfRule type="expression" priority="1248" id="{542B420F-CB77-42BB-B846-561FA512DB4A}">
            <xm:f>N144=Zdroj!$E$205</xm:f>
            <x14:dxf>
              <fill>
                <patternFill patternType="solid"/>
              </fill>
            </x14:dxf>
          </x14:cfRule>
          <xm:sqref>Q144</xm:sqref>
        </x14:conditionalFormatting>
        <x14:conditionalFormatting xmlns:xm="http://schemas.microsoft.com/office/excel/2006/main">
          <x14:cfRule type="expression" priority="1262" id="{39C21386-097F-42ED-94E8-3966150B27D5}">
            <xm:f>$N$146=Zdroj!$T$210</xm:f>
            <x14:dxf>
              <fill>
                <patternFill patternType="solid"/>
              </fill>
            </x14:dxf>
          </x14:cfRule>
          <xm:sqref>Q146</xm:sqref>
        </x14:conditionalFormatting>
        <x14:conditionalFormatting xmlns:xm="http://schemas.microsoft.com/office/excel/2006/main">
          <x14:cfRule type="expression" priority="1254" id="{07E34F6A-9A40-46F0-A7DC-8CBC99E2871A}">
            <xm:f>Q144&lt;&gt;Zdroj!$E$205</xm:f>
            <x14:dxf>
              <fill>
                <patternFill patternType="lightUp"/>
              </fill>
            </x14:dxf>
          </x14:cfRule>
          <xm:sqref>Q148</xm:sqref>
        </x14:conditionalFormatting>
        <x14:conditionalFormatting xmlns:xm="http://schemas.microsoft.com/office/excel/2006/main">
          <x14:cfRule type="expression" priority="1213" id="{196CFA8F-5750-4F14-B098-5212D5F0AD34}">
            <xm:f>E61=Zdroj!$D$63</xm:f>
            <x14:dxf>
              <fill>
                <patternFill patternType="lightUp"/>
              </fill>
            </x14:dxf>
          </x14:cfRule>
          <xm:sqref>Q65:R65</xm:sqref>
        </x14:conditionalFormatting>
        <x14:conditionalFormatting xmlns:xm="http://schemas.microsoft.com/office/excel/2006/main">
          <x14:cfRule type="expression" priority="60" id="{184E4837-06AB-4B59-BF90-1968DB83C6A6}">
            <xm:f>E61=Zdroj!$D$63</xm:f>
            <x14:dxf>
              <fill>
                <patternFill patternType="solid"/>
              </fill>
            </x14:dxf>
          </x14:cfRule>
          <xm:sqref>Q68:R68</xm:sqref>
        </x14:conditionalFormatting>
        <x14:conditionalFormatting xmlns:xm="http://schemas.microsoft.com/office/excel/2006/main">
          <x14:cfRule type="expression" priority="70" id="{E99B94A5-7474-45ED-BB62-796C54BF99B1}">
            <xm:f>E72=Zdroj!$D$63</xm:f>
            <x14:dxf>
              <fill>
                <patternFill patternType="lightUp"/>
              </fill>
            </x14:dxf>
          </x14:cfRule>
          <xm:sqref>Q76:R76</xm:sqref>
        </x14:conditionalFormatting>
        <x14:conditionalFormatting xmlns:xm="http://schemas.microsoft.com/office/excel/2006/main">
          <x14:cfRule type="expression" priority="55" id="{FFB35E7B-35D0-430A-9FEC-3467A852B751}">
            <xm:f>E72=Zdroj!$D$63</xm:f>
            <x14:dxf>
              <fill>
                <patternFill patternType="solid"/>
              </fill>
            </x14:dxf>
          </x14:cfRule>
          <xm:sqref>Q79:R79</xm:sqref>
        </x14:conditionalFormatting>
        <x14:conditionalFormatting xmlns:xm="http://schemas.microsoft.com/office/excel/2006/main">
          <x14:cfRule type="expression" priority="91" id="{196CFA8F-5750-4F14-B098-5212D5F0AD34}">
            <xm:f>E83=Zdroj!$D$63</xm:f>
            <x14:dxf>
              <fill>
                <patternFill patternType="lightUp"/>
              </fill>
            </x14:dxf>
          </x14:cfRule>
          <xm:sqref>Q87:R87</xm:sqref>
        </x14:conditionalFormatting>
        <x14:conditionalFormatting xmlns:xm="http://schemas.microsoft.com/office/excel/2006/main">
          <x14:cfRule type="expression" priority="54" id="{E7B4C9A5-7591-48A2-86F7-6BF9748AB7E2}">
            <xm:f>E83=Zdroj!$D$63</xm:f>
            <x14:dxf>
              <fill>
                <patternFill patternType="solid"/>
              </fill>
            </x14:dxf>
          </x14:cfRule>
          <xm:sqref>Q90:R90</xm:sqref>
        </x14:conditionalFormatting>
        <x14:conditionalFormatting xmlns:xm="http://schemas.microsoft.com/office/excel/2006/main">
          <x14:cfRule type="expression" priority="69" id="{7B48142C-0E47-4785-ADEF-E48D29AA0929}">
            <xm:f>E94=Zdroj!$D$63</xm:f>
            <x14:dxf>
              <fill>
                <patternFill patternType="lightUp"/>
              </fill>
            </x14:dxf>
          </x14:cfRule>
          <xm:sqref>Q98:R98</xm:sqref>
        </x14:conditionalFormatting>
        <x14:conditionalFormatting xmlns:xm="http://schemas.microsoft.com/office/excel/2006/main">
          <x14:cfRule type="expression" priority="53" id="{3FA654B6-9716-4A39-A1E9-1D5BAB1FBA6F}">
            <xm:f>E94=Zdroj!$D$63</xm:f>
            <x14:dxf>
              <fill>
                <patternFill patternType="solid"/>
              </fill>
            </x14:dxf>
          </x14:cfRule>
          <xm:sqref>Q101:R101</xm:sqref>
        </x14:conditionalFormatting>
        <x14:conditionalFormatting xmlns:xm="http://schemas.microsoft.com/office/excel/2006/main">
          <x14:cfRule type="expression" priority="68" id="{8CA71D05-3A6A-4529-9E5A-6E316BC0D7D1}">
            <xm:f>E108=Zdroj!$D$63</xm:f>
            <x14:dxf>
              <fill>
                <patternFill patternType="lightUp"/>
              </fill>
            </x14:dxf>
          </x14:cfRule>
          <xm:sqref>Q112:R112</xm:sqref>
        </x14:conditionalFormatting>
        <x14:conditionalFormatting xmlns:xm="http://schemas.microsoft.com/office/excel/2006/main">
          <x14:cfRule type="expression" priority="52" id="{72A7DA7A-8049-479D-AD9D-B625608E505B}">
            <xm:f>E108=Zdroj!$D$63</xm:f>
            <x14:dxf>
              <fill>
                <patternFill patternType="solid"/>
              </fill>
            </x14:dxf>
          </x14:cfRule>
          <xm:sqref>Q115:R115</xm:sqref>
        </x14:conditionalFormatting>
        <x14:conditionalFormatting xmlns:xm="http://schemas.microsoft.com/office/excel/2006/main">
          <x14:cfRule type="expression" priority="67" id="{9A95E7D9-0FE6-4F3C-A617-B427320E9E66}">
            <xm:f>E119=Zdroj!$D$63</xm:f>
            <x14:dxf>
              <fill>
                <patternFill patternType="lightUp"/>
              </fill>
            </x14:dxf>
          </x14:cfRule>
          <xm:sqref>Q123:R123</xm:sqref>
        </x14:conditionalFormatting>
        <x14:conditionalFormatting xmlns:xm="http://schemas.microsoft.com/office/excel/2006/main">
          <x14:cfRule type="expression" priority="51" id="{8C673214-D106-4C60-9306-0E2A2DBCC6D5}">
            <xm:f>E119=Zdroj!$D$63</xm:f>
            <x14:dxf>
              <fill>
                <patternFill patternType="solid"/>
              </fill>
            </x14:dxf>
          </x14:cfRule>
          <xm:sqref>Q126:R126</xm:sqref>
        </x14:conditionalFormatting>
        <x14:conditionalFormatting xmlns:xm="http://schemas.microsoft.com/office/excel/2006/main">
          <x14:cfRule type="expression" priority="23" id="{D8F82FEE-5EE0-4D2F-840E-A527F6B74A71}">
            <xm:f>E130=Zdroj!$D$63</xm:f>
            <x14:dxf>
              <fill>
                <patternFill patternType="lightUp"/>
              </fill>
            </x14:dxf>
          </x14:cfRule>
          <xm:sqref>Q134:R134</xm:sqref>
        </x14:conditionalFormatting>
        <x14:conditionalFormatting xmlns:xm="http://schemas.microsoft.com/office/excel/2006/main">
          <x14:cfRule type="expression" priority="22" id="{D853A2F9-4BFD-4056-9911-86CFBBE60EA5}">
            <xm:f>E130=Zdroj!$D$63</xm:f>
            <x14:dxf>
              <fill>
                <patternFill patternType="solid"/>
              </fill>
            </x14:dxf>
          </x14:cfRule>
          <xm:sqref>Q137:R137</xm:sqref>
        </x14:conditionalFormatting>
        <x14:conditionalFormatting xmlns:xm="http://schemas.microsoft.com/office/excel/2006/main">
          <x14:cfRule type="expression" priority="1259" id="{DA5F1C1A-22AE-4BF9-917D-F75ACFBA1AD6}">
            <xm:f>$N$150=Zdroj!$E$214</xm:f>
            <x14:dxf>
              <fill>
                <patternFill patternType="solid"/>
              </fill>
            </x14:dxf>
          </x14:cfRule>
          <xm:sqref>R150</xm:sqref>
        </x14:conditionalFormatting>
        <x14:conditionalFormatting xmlns:xm="http://schemas.microsoft.com/office/excel/2006/main">
          <x14:cfRule type="expression" priority="457" id="{0968F18A-0CD8-4944-B318-8D8CE9AE9521}">
            <xm:f>$R$26=Zdroj!$T$32</xm:f>
            <x14:dxf>
              <fill>
                <patternFill patternType="solid"/>
              </fill>
            </x14:dxf>
          </x14:cfRule>
          <xm:sqref>R28:S28</xm:sqref>
        </x14:conditionalFormatting>
        <x14:conditionalFormatting xmlns:xm="http://schemas.microsoft.com/office/excel/2006/main">
          <x14:cfRule type="expression" priority="100" id="{3E414B56-0D34-4A1F-B455-613151C53A40}">
            <xm:f>$R$34=Zdroj!$R$40</xm:f>
            <x14:dxf>
              <fill>
                <patternFill patternType="solid"/>
              </fill>
            </x14:dxf>
          </x14:cfRule>
          <x14:cfRule type="expression" priority="101" id="{E909BA69-C771-4F9C-896F-F81067B3DC09}">
            <xm:f>$N$34=Zdroj!$Y$46</xm:f>
            <x14:dxf>
              <fill>
                <patternFill patternType="solid"/>
              </fill>
            </x14:dxf>
          </x14:cfRule>
          <x14:cfRule type="expression" priority="96" id="{0ABCD3C5-F6A6-48E0-9770-ED634D2372DC}">
            <xm:f>$R$34=Zdroj!$R$44</xm:f>
            <x14:dxf>
              <fill>
                <patternFill patternType="solid"/>
              </fill>
            </x14:dxf>
          </x14:cfRule>
          <x14:cfRule type="expression" priority="102" id="{D3FFA787-3D6F-4A80-B26B-B7E46B279CC3}">
            <xm:f>$N$34=Zdroj!$Y$45</xm:f>
            <x14:dxf>
              <fill>
                <patternFill patternType="solid"/>
              </fill>
            </x14:dxf>
          </x14:cfRule>
          <x14:cfRule type="expression" priority="103" id="{EB8C3DBF-D59F-4B4C-852F-6C5B4F5C0F6F}">
            <xm:f>$N$34=Zdroj!$Y$44</xm:f>
            <x14:dxf>
              <fill>
                <patternFill patternType="solid"/>
              </fill>
            </x14:dxf>
          </x14:cfRule>
          <x14:cfRule type="expression" priority="104" id="{7B4426CE-2D09-4F9A-A4CF-F49F5377C7FB}">
            <xm:f>$N$34=Zdroj!$Y$43</xm:f>
            <x14:dxf>
              <fill>
                <patternFill patternType="solid"/>
              </fill>
            </x14:dxf>
          </x14:cfRule>
          <x14:cfRule type="expression" priority="98" id="{D2BFBC29-2C80-4949-82B8-C0E412F52FFB}">
            <xm:f>$R$34=Zdroj!$R$42</xm:f>
            <x14:dxf>
              <fill>
                <patternFill patternType="solid"/>
              </fill>
            </x14:dxf>
          </x14:cfRule>
          <x14:cfRule type="expression" priority="105" id="{288A8EC2-FB79-42B5-A5F4-32CAEF583F03}">
            <xm:f>$N$34=Zdroj!$Y$42</xm:f>
            <x14:dxf>
              <fill>
                <patternFill patternType="solid"/>
              </fill>
            </x14:dxf>
          </x14:cfRule>
          <x14:cfRule type="expression" priority="97" id="{AD195135-4251-4D53-8693-9B17C0427735}">
            <xm:f>$R$34=Zdroj!$R$43</xm:f>
            <x14:dxf>
              <fill>
                <patternFill patternType="solid"/>
              </fill>
            </x14:dxf>
          </x14:cfRule>
          <x14:cfRule type="expression" priority="99" id="{DB21CAB6-C09B-4889-814B-EF31F0FB63DF}">
            <xm:f>$R$34=Zdroj!$R$41</xm:f>
            <x14:dxf>
              <fill>
                <patternFill patternType="solid"/>
              </fill>
            </x14:dxf>
          </x14:cfRule>
          <xm:sqref>R42:S42</xm:sqref>
        </x14:conditionalFormatting>
        <x14:conditionalFormatting xmlns:xm="http://schemas.microsoft.com/office/excel/2006/main">
          <x14:cfRule type="expression" priority="64" id="{D23D7D6B-78CA-49D6-A133-39EE14E08F10}">
            <xm:f>$N$34=Zdroj!$Y$49</xm:f>
            <x14:dxf>
              <fill>
                <patternFill patternType="solid"/>
              </fill>
            </x14:dxf>
          </x14:cfRule>
          <x14:cfRule type="expression" priority="65" id="{85641D77-9248-4704-876E-C70EA1094648}">
            <xm:f>$N$34=Zdroj!$Y$48</xm:f>
            <x14:dxf>
              <fill>
                <patternFill patternType="solid"/>
              </fill>
            </x14:dxf>
          </x14:cfRule>
          <x14:cfRule type="expression" priority="66" id="{DE5E11F2-9790-4A56-9140-BF322DDF068A}">
            <xm:f>$N$34=Zdroj!$Y$47</xm:f>
            <x14:dxf>
              <fill>
                <patternFill patternType="solid"/>
              </fill>
            </x14:dxf>
          </x14:cfRule>
          <x14:cfRule type="expression" priority="466" id="{AEA23318-E67B-455E-9180-1F90C2514A76}">
            <xm:f>$N$34=Zdroj!$Y$40</xm:f>
            <x14:dxf>
              <fill>
                <patternFill patternType="solid"/>
              </fill>
            </x14:dxf>
          </x14:cfRule>
          <xm:sqref>R34:T34</xm:sqref>
        </x14:conditionalFormatting>
        <x14:conditionalFormatting xmlns:xm="http://schemas.microsoft.com/office/excel/2006/main">
          <x14:cfRule type="expression" priority="36" id="{A32DD0DB-9E10-4DB6-9014-6C5A1AE04C7B}">
            <xm:f>Q144&lt;&gt;Zdroj!$I$205</xm:f>
            <x14:dxf>
              <fill>
                <patternFill patternType="lightUp"/>
              </fill>
            </x14:dxf>
          </x14:cfRule>
          <xm:sqref>T144</xm:sqref>
        </x14:conditionalFormatting>
        <x14:conditionalFormatting xmlns:xm="http://schemas.microsoft.com/office/excel/2006/main">
          <x14:cfRule type="expression" priority="50" id="{918CBF60-484F-49A1-9A23-9D4F2A35671D}">
            <xm:f>E61&lt;&gt;Zdroj!$D$64</xm:f>
            <x14:dxf>
              <fill>
                <patternFill patternType="lightUp"/>
              </fill>
            </x14:dxf>
          </x14:cfRule>
          <xm:sqref>T65:U65</xm:sqref>
        </x14:conditionalFormatting>
        <x14:conditionalFormatting xmlns:xm="http://schemas.microsoft.com/office/excel/2006/main">
          <x14:cfRule type="expression" priority="48" id="{84F6DF20-9562-496E-99B2-E8B3DD42A253}">
            <xm:f>E61&lt;&gt;Zdroj!$D$63</xm:f>
            <x14:dxf>
              <fill>
                <patternFill patternType="lightUp"/>
              </fill>
            </x14:dxf>
          </x14:cfRule>
          <xm:sqref>T68:U68</xm:sqref>
        </x14:conditionalFormatting>
        <x14:conditionalFormatting xmlns:xm="http://schemas.microsoft.com/office/excel/2006/main">
          <x14:cfRule type="expression" priority="47" id="{B3582178-CE0C-45A3-BC4A-3623D7978D65}">
            <xm:f>E72&lt;&gt;Zdroj!$D$64</xm:f>
            <x14:dxf>
              <fill>
                <patternFill patternType="lightUp"/>
              </fill>
            </x14:dxf>
          </x14:cfRule>
          <x14:cfRule type="expression" priority="11" id="{F5256202-A855-4C5D-95B7-F0E133369627}">
            <xm:f>E76=Zdroj!$D$69</xm:f>
            <x14:dxf>
              <fill>
                <patternFill patternType="lightUp"/>
              </fill>
            </x14:dxf>
          </x14:cfRule>
          <xm:sqref>T76:U76</xm:sqref>
        </x14:conditionalFormatting>
        <x14:conditionalFormatting xmlns:xm="http://schemas.microsoft.com/office/excel/2006/main">
          <x14:cfRule type="expression" priority="46" id="{C8F77721-6700-4A21-B626-7079C1547340}">
            <xm:f>E72&lt;&gt;Zdroj!$D$63</xm:f>
            <x14:dxf>
              <fill>
                <patternFill patternType="lightUp"/>
              </fill>
            </x14:dxf>
          </x14:cfRule>
          <xm:sqref>T79:U79</xm:sqref>
        </x14:conditionalFormatting>
        <x14:conditionalFormatting xmlns:xm="http://schemas.microsoft.com/office/excel/2006/main">
          <x14:cfRule type="expression" priority="9" id="{4992F5E6-CBCB-40FF-B861-D50BEE3B0524}">
            <xm:f>E87=Zdroj!$D$69</xm:f>
            <x14:dxf>
              <fill>
                <patternFill patternType="lightUp"/>
              </fill>
            </x14:dxf>
          </x14:cfRule>
          <x14:cfRule type="expression" priority="10" id="{2A6DD921-9369-478E-8742-24B3F49C7932}">
            <xm:f>E83&lt;&gt;Zdroj!$D$64</xm:f>
            <x14:dxf>
              <fill>
                <patternFill patternType="lightUp"/>
              </fill>
            </x14:dxf>
          </x14:cfRule>
          <xm:sqref>T87:U87</xm:sqref>
        </x14:conditionalFormatting>
        <x14:conditionalFormatting xmlns:xm="http://schemas.microsoft.com/office/excel/2006/main">
          <x14:cfRule type="expression" priority="44" id="{29BB135B-F883-49EA-A055-8A65430F3876}">
            <xm:f>E83&lt;&gt;Zdroj!$D$63</xm:f>
            <x14:dxf>
              <fill>
                <patternFill patternType="lightUp"/>
              </fill>
            </x14:dxf>
          </x14:cfRule>
          <xm:sqref>T90:U90</xm:sqref>
        </x14:conditionalFormatting>
        <x14:conditionalFormatting xmlns:xm="http://schemas.microsoft.com/office/excel/2006/main">
          <x14:cfRule type="expression" priority="7" id="{D2291026-4AFE-4EA9-84E7-E25F506470DC}">
            <xm:f>E98=Zdroj!$D$69</xm:f>
            <x14:dxf>
              <fill>
                <patternFill patternType="lightUp"/>
              </fill>
            </x14:dxf>
          </x14:cfRule>
          <x14:cfRule type="expression" priority="8" id="{79141E60-7631-4268-B260-BE81838C11A6}">
            <xm:f>E94&lt;&gt;Zdroj!$D$64</xm:f>
            <x14:dxf>
              <fill>
                <patternFill patternType="lightUp"/>
              </fill>
            </x14:dxf>
          </x14:cfRule>
          <xm:sqref>T98:U98</xm:sqref>
        </x14:conditionalFormatting>
        <x14:conditionalFormatting xmlns:xm="http://schemas.microsoft.com/office/excel/2006/main">
          <x14:cfRule type="expression" priority="42" id="{94755475-908F-413F-B6BD-614AE03A8231}">
            <xm:f>E94&lt;&gt;Zdroj!$D$63</xm:f>
            <x14:dxf>
              <fill>
                <patternFill patternType="lightUp"/>
              </fill>
            </x14:dxf>
          </x14:cfRule>
          <xm:sqref>T101:U101</xm:sqref>
        </x14:conditionalFormatting>
        <x14:conditionalFormatting xmlns:xm="http://schemas.microsoft.com/office/excel/2006/main">
          <x14:cfRule type="expression" priority="5" id="{C9B8D46E-48E8-4C9E-AC5F-DF3A211A71C3}">
            <xm:f>E112=Zdroj!$D$69</xm:f>
            <x14:dxf>
              <fill>
                <patternFill patternType="lightUp"/>
              </fill>
            </x14:dxf>
          </x14:cfRule>
          <x14:cfRule type="expression" priority="6" id="{2A11ECCE-378B-4728-BB1A-E0DB74AAD320}">
            <xm:f>E108&lt;&gt;Zdroj!$D$64</xm:f>
            <x14:dxf>
              <fill>
                <patternFill patternType="lightUp"/>
              </fill>
            </x14:dxf>
          </x14:cfRule>
          <xm:sqref>T112:U112</xm:sqref>
        </x14:conditionalFormatting>
        <x14:conditionalFormatting xmlns:xm="http://schemas.microsoft.com/office/excel/2006/main">
          <x14:cfRule type="expression" priority="38" id="{3FAE1CD9-A202-4EC6-86F0-773CB5EC7761}">
            <xm:f>E108&lt;&gt;Zdroj!$D$63</xm:f>
            <x14:dxf>
              <fill>
                <patternFill patternType="lightUp"/>
              </fill>
            </x14:dxf>
          </x14:cfRule>
          <xm:sqref>T115:U115</xm:sqref>
        </x14:conditionalFormatting>
        <x14:conditionalFormatting xmlns:xm="http://schemas.microsoft.com/office/excel/2006/main">
          <x14:cfRule type="expression" priority="3" id="{0653960F-53A2-4DC4-B922-DAC5FADCAE09}">
            <xm:f>E123=Zdroj!$D$69</xm:f>
            <x14:dxf>
              <fill>
                <patternFill patternType="lightUp"/>
              </fill>
            </x14:dxf>
          </x14:cfRule>
          <x14:cfRule type="expression" priority="4" id="{5F2C6C83-4F83-4BA8-8180-E294B6DA16E6}">
            <xm:f>E119&lt;&gt;Zdroj!$D$64</xm:f>
            <x14:dxf>
              <fill>
                <patternFill patternType="lightUp"/>
              </fill>
            </x14:dxf>
          </x14:cfRule>
          <xm:sqref>T123:U123</xm:sqref>
        </x14:conditionalFormatting>
        <x14:conditionalFormatting xmlns:xm="http://schemas.microsoft.com/office/excel/2006/main">
          <x14:cfRule type="expression" priority="40" id="{0A0A7247-C594-42DD-8FE2-4A1DD915C0C4}">
            <xm:f>E119&lt;&gt;Zdroj!$D$63</xm:f>
            <x14:dxf>
              <fill>
                <patternFill patternType="lightUp"/>
              </fill>
            </x14:dxf>
          </x14:cfRule>
          <xm:sqref>T126:U126</xm:sqref>
        </x14:conditionalFormatting>
        <x14:conditionalFormatting xmlns:xm="http://schemas.microsoft.com/office/excel/2006/main">
          <x14:cfRule type="expression" priority="2" id="{20027EFB-A194-46DA-A264-3A94B73D2027}">
            <xm:f>E130&lt;&gt;Zdroj!$D$64</xm:f>
            <x14:dxf>
              <fill>
                <patternFill patternType="lightUp"/>
              </fill>
            </x14:dxf>
          </x14:cfRule>
          <x14:cfRule type="expression" priority="1" id="{8DBE545B-D35A-40F3-964D-D0308FF2A360}">
            <xm:f>E134=Zdroj!$D$69</xm:f>
            <x14:dxf>
              <fill>
                <patternFill patternType="lightUp"/>
              </fill>
            </x14:dxf>
          </x14:cfRule>
          <xm:sqref>T134:U134</xm:sqref>
        </x14:conditionalFormatting>
        <x14:conditionalFormatting xmlns:xm="http://schemas.microsoft.com/office/excel/2006/main">
          <x14:cfRule type="expression" priority="20" id="{F59F72FE-7110-459B-BE7D-19FF1BAAFC9B}">
            <xm:f>E130&lt;&gt;Zdroj!$D$63</xm:f>
            <x14:dxf>
              <fill>
                <patternFill patternType="lightUp"/>
              </fill>
            </x14:dxf>
          </x14:cfRule>
          <xm:sqref>T137:U137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6">
        <x14:dataValidation type="list" allowBlank="1" showInputMessage="1" showErrorMessage="1" xr:uid="{A11F3FF8-9F1C-4282-AF0B-47FFBD2CE9B3}">
          <x14:formula1>
            <xm:f>Zdroj!$J$13:$J$15</xm:f>
          </x14:formula1>
          <xm:sqref>I12</xm:sqref>
        </x14:dataValidation>
        <x14:dataValidation type="list" allowBlank="1" showInputMessage="1" showErrorMessage="1" xr:uid="{761000E9-121B-4CC2-853E-5917D034993A}">
          <x14:formula1>
            <xm:f>Zdroj!$E$28:$E$31</xm:f>
          </x14:formula1>
          <xm:sqref>C26</xm:sqref>
        </x14:dataValidation>
        <x14:dataValidation type="list" allowBlank="1" showInputMessage="1" showErrorMessage="1" xr:uid="{D98076EA-8CCE-4BB2-812C-DD919531E0FF}">
          <x14:formula1>
            <xm:f>Zdroj!$O$28:$O$30</xm:f>
          </x14:formula1>
          <xm:sqref>K26</xm:sqref>
        </x14:dataValidation>
        <x14:dataValidation type="list" allowBlank="1" showInputMessage="1" showErrorMessage="1" xr:uid="{0B73ADA9-7FCD-496D-832D-22F38F2CAEB0}">
          <x14:formula1>
            <xm:f>Zdroj!$T$26:$T$32</xm:f>
          </x14:formula1>
          <xm:sqref>R26</xm:sqref>
        </x14:dataValidation>
        <x14:dataValidation type="list" allowBlank="1" showInputMessage="1" showErrorMessage="1" xr:uid="{26829E61-388E-426D-A651-0D39D2977FE8}">
          <x14:formula1>
            <xm:f>Zdroj!$R$38:$R$44</xm:f>
          </x14:formula1>
          <xm:sqref>R34</xm:sqref>
        </x14:dataValidation>
        <x14:dataValidation type="list" allowBlank="1" showInputMessage="1" showErrorMessage="1" xr:uid="{4FCF0F14-B535-4B4C-95E0-10406D574383}">
          <x14:formula1>
            <xm:f>Zdroj!$S$46:$S$48</xm:f>
          </x14:formula1>
          <xm:sqref>G39</xm:sqref>
        </x14:dataValidation>
        <x14:dataValidation type="list" allowBlank="1" showInputMessage="1" showErrorMessage="1" xr:uid="{D5167B10-3518-4A4F-97CD-D2885FB9C606}">
          <x14:formula1>
            <xm:f>Zdroj!$E$59:$E$61</xm:f>
          </x14:formula1>
          <xm:sqref>B94 B61 B83 B72</xm:sqref>
        </x14:dataValidation>
        <x14:dataValidation type="list" allowBlank="1" showInputMessage="1" showErrorMessage="1" xr:uid="{69EB1C76-7FD5-43FE-AD83-94CCB8ED1F19}">
          <x14:formula1>
            <xm:f>Zdroj!$D$62:$D$64</xm:f>
          </x14:formula1>
          <xm:sqref>E94 E119 E108 E83 E130</xm:sqref>
        </x14:dataValidation>
        <x14:dataValidation type="list" allowBlank="1" showInputMessage="1" showErrorMessage="1" xr:uid="{E31D196A-67B6-48EA-91FE-91476A5CE99D}">
          <x14:formula1>
            <xm:f>Zdroj!$D$65:$D$67</xm:f>
          </x14:formula1>
          <xm:sqref>I83:J83 I119:J119 I108:J108 H61:I61 I94:J94 I130:J130</xm:sqref>
        </x14:dataValidation>
        <x14:dataValidation type="list" allowBlank="1" showInputMessage="1" showErrorMessage="1" xr:uid="{0F9B057C-AF91-47F6-8A03-AC6E0DE7C1A0}">
          <x14:formula1>
            <xm:f>Zdroj!$D$68:$D$70</xm:f>
          </x14:formula1>
          <xm:sqref>E76:E77 E123:E124 E112:E113 E98:E99 E87:E88 E65:E66 E134:E135</xm:sqref>
        </x14:dataValidation>
        <x14:dataValidation type="list" allowBlank="1" showInputMessage="1" showErrorMessage="1" xr:uid="{415417F4-AE1B-4855-B250-EC2E8D7D511E}">
          <x14:formula1>
            <xm:f>Zdroj!$I$68:$I$70</xm:f>
          </x14:formula1>
          <xm:sqref>D101 D126 D115 D90 D79 D68 D137</xm:sqref>
        </x14:dataValidation>
        <x14:dataValidation type="list" allowBlank="1" showInputMessage="1" showErrorMessage="1" xr:uid="{561AFD1E-099D-487B-BBED-DDF7B84AB701}">
          <x14:formula1>
            <xm:f>Zdroj!$I$71:$I$74</xm:f>
          </x14:formula1>
          <xm:sqref>H101 H126 H115 H90 H79 H68 H137</xm:sqref>
        </x14:dataValidation>
        <x14:dataValidation type="list" allowBlank="1" showInputMessage="1" showErrorMessage="1" xr:uid="{C460DDCD-D3F9-4AFA-BE7C-83DC584B8FB3}">
          <x14:formula1>
            <xm:f>Zdroj!$I$75:$I$80</xm:f>
          </x14:formula1>
          <xm:sqref>K101 K126 K115 K90 K79 K68 K137</xm:sqref>
        </x14:dataValidation>
        <x14:dataValidation type="list" allowBlank="1" showInputMessage="1" showErrorMessage="1" xr:uid="{F3B5FE3A-A233-4057-BFA7-B09E496356A1}">
          <x14:formula1>
            <xm:f>Zdroj!$I$206:$I$211</xm:f>
          </x14:formula1>
          <xm:sqref>N146 C146</xm:sqref>
        </x14:dataValidation>
        <x14:dataValidation type="list" allowBlank="1" showInputMessage="1" showErrorMessage="1" xr:uid="{0A46B6F0-A34B-4EB4-B711-787D10C66605}">
          <x14:formula1>
            <xm:f>Zdroj!$E$203:$E$205</xm:f>
          </x14:formula1>
          <xm:sqref>C144 N144</xm:sqref>
        </x14:dataValidation>
        <x14:dataValidation type="list" allowBlank="1" showInputMessage="1" showErrorMessage="1" xr:uid="{38878536-1169-483B-86D8-7A15ABCCF2DB}">
          <x14:formula1>
            <xm:f>Zdroj!$D$219:$D$223</xm:f>
          </x14:formula1>
          <xm:sqref>C156</xm:sqref>
        </x14:dataValidation>
        <x14:dataValidation type="list" allowBlank="1" showInputMessage="1" showErrorMessage="1" xr:uid="{22443878-4354-4DF4-B44D-312C188D39DB}">
          <x14:formula1>
            <xm:f>Zdroj!$J$219:$J$222</xm:f>
          </x14:formula1>
          <xm:sqref>I156</xm:sqref>
        </x14:dataValidation>
        <x14:dataValidation type="list" allowBlank="1" showInputMessage="1" showErrorMessage="1" xr:uid="{6DD3EF07-4B2B-4A27-B2DA-891F216C33CC}">
          <x14:formula1>
            <xm:f>Zdroj!$O$218:$O$220</xm:f>
          </x14:formula1>
          <xm:sqref>N156</xm:sqref>
        </x14:dataValidation>
        <x14:dataValidation type="list" allowBlank="1" showInputMessage="1" showErrorMessage="1" xr:uid="{60E06970-3337-4B0D-A407-1E40FF192B3A}">
          <x14:formula1>
            <xm:f>Zdroj!$S$219:$S$223</xm:f>
          </x14:formula1>
          <xm:sqref>R156</xm:sqref>
        </x14:dataValidation>
        <x14:dataValidation type="list" allowBlank="1" showInputMessage="1" showErrorMessage="1" xr:uid="{77294D6E-9A2D-4F1B-9592-2D5CDD1F914C}">
          <x14:formula1>
            <xm:f>Zdroj!$O$225:$O$228</xm:f>
          </x14:formula1>
          <xm:sqref>N162</xm:sqref>
        </x14:dataValidation>
        <x14:dataValidation type="list" allowBlank="1" showInputMessage="1" showErrorMessage="1" xr:uid="{0E428E3F-D6A9-4F3F-8773-4E6F1CCEBE01}">
          <x14:formula1>
            <xm:f>Zdroj!$D$225:$D$227</xm:f>
          </x14:formula1>
          <xm:sqref>C158</xm:sqref>
        </x14:dataValidation>
        <x14:dataValidation type="list" allowBlank="1" showInputMessage="1" showErrorMessage="1" xr:uid="{3D85CE92-6636-4601-913F-686EFFEDABBF}">
          <x14:formula1>
            <xm:f>Zdroj!$J$231:$J$234</xm:f>
          </x14:formula1>
          <xm:sqref>I162</xm:sqref>
        </x14:dataValidation>
        <x14:dataValidation type="list" allowBlank="1" showInputMessage="1" showErrorMessage="1" xr:uid="{786DF511-8C2C-431E-A0AA-5378F48EC7BC}">
          <x14:formula1>
            <xm:f>Zdroj!$J$224:$J$229</xm:f>
          </x14:formula1>
          <xm:sqref>I159</xm:sqref>
        </x14:dataValidation>
        <x14:dataValidation type="list" allowBlank="1" showInputMessage="1" showErrorMessage="1" xr:uid="{C6603BF5-5583-445B-B7BF-3614BD3331C5}">
          <x14:formula1>
            <xm:f>Zdroj!$Z$28:$Z$31</xm:f>
          </x14:formula1>
          <xm:sqref>N26</xm:sqref>
        </x14:dataValidation>
        <x14:dataValidation type="list" allowBlank="1" showInputMessage="1" showErrorMessage="1" xr:uid="{E994AA1F-A0ED-4F99-8C94-353B9259DF93}">
          <x14:formula1>
            <xm:f>Zdroj!$X$15:$X$16</xm:f>
          </x14:formula1>
          <xm:sqref>P12</xm:sqref>
        </x14:dataValidation>
        <x14:dataValidation type="list" allowBlank="1" showInputMessage="1" showErrorMessage="1" xr:uid="{F41EE1E7-6469-4414-A2F7-AD1E26E58385}">
          <x14:formula1>
            <xm:f>Zdroj!$D$96:$D$101</xm:f>
          </x14:formula1>
          <xm:sqref>H112 H98 H87 H76 H65 H123 H134</xm:sqref>
        </x14:dataValidation>
        <x14:dataValidation type="list" allowBlank="1" showInputMessage="1" showErrorMessage="1" xr:uid="{4947A5DD-6104-4D35-BDB3-13F9D3D583A5}">
          <x14:formula1>
            <xm:f>'Compres.'!$G$111:$G$129</xm:f>
          </x14:formula1>
          <xm:sqref>L74:R74 L96 L85:R85 L121 L110 K63:Q63 L132</xm:sqref>
        </x14:dataValidation>
        <x14:dataValidation type="list" allowBlank="1" showInputMessage="1" showErrorMessage="1" xr:uid="{EA27F73E-5617-40D3-BAD0-039D144263D9}">
          <x14:formula1>
            <xm:f>Zdroj!$E$61:$E$62</xm:f>
          </x14:formula1>
          <xm:sqref>B108:C108 B119:C119 B130:C130</xm:sqref>
        </x14:dataValidation>
        <x14:dataValidation type="list" allowBlank="1" showInputMessage="1" showErrorMessage="1" xr:uid="{B8E61D10-688E-4CC9-8E66-1B86D3FF42DE}">
          <x14:formula1>
            <xm:f>Zdroj!$F$38:$F$42</xm:f>
          </x14:formula1>
          <xm:sqref>H34 E34</xm:sqref>
        </x14:dataValidation>
        <x14:dataValidation type="list" allowBlank="1" showInputMessage="1" showErrorMessage="1" xr:uid="{47FBED50-B080-4D7F-B12A-8E2B0A5305FE}">
          <x14:formula1>
            <xm:f>Zdroj!$E$211:$E$214</xm:f>
          </x14:formula1>
          <xm:sqref>C150:E150 N150:P150</xm:sqref>
        </x14:dataValidation>
        <x14:dataValidation type="list" allowBlank="1" showInputMessage="1" showErrorMessage="1" xr:uid="{575DC113-8332-4B4F-944E-EE0EBCBC743E}">
          <x14:formula1>
            <xm:f>Zdroj!$D$230:$D$231</xm:f>
          </x14:formula1>
          <xm:sqref>C162</xm:sqref>
        </x14:dataValidation>
        <x14:dataValidation type="list" allowBlank="1" showInputMessage="1" showErrorMessage="1" xr:uid="{5169C931-F7EF-49A3-BCA4-3FA9B7142C54}">
          <x14:formula1>
            <xm:f>IF(OR($R$34=Zdroj!$R$40,$R$34=Zdroj!$R$41,$R$34=Zdroj!$R$42,$R$34=Zdroj!$R$43,$R$34=Zdroj!$R$44,$N$34=Zdroj!$R$40,$N$34=Zdroj!$R$41,$N$34=Zdroj!$R$42,$N$34=Zdroj!$R$43,$N$34=Zdroj!$R$44,),Zdroj!$S$50:$S$53,Zdroj!$S$50:$S$51)</xm:f>
          </x14:formula1>
          <xm:sqref>R42:S42</xm:sqref>
        </x14:dataValidation>
        <x14:dataValidation type="list" allowBlank="1" showInputMessage="1" showErrorMessage="1" xr:uid="{785616C1-3751-4763-834D-59EC7EB893AA}">
          <x14:formula1>
            <xm:f>Zdroj!$E$206:$E$210</xm:f>
          </x14:formula1>
          <xm:sqref>C148 F148 N148 Q148</xm:sqref>
        </x14:dataValidation>
        <x14:dataValidation type="list" allowBlank="1" showInputMessage="1" showErrorMessage="1" xr:uid="{D5FEFDFC-208E-4606-9777-845FEBE1F687}">
          <x14:formula1>
            <xm:f>Zdroj!$M$13:$M$15</xm:f>
          </x14:formula1>
          <xm:sqref>L12</xm:sqref>
        </x14:dataValidation>
        <x14:dataValidation type="list" allowBlank="1" showInputMessage="1" showErrorMessage="1" xr:uid="{EC7AD3E2-2FBB-42AA-8411-6154CD7953D2}">
          <x14:formula1>
            <xm:f>IF(OR($B$34=Zdroj!$C$43,$B$34=Zdroj!$C$45),Zdroj!$L$42:$L$45,Zdroj!$L$42:$L$44)</xm:f>
          </x14:formula1>
          <xm:sqref>B39:C39</xm:sqref>
        </x14:dataValidation>
        <x14:dataValidation type="list" allowBlank="1" showInputMessage="1" showErrorMessage="1" xr:uid="{572416BF-D916-41A3-B51E-95815EF7E013}">
          <x14:formula1>
            <xm:f>Zdroj!$R$11:$R$19</xm:f>
          </x14:formula1>
          <xm:sqref>R12</xm:sqref>
        </x14:dataValidation>
        <x14:dataValidation type="list" allowBlank="1" showInputMessage="1" showErrorMessage="1" xr:uid="{C0A9A76E-CAC0-481F-A6B0-0B7BF3255028}">
          <x14:formula1>
            <xm:f>Zdroj!$J$26:$J$33</xm:f>
          </x14:formula1>
          <xm:sqref>G26:H26</xm:sqref>
        </x14:dataValidation>
        <x14:dataValidation type="list" allowBlank="1" showInputMessage="1" showErrorMessage="1" xr:uid="{F784B3AA-335D-4E08-A3E9-DA6A60FF232B}">
          <x14:formula1>
            <xm:f>IF($B$61=Zdroj!$E$60,Zdroj!$D$62:$D$63,Zdroj!$D$62:$D$64)</xm:f>
          </x14:formula1>
          <xm:sqref>E61</xm:sqref>
        </x14:dataValidation>
        <x14:dataValidation type="list" allowBlank="1" showInputMessage="1" showErrorMessage="1" xr:uid="{F6CC1CB7-B208-43F5-9D97-8A16A697C882}">
          <x14:formula1>
            <xm:f>Zdroj!$I$204:$I$205</xm:f>
          </x14:formula1>
          <xm:sqref>F144 Q144</xm:sqref>
        </x14:dataValidation>
        <x14:dataValidation type="list" allowBlank="1" showInputMessage="1" showErrorMessage="1" xr:uid="{99ED92CB-91E2-46C4-A217-F1DF42B4C165}">
          <x14:formula1>
            <xm:f>Zdroj!$Z$51:$Z$53</xm:f>
          </x14:formula1>
          <xm:sqref>B42:D42</xm:sqref>
        </x14:dataValidation>
        <x14:dataValidation type="list" allowBlank="1" showInputMessage="1" showErrorMessage="1" xr:uid="{036925AE-87B7-4D26-9450-454E843E9F9C}">
          <x14:formula1>
            <xm:f>IF(E61=Zdroj!$D$64,IF(E65=Zdroj!$D$69,Zdroj!$H$97:$H$99,Zdroj!$H$97:$H$101),Zdroj!$H$97)</xm:f>
          </x14:formula1>
          <xm:sqref>Q65:R65 Q98:R98 Q134:R134 Q123:R123 Q112:R112 Q87:R87 Q76:R76</xm:sqref>
        </x14:dataValidation>
        <x14:dataValidation type="list" allowBlank="1" showInputMessage="1" showErrorMessage="1" xr:uid="{EE34D280-6A3A-449A-A239-6B34B8837E4B}">
          <x14:formula1>
            <xm:f>Zdroj!$E$20:$E$23</xm:f>
          </x14:formula1>
          <xm:sqref>I18:K18</xm:sqref>
        </x14:dataValidation>
        <x14:dataValidation type="list" allowBlank="1" showInputMessage="1" showErrorMessage="1" xr:uid="{6197486D-7C91-4E05-90EB-08EFF03FF4ED}">
          <x14:formula1>
            <xm:f>Zdroj!$AE$1:$AE$228</xm:f>
          </x14:formula1>
          <xm:sqref>Q15:T15</xm:sqref>
        </x14:dataValidation>
        <x14:dataValidation type="list" allowBlank="1" showInputMessage="1" showErrorMessage="1" xr:uid="{847924DF-F346-42B6-87E0-789C682483D3}">
          <x14:formula1>
            <xm:f>Zdroj!$AG$21:$AG$24</xm:f>
          </x14:formula1>
          <xm:sqref>Q18:S18</xm:sqref>
        </x14:dataValidation>
        <x14:dataValidation type="list" allowBlank="1" showInputMessage="1" showErrorMessage="1" xr:uid="{172C6F0D-B16F-4BE5-BAAE-D487B8F4B146}">
          <x14:formula1>
            <xm:f>Zdroj!$AG$3:$AG$12</xm:f>
          </x14:formula1>
          <xm:sqref>M18:O18</xm:sqref>
        </x14:dataValidation>
        <x14:dataValidation type="list" allowBlank="1" showInputMessage="1" showErrorMessage="1" xr:uid="{66B78AAB-133D-4D34-94EF-914D991451AC}">
          <x14:formula1>
            <xm:f>Zdroj!$C$38:$C$45</xm:f>
          </x14:formula1>
          <xm:sqref>B34:C34</xm:sqref>
        </x14:dataValidation>
        <x14:dataValidation type="list" allowBlank="1" showInputMessage="1" showErrorMessage="1" xr:uid="{1B2398CA-E384-4EE2-96AB-E81C692183CB}">
          <x14:formula1>
            <xm:f>IF(E61=Zdroj!$D$63,Zdroj!$I$81:$I$83,Zdroj!$I$81)</xm:f>
          </x14:formula1>
          <xm:sqref>Q126:R126 Q68:R68 Q79:R79 Q90:R90 Q101:R101 Q115:R115 Q137:R137</xm:sqref>
        </x14:dataValidation>
        <x14:dataValidation type="list" allowBlank="1" showInputMessage="1" showErrorMessage="1" xr:uid="{7D4F55B2-806B-4B41-8C5B-69C16E5AE46B}">
          <x14:formula1>
            <xm:f>IF($P$12=Zdroj!$X$16,Zdroj!$L$38,Zdroj!$L$38:$L$40)</xm:f>
          </x14:formula1>
          <xm:sqref>K34:L34</xm:sqref>
        </x14:dataValidation>
        <x14:dataValidation type="list" allowBlank="1" showInputMessage="1" showErrorMessage="1" xr:uid="{3BC502C1-9232-434F-B824-94989551FFBD}">
          <x14:formula1>
            <xm:f>Zdroj!$I$85:$I$86</xm:f>
          </x14:formula1>
          <xm:sqref>T65:U65 T68:U68 T137:U137 T79:U79 T126:U126 T90:U90 T115:U115 T101:U101</xm:sqref>
        </x14:dataValidation>
        <x14:dataValidation type="list" allowBlank="1" showInputMessage="1" showErrorMessage="1" xr:uid="{FBF3DB38-12CA-42BF-B77F-51B17C1AAFBC}">
          <x14:formula1>
            <xm:f>IF(AND($B$72=Zdroj!$E$60,$B$61=Zdroj!$E$60,$E$61=Zdroj!$D$63),Zdroj!$E$63:$E$64,Zdroj!$D$62:$D$64)</xm:f>
          </x14:formula1>
          <xm:sqref>E72:F72</xm:sqref>
        </x14:dataValidation>
        <x14:dataValidation type="list" allowBlank="1" showInputMessage="1" showErrorMessage="1" xr:uid="{18A2D2C9-936B-4E8A-B45D-39C52CFBA491}">
          <x14:formula1>
            <xm:f>Zdroj!$I$84:$I$86</xm:f>
          </x14:formula1>
          <xm:sqref>I144 T144 T76:U76 T87:U87 T98:U98 T112:U112 T123:U123 T134:U134</xm:sqref>
        </x14:dataValidation>
        <x14:dataValidation type="list" allowBlank="1" showInputMessage="1" showErrorMessage="1" xr:uid="{1FDC83DA-9601-4C30-ABDD-EF946E669E86}">
          <x14:formula1>
            <xm:f>IF(P12=Zdroj!X15,IF($P$12=Zdroj!$X$16,Zdroj!$Y$38:$Y$49,Zdroj!$Y$38:$Y$46),Zdroj!Z38:Z43)</xm:f>
          </x14:formula1>
          <xm:sqref>N34:P34</xm:sqref>
        </x14:dataValidation>
        <x14:dataValidation type="list" allowBlank="1" showInputMessage="1" showErrorMessage="1" xr:uid="{74E16814-6D5D-4763-9E21-470BB6F1110B}">
          <x14:formula1>
            <xm:f>IF(AND(B61=Zdroj!E60,B72=Zdroj!E60,E72=Zdroj!D64,OR(L12=Zdroj!M13,L12=Zdroj!M14)),Zdroj!F64:F65,Zdroj!D65:D67)</xm:f>
          </x14:formula1>
          <xm:sqref>I72:J72</xm:sqref>
        </x14:dataValidation>
        <x14:dataValidation type="list" allowBlank="1" showInputMessage="1" showErrorMessage="1" xr:uid="{2530B324-3B9F-4E12-AC57-5953145FDDCB}">
          <x14:formula1>
            <xm:f>IF(P12=Zdroj!X15,IF(I12=Zdroj!J14,Zdroj!O17:O18,IF(I12=Zdroj!J15,Zdroj!M17:M19,Zdroj!M17)),Zdroj!O20:O21)</xm:f>
          </x14:formula1>
          <xm:sqref>I15:K15</xm:sqref>
        </x14:dataValidation>
        <x14:dataValidation type="list" allowBlank="1" showInputMessage="1" showErrorMessage="1" xr:uid="{1FE293B0-E5A7-4262-8998-B2399A722255}">
          <x14:formula1>
            <xm:f>IF($I$15=Zdroj!M19,Zdroj!Z16:Z18,IF($I$15=Zdroj!M18,Zdroj!Z16:Z22,IF($I$15=Zdroj!O21,Zdroj!Z16:Z22,)))</xm:f>
          </x14:formula1>
          <xm:sqref>M15:O15</xm:sqref>
        </x14:dataValidation>
        <x14:dataValidation type="list" allowBlank="1" showInputMessage="1" showErrorMessage="1" xr:uid="{E894C705-D400-4B0D-B8D0-8D2C2CC80C18}">
          <x14:formula1>
            <xm:f>IF(OR(N34=Zdroj!Y42,R34=Zdroj!Y42,N34=Zdroj!Y45,R34=Zdroj!Y45), Zdroj!AI40:AI49, IF(OR(N34=Zdroj!Y46,R34=Zdroj!Y46), Zdroj!AL40:AL49, (IF(OR(N34=Zdroj!Y43,R34=Zdroj!Y43,N34=Zdroj!Y44,R34=Zdroj!Y44), Zdroj!AO40:AO44,Zdroj!AI51:AI52))))</xm:f>
          </x14:formula1>
          <xm:sqref>L39:P39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/>
  <dimension ref="A1:AO318"/>
  <sheetViews>
    <sheetView showZeros="0" topLeftCell="A3" zoomScaleNormal="100" zoomScaleSheetLayoutView="80" workbookViewId="0">
      <selection activeCell="O18" sqref="O18"/>
    </sheetView>
  </sheetViews>
  <sheetFormatPr defaultColWidth="5.85546875" defaultRowHeight="11.4" customHeight="1" x14ac:dyDescent="0.2"/>
  <cols>
    <col min="1" max="1" width="2.5703125" style="153" customWidth="1"/>
    <col min="2" max="24" width="6.140625" style="153" customWidth="1"/>
    <col min="25" max="25" width="15.42578125" style="153" customWidth="1"/>
    <col min="26" max="28" width="6.140625" style="153" customWidth="1"/>
    <col min="29" max="30" width="6" style="153" customWidth="1"/>
    <col min="31" max="32" width="13.28515625" style="153" customWidth="1"/>
    <col min="33" max="33" width="15.28515625" style="153" customWidth="1"/>
    <col min="34" max="244" width="13.28515625" style="153" customWidth="1"/>
    <col min="245" max="245" width="3" style="153" customWidth="1"/>
    <col min="246" max="16384" width="5.85546875" style="153"/>
  </cols>
  <sheetData>
    <row r="1" spans="1:39" ht="11.4" customHeight="1" x14ac:dyDescent="0.3">
      <c r="A1" s="147"/>
      <c r="B1" s="148"/>
      <c r="C1" s="149"/>
      <c r="D1" s="149"/>
      <c r="E1" s="149"/>
      <c r="F1" s="149"/>
      <c r="G1" s="149"/>
      <c r="H1" s="148"/>
      <c r="I1" s="150"/>
      <c r="J1" s="150"/>
      <c r="K1" s="150"/>
      <c r="L1" s="150"/>
      <c r="M1" s="150"/>
      <c r="N1" s="150"/>
      <c r="O1" s="150"/>
      <c r="P1" s="151"/>
      <c r="Q1" s="151"/>
      <c r="R1" s="151"/>
      <c r="S1" s="476" t="s">
        <v>8</v>
      </c>
      <c r="T1" s="477"/>
      <c r="U1" s="477"/>
      <c r="V1" s="478"/>
      <c r="W1" s="152"/>
      <c r="X1" s="152"/>
      <c r="Y1" s="152"/>
      <c r="Z1" s="152"/>
      <c r="AA1" s="152"/>
      <c r="AB1" s="152"/>
      <c r="AG1" s="309" t="s">
        <v>661</v>
      </c>
      <c r="AH1" s="310"/>
      <c r="AI1" s="311"/>
    </row>
    <row r="2" spans="1:39" ht="17.399999999999999" x14ac:dyDescent="0.3">
      <c r="A2" s="154"/>
      <c r="C2" s="155"/>
      <c r="D2" s="155"/>
      <c r="E2" s="155"/>
      <c r="F2" s="155"/>
      <c r="G2" s="156" t="s">
        <v>199</v>
      </c>
      <c r="I2" s="157"/>
      <c r="J2" s="157"/>
      <c r="K2" s="157"/>
      <c r="L2" s="157"/>
      <c r="M2" s="157"/>
      <c r="N2" s="157"/>
      <c r="O2" s="157"/>
      <c r="P2" s="158"/>
      <c r="Q2" s="158"/>
      <c r="R2" s="158"/>
      <c r="S2" s="479"/>
      <c r="T2" s="480"/>
      <c r="U2" s="480"/>
      <c r="V2" s="481"/>
      <c r="W2" s="152"/>
      <c r="Z2" s="152"/>
      <c r="AA2" s="152"/>
      <c r="AB2" s="152"/>
      <c r="AE2" s="153" t="s">
        <v>310</v>
      </c>
      <c r="AG2" s="306" t="s">
        <v>674</v>
      </c>
      <c r="AH2" s="307" t="s">
        <v>659</v>
      </c>
      <c r="AI2" s="308" t="s">
        <v>660</v>
      </c>
    </row>
    <row r="3" spans="1:39" ht="11.4" customHeight="1" thickBot="1" x14ac:dyDescent="0.25">
      <c r="A3" s="154"/>
      <c r="C3" s="159"/>
      <c r="D3" s="159"/>
      <c r="E3" s="159"/>
      <c r="F3" s="159"/>
      <c r="G3" s="159"/>
      <c r="H3" s="159"/>
      <c r="I3" s="159"/>
      <c r="S3" s="482"/>
      <c r="T3" s="483"/>
      <c r="U3" s="483"/>
      <c r="V3" s="484"/>
      <c r="AE3" s="153" t="s">
        <v>311</v>
      </c>
      <c r="AG3" s="293"/>
      <c r="AH3" s="7"/>
      <c r="AI3" s="294"/>
    </row>
    <row r="4" spans="1:39" ht="11.4" customHeight="1" x14ac:dyDescent="0.2">
      <c r="A4" s="154"/>
      <c r="B4" s="160" t="s">
        <v>200</v>
      </c>
      <c r="D4" s="160"/>
      <c r="E4" s="160"/>
      <c r="G4" s="474"/>
      <c r="H4" s="485"/>
      <c r="I4" s="485"/>
      <c r="J4" s="485"/>
      <c r="K4" s="485"/>
      <c r="L4" s="486"/>
      <c r="N4" s="160" t="s">
        <v>203</v>
      </c>
      <c r="O4" s="161"/>
      <c r="P4" s="162" t="s">
        <v>0</v>
      </c>
      <c r="Q4" s="163"/>
      <c r="R4" s="164" t="s">
        <v>204</v>
      </c>
      <c r="V4" s="165"/>
      <c r="AE4" s="153" t="s">
        <v>312</v>
      </c>
      <c r="AG4" s="293" t="s">
        <v>663</v>
      </c>
      <c r="AH4" s="7">
        <v>71</v>
      </c>
      <c r="AI4" s="294">
        <v>1</v>
      </c>
    </row>
    <row r="5" spans="1:39" ht="11.4" customHeight="1" x14ac:dyDescent="0.2">
      <c r="A5" s="154"/>
      <c r="H5" s="166"/>
      <c r="V5" s="165"/>
      <c r="AE5" s="153" t="s">
        <v>313</v>
      </c>
      <c r="AG5" s="293" t="s">
        <v>666</v>
      </c>
      <c r="AH5" s="7">
        <v>74</v>
      </c>
      <c r="AI5" s="294">
        <v>4</v>
      </c>
      <c r="AK5" s="293" t="s">
        <v>665</v>
      </c>
      <c r="AL5" s="7">
        <v>73</v>
      </c>
      <c r="AM5" s="294">
        <v>3</v>
      </c>
    </row>
    <row r="6" spans="1:39" ht="11.4" customHeight="1" thickBot="1" x14ac:dyDescent="0.25">
      <c r="A6" s="154"/>
      <c r="H6" s="166"/>
      <c r="V6" s="165"/>
      <c r="AE6" s="153" t="s">
        <v>314</v>
      </c>
      <c r="AG6" s="293" t="s">
        <v>664</v>
      </c>
      <c r="AH6" s="7">
        <v>72</v>
      </c>
      <c r="AI6" s="294">
        <v>2</v>
      </c>
      <c r="AK6" s="293" t="s">
        <v>675</v>
      </c>
      <c r="AL6" s="7">
        <v>270</v>
      </c>
      <c r="AM6" s="294">
        <v>11</v>
      </c>
    </row>
    <row r="7" spans="1:39" ht="14.4" thickBot="1" x14ac:dyDescent="0.25">
      <c r="A7" s="154"/>
      <c r="B7" s="167" t="s">
        <v>201</v>
      </c>
      <c r="G7" s="487"/>
      <c r="H7" s="488"/>
      <c r="I7" s="489"/>
      <c r="K7" s="168" t="s">
        <v>202</v>
      </c>
      <c r="L7" s="158"/>
      <c r="N7" s="490"/>
      <c r="O7" s="491"/>
      <c r="P7" s="492"/>
      <c r="V7" s="165"/>
      <c r="AE7" s="153" t="s">
        <v>315</v>
      </c>
      <c r="AG7" s="293" t="s">
        <v>668</v>
      </c>
      <c r="AH7" s="7">
        <v>224</v>
      </c>
      <c r="AI7" s="294">
        <v>9</v>
      </c>
      <c r="AK7" s="293" t="s">
        <v>672</v>
      </c>
      <c r="AL7" s="7">
        <v>223</v>
      </c>
      <c r="AM7" s="294">
        <v>8</v>
      </c>
    </row>
    <row r="8" spans="1:39" ht="11.4" customHeight="1" x14ac:dyDescent="0.2">
      <c r="A8" s="154"/>
      <c r="S8" s="166"/>
      <c r="T8" s="169"/>
      <c r="U8" s="169"/>
      <c r="V8" s="165"/>
      <c r="AE8" s="153" t="s">
        <v>316</v>
      </c>
      <c r="AG8" s="293" t="s">
        <v>669</v>
      </c>
      <c r="AH8" s="7">
        <v>236</v>
      </c>
      <c r="AI8" s="294">
        <v>10</v>
      </c>
      <c r="AK8" s="293" t="s">
        <v>667</v>
      </c>
      <c r="AL8" s="7">
        <v>302</v>
      </c>
      <c r="AM8" s="294">
        <v>12</v>
      </c>
    </row>
    <row r="9" spans="1:39" ht="11.4" customHeight="1" thickBot="1" x14ac:dyDescent="0.25">
      <c r="A9" s="170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2"/>
      <c r="T9" s="173"/>
      <c r="U9" s="173"/>
      <c r="V9" s="174"/>
      <c r="AE9" s="153" t="s">
        <v>317</v>
      </c>
      <c r="AG9" s="293" t="s">
        <v>670</v>
      </c>
      <c r="AH9" s="7">
        <v>221</v>
      </c>
      <c r="AI9" s="294">
        <v>7</v>
      </c>
      <c r="AK9" s="153" t="s">
        <v>719</v>
      </c>
    </row>
    <row r="10" spans="1:39" ht="11.4" customHeight="1" x14ac:dyDescent="0.2">
      <c r="A10" s="175"/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7"/>
      <c r="T10" s="178"/>
      <c r="U10" s="178"/>
      <c r="V10" s="179"/>
      <c r="AE10" s="153" t="s">
        <v>318</v>
      </c>
      <c r="AG10" s="293" t="s">
        <v>718</v>
      </c>
      <c r="AI10" s="312"/>
      <c r="AK10" s="153" t="s">
        <v>717</v>
      </c>
    </row>
    <row r="11" spans="1:39" ht="13.2" x14ac:dyDescent="0.25">
      <c r="A11" s="175"/>
      <c r="B11" s="176"/>
      <c r="C11" s="176"/>
      <c r="D11" s="176"/>
      <c r="E11" s="176"/>
      <c r="F11" s="176"/>
      <c r="G11" s="176"/>
      <c r="H11" s="176"/>
      <c r="I11" s="180" t="s">
        <v>205</v>
      </c>
      <c r="J11" s="176"/>
      <c r="K11" s="176"/>
      <c r="L11" s="176"/>
      <c r="M11" s="176"/>
      <c r="N11" s="176"/>
      <c r="O11" s="176"/>
      <c r="P11" s="176"/>
      <c r="Q11" s="176"/>
      <c r="R11" s="176"/>
      <c r="S11" s="177"/>
      <c r="T11" s="178"/>
      <c r="U11" s="178"/>
      <c r="V11" s="179"/>
      <c r="AE11" s="153" t="s">
        <v>319</v>
      </c>
      <c r="AG11" s="293" t="s">
        <v>671</v>
      </c>
      <c r="AH11" s="7">
        <v>75</v>
      </c>
      <c r="AI11" s="294">
        <v>5</v>
      </c>
    </row>
    <row r="12" spans="1:39" ht="11.4" customHeight="1" x14ac:dyDescent="0.25">
      <c r="A12" s="175"/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80"/>
      <c r="N12" s="176"/>
      <c r="O12" s="176"/>
      <c r="P12" s="176"/>
      <c r="Q12" s="176"/>
      <c r="R12" s="24" t="s">
        <v>587</v>
      </c>
      <c r="S12" s="25" t="s">
        <v>2</v>
      </c>
      <c r="T12" s="178"/>
      <c r="U12" s="178"/>
      <c r="V12" s="179"/>
      <c r="AE12" s="153" t="s">
        <v>320</v>
      </c>
      <c r="AG12" s="313" t="s">
        <v>673</v>
      </c>
      <c r="AH12" s="295">
        <v>76</v>
      </c>
      <c r="AI12" s="296">
        <v>6</v>
      </c>
    </row>
    <row r="13" spans="1:39" ht="11.4" customHeight="1" x14ac:dyDescent="0.2">
      <c r="A13" s="175"/>
      <c r="B13" s="181" t="s">
        <v>206</v>
      </c>
      <c r="C13" s="176"/>
      <c r="D13" s="176"/>
      <c r="E13" s="176"/>
      <c r="F13" s="176"/>
      <c r="G13" s="176"/>
      <c r="H13" s="176"/>
      <c r="I13" s="181" t="s">
        <v>207</v>
      </c>
      <c r="J13" s="176"/>
      <c r="K13" s="176"/>
      <c r="L13" s="181" t="s">
        <v>208</v>
      </c>
      <c r="M13" s="176"/>
      <c r="N13" s="176"/>
      <c r="O13" s="176"/>
      <c r="P13" s="181" t="s">
        <v>209</v>
      </c>
      <c r="Q13" s="177"/>
      <c r="R13" s="24" t="s">
        <v>586</v>
      </c>
      <c r="S13" s="25" t="s">
        <v>3</v>
      </c>
      <c r="T13" s="176"/>
      <c r="U13" s="176"/>
      <c r="V13" s="179"/>
      <c r="AE13" s="153" t="s">
        <v>321</v>
      </c>
      <c r="AH13" s="7"/>
      <c r="AI13" s="7"/>
    </row>
    <row r="14" spans="1:39" ht="11.4" customHeight="1" x14ac:dyDescent="0.2">
      <c r="A14" s="175"/>
      <c r="B14" s="176" t="s">
        <v>210</v>
      </c>
      <c r="C14" s="176"/>
      <c r="D14" s="176"/>
      <c r="E14" s="176"/>
      <c r="F14" s="176"/>
      <c r="G14" s="176"/>
      <c r="H14" s="176"/>
      <c r="I14" s="163"/>
      <c r="J14" s="176" t="s">
        <v>605</v>
      </c>
      <c r="K14" s="176"/>
      <c r="L14" s="163"/>
      <c r="M14" s="176" t="s">
        <v>576</v>
      </c>
      <c r="N14" s="176" t="s">
        <v>577</v>
      </c>
      <c r="O14" s="176"/>
      <c r="P14" s="176"/>
      <c r="Q14" s="182"/>
      <c r="R14" s="24" t="s">
        <v>588</v>
      </c>
      <c r="S14" s="25" t="s">
        <v>3</v>
      </c>
      <c r="T14" s="176"/>
      <c r="U14" s="176"/>
      <c r="V14" s="179"/>
      <c r="X14" s="183" t="s">
        <v>215</v>
      </c>
      <c r="AE14" s="153" t="s">
        <v>322</v>
      </c>
    </row>
    <row r="15" spans="1:39" ht="11.4" customHeight="1" x14ac:dyDescent="0.2">
      <c r="A15" s="175"/>
      <c r="B15" s="176" t="s">
        <v>211</v>
      </c>
      <c r="C15" s="176"/>
      <c r="D15" s="176"/>
      <c r="E15" s="176"/>
      <c r="F15" s="176"/>
      <c r="G15" s="176"/>
      <c r="H15" s="176"/>
      <c r="I15" s="163"/>
      <c r="J15" s="176" t="s">
        <v>606</v>
      </c>
      <c r="K15" s="176"/>
      <c r="L15" s="163"/>
      <c r="M15" s="176" t="s">
        <v>575</v>
      </c>
      <c r="N15" s="176"/>
      <c r="O15" s="176"/>
      <c r="P15" s="176"/>
      <c r="Q15" s="182"/>
      <c r="R15" s="24" t="s">
        <v>589</v>
      </c>
      <c r="S15" s="25" t="s">
        <v>3</v>
      </c>
      <c r="T15" s="176"/>
      <c r="U15" s="176"/>
      <c r="V15" s="179"/>
      <c r="X15" s="184" t="s">
        <v>174</v>
      </c>
      <c r="AE15" s="153" t="s">
        <v>323</v>
      </c>
    </row>
    <row r="16" spans="1:39" ht="11.4" customHeight="1" x14ac:dyDescent="0.2">
      <c r="A16" s="175"/>
      <c r="B16" s="176" t="s">
        <v>212</v>
      </c>
      <c r="C16" s="176"/>
      <c r="D16" s="176"/>
      <c r="E16" s="176"/>
      <c r="F16" s="176"/>
      <c r="G16" s="176"/>
      <c r="H16" s="176"/>
      <c r="I16" s="176"/>
      <c r="J16" s="176"/>
      <c r="K16" s="176"/>
      <c r="L16" s="177"/>
      <c r="M16" s="178"/>
      <c r="N16" s="178"/>
      <c r="O16" s="176"/>
      <c r="P16" s="176"/>
      <c r="Q16" s="182"/>
      <c r="R16" s="24" t="s">
        <v>590</v>
      </c>
      <c r="S16" s="25"/>
      <c r="T16" s="176"/>
      <c r="U16" s="176"/>
      <c r="V16" s="179"/>
      <c r="X16" s="328">
        <v>2</v>
      </c>
      <c r="Y16" s="329" t="s">
        <v>769</v>
      </c>
      <c r="Z16" s="330"/>
      <c r="AA16" s="330"/>
      <c r="AB16" s="330"/>
      <c r="AC16" s="330"/>
      <c r="AD16" s="331"/>
      <c r="AE16" s="153" t="s">
        <v>324</v>
      </c>
      <c r="AG16" s="7"/>
      <c r="AH16" s="7"/>
      <c r="AI16" s="7"/>
    </row>
    <row r="17" spans="1:35" ht="11.4" customHeight="1" x14ac:dyDescent="0.2">
      <c r="A17" s="175"/>
      <c r="B17" s="176" t="s">
        <v>213</v>
      </c>
      <c r="C17" s="176"/>
      <c r="D17" s="176"/>
      <c r="E17" s="176"/>
      <c r="F17" s="176"/>
      <c r="G17" s="176"/>
      <c r="H17" s="176"/>
      <c r="I17" s="181" t="s">
        <v>769</v>
      </c>
      <c r="J17" s="176"/>
      <c r="K17" s="176"/>
      <c r="L17" s="185" t="s">
        <v>214</v>
      </c>
      <c r="M17" s="178"/>
      <c r="N17" s="178"/>
      <c r="O17" s="176"/>
      <c r="P17" s="176"/>
      <c r="Q17" s="182"/>
      <c r="R17" s="24" t="s">
        <v>584</v>
      </c>
      <c r="S17" s="25"/>
      <c r="T17" s="176"/>
      <c r="U17" s="176"/>
      <c r="V17" s="179"/>
      <c r="Y17" s="332" t="s">
        <v>775</v>
      </c>
      <c r="Z17" s="176" t="s">
        <v>778</v>
      </c>
      <c r="AD17" s="312"/>
      <c r="AE17" s="153" t="s">
        <v>325</v>
      </c>
      <c r="AG17" s="7"/>
      <c r="AH17" s="7"/>
      <c r="AI17" s="7"/>
    </row>
    <row r="18" spans="1:35" ht="11.4" customHeight="1" x14ac:dyDescent="0.2">
      <c r="A18" s="175"/>
      <c r="B18" s="176"/>
      <c r="C18" s="176"/>
      <c r="D18" s="176"/>
      <c r="E18" s="176"/>
      <c r="F18" s="176"/>
      <c r="G18" s="176"/>
      <c r="H18" s="176"/>
      <c r="I18" s="163"/>
      <c r="J18" s="176" t="s">
        <v>773</v>
      </c>
      <c r="K18" s="176"/>
      <c r="L18" s="163"/>
      <c r="M18" s="186" t="s">
        <v>608</v>
      </c>
      <c r="N18" s="176"/>
      <c r="O18" s="186" t="s">
        <v>608</v>
      </c>
      <c r="P18" s="176"/>
      <c r="Q18" s="182"/>
      <c r="R18" s="24" t="s">
        <v>591</v>
      </c>
      <c r="S18" s="25"/>
      <c r="T18" s="176"/>
      <c r="U18" s="176"/>
      <c r="V18" s="179"/>
      <c r="Y18" s="332" t="s">
        <v>775</v>
      </c>
      <c r="Z18" s="176" t="s">
        <v>774</v>
      </c>
      <c r="AD18" s="312"/>
      <c r="AE18" s="153" t="s">
        <v>326</v>
      </c>
      <c r="AG18" s="7"/>
      <c r="AH18" s="7"/>
      <c r="AI18" s="7"/>
    </row>
    <row r="19" spans="1:35" ht="11.4" customHeight="1" thickBot="1" x14ac:dyDescent="0.25">
      <c r="A19" s="175"/>
      <c r="B19" s="176"/>
      <c r="C19" s="176"/>
      <c r="D19" s="176"/>
      <c r="E19" s="176"/>
      <c r="F19" s="176"/>
      <c r="G19" s="176"/>
      <c r="H19" s="176"/>
      <c r="I19" s="163"/>
      <c r="J19" s="176" t="s">
        <v>771</v>
      </c>
      <c r="K19" s="176"/>
      <c r="L19" s="163"/>
      <c r="M19" s="186" t="s">
        <v>609</v>
      </c>
      <c r="N19" s="176"/>
      <c r="O19" s="186" t="s">
        <v>733</v>
      </c>
      <c r="P19" s="176"/>
      <c r="Q19" s="182"/>
      <c r="R19" s="24" t="s">
        <v>604</v>
      </c>
      <c r="S19" s="25"/>
      <c r="T19" s="176"/>
      <c r="U19" s="176"/>
      <c r="V19" s="179"/>
      <c r="Y19" s="332" t="s">
        <v>776</v>
      </c>
      <c r="Z19" s="176" t="s">
        <v>780</v>
      </c>
      <c r="AD19" s="312"/>
      <c r="AE19" s="153" t="s">
        <v>327</v>
      </c>
      <c r="AG19" s="292" t="s">
        <v>662</v>
      </c>
      <c r="AH19" s="297"/>
      <c r="AI19" s="297"/>
    </row>
    <row r="20" spans="1:35" ht="11.4" customHeight="1" thickTop="1" x14ac:dyDescent="0.2">
      <c r="A20" s="175"/>
      <c r="B20" s="176"/>
      <c r="C20" s="176"/>
      <c r="D20" s="145" t="s">
        <v>639</v>
      </c>
      <c r="E20" s="24"/>
      <c r="F20" s="176"/>
      <c r="G20" s="176"/>
      <c r="H20" s="176"/>
      <c r="I20" s="176"/>
      <c r="J20" s="176" t="s">
        <v>772</v>
      </c>
      <c r="K20" s="176"/>
      <c r="L20" s="176"/>
      <c r="M20" s="186" t="s">
        <v>733</v>
      </c>
      <c r="N20" s="176"/>
      <c r="O20" s="176"/>
      <c r="P20" s="176"/>
      <c r="Q20" s="176"/>
      <c r="R20" s="176"/>
      <c r="S20" s="25"/>
      <c r="T20" s="176"/>
      <c r="U20" s="176"/>
      <c r="V20" s="179"/>
      <c r="Y20" s="332" t="s">
        <v>776</v>
      </c>
      <c r="Z20" s="176" t="s">
        <v>795</v>
      </c>
      <c r="AD20" s="312"/>
      <c r="AE20" s="153" t="s">
        <v>328</v>
      </c>
      <c r="AG20" s="298" t="s">
        <v>674</v>
      </c>
      <c r="AH20" s="299" t="s">
        <v>659</v>
      </c>
      <c r="AI20" s="300" t="s">
        <v>660</v>
      </c>
    </row>
    <row r="21" spans="1:35" ht="11.4" customHeight="1" x14ac:dyDescent="0.2">
      <c r="A21" s="175"/>
      <c r="B21" s="176"/>
      <c r="C21" s="176"/>
      <c r="D21" s="76"/>
      <c r="E21" s="24" t="s">
        <v>641</v>
      </c>
      <c r="F21" s="176"/>
      <c r="G21" s="176"/>
      <c r="H21" s="176"/>
      <c r="I21" s="176"/>
      <c r="J21" s="176" t="s">
        <v>757</v>
      </c>
      <c r="K21" s="176"/>
      <c r="L21" s="176"/>
      <c r="M21" s="176"/>
      <c r="N21" s="176"/>
      <c r="O21" s="186" t="s">
        <v>739</v>
      </c>
      <c r="P21" s="176"/>
      <c r="Q21" s="176"/>
      <c r="R21" s="176"/>
      <c r="S21" s="25"/>
      <c r="T21" s="176"/>
      <c r="U21" s="176"/>
      <c r="V21" s="179"/>
      <c r="Y21" s="332" t="s">
        <v>776</v>
      </c>
      <c r="Z21" s="176" t="s">
        <v>781</v>
      </c>
      <c r="AD21" s="312"/>
      <c r="AE21" s="153" t="s">
        <v>329</v>
      </c>
      <c r="AG21" s="301"/>
      <c r="AH21" s="124"/>
      <c r="AI21" s="302"/>
    </row>
    <row r="22" spans="1:35" ht="11.4" customHeight="1" x14ac:dyDescent="0.2">
      <c r="A22" s="175"/>
      <c r="B22" s="176"/>
      <c r="C22" s="176"/>
      <c r="D22" s="76"/>
      <c r="E22" s="24" t="s">
        <v>642</v>
      </c>
      <c r="F22" s="176"/>
      <c r="G22" s="176"/>
      <c r="H22" s="176"/>
      <c r="I22" s="176"/>
      <c r="J22" s="176" t="s">
        <v>735</v>
      </c>
      <c r="K22" s="176"/>
      <c r="L22" s="176"/>
      <c r="M22" s="176"/>
      <c r="N22" s="176"/>
      <c r="O22" s="176"/>
      <c r="P22" s="176"/>
      <c r="Q22" s="176"/>
      <c r="R22" s="176"/>
      <c r="S22" s="25"/>
      <c r="T22" s="176"/>
      <c r="U22" s="176"/>
      <c r="V22" s="179"/>
      <c r="Y22" s="332" t="s">
        <v>776</v>
      </c>
      <c r="Z22" s="176" t="s">
        <v>796</v>
      </c>
      <c r="AD22" s="312"/>
      <c r="AE22" s="153" t="s">
        <v>330</v>
      </c>
      <c r="AG22" s="301" t="s">
        <v>663</v>
      </c>
      <c r="AH22" s="124">
        <v>71</v>
      </c>
      <c r="AI22" s="302">
        <v>1</v>
      </c>
    </row>
    <row r="23" spans="1:35" ht="11.4" customHeight="1" x14ac:dyDescent="0.2">
      <c r="A23" s="175"/>
      <c r="B23" s="176"/>
      <c r="C23" s="176"/>
      <c r="D23" s="76"/>
      <c r="E23" s="24" t="s">
        <v>643</v>
      </c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25"/>
      <c r="T23" s="176"/>
      <c r="U23" s="176"/>
      <c r="V23" s="179"/>
      <c r="Y23" s="332"/>
      <c r="AD23" s="312"/>
      <c r="AE23" s="153" t="s">
        <v>331</v>
      </c>
      <c r="AG23" s="301" t="s">
        <v>664</v>
      </c>
      <c r="AH23" s="124">
        <v>72</v>
      </c>
      <c r="AI23" s="302">
        <v>2</v>
      </c>
    </row>
    <row r="24" spans="1:35" ht="11.4" customHeight="1" thickBot="1" x14ac:dyDescent="0.25">
      <c r="A24" s="187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9"/>
      <c r="Y24" s="332"/>
      <c r="AD24" s="312"/>
      <c r="AE24" s="153" t="s">
        <v>332</v>
      </c>
      <c r="AG24" s="303" t="s">
        <v>675</v>
      </c>
      <c r="AH24" s="304"/>
      <c r="AI24" s="305"/>
    </row>
    <row r="25" spans="1:35" ht="11.4" customHeight="1" x14ac:dyDescent="0.25">
      <c r="A25" s="154"/>
      <c r="J25" s="156" t="s">
        <v>217</v>
      </c>
      <c r="V25" s="165"/>
      <c r="Y25" s="333" t="s">
        <v>777</v>
      </c>
      <c r="Z25" s="334" t="s">
        <v>779</v>
      </c>
      <c r="AA25" s="335"/>
      <c r="AB25" s="335"/>
      <c r="AC25" s="335"/>
      <c r="AD25" s="336"/>
      <c r="AE25" s="153" t="s">
        <v>333</v>
      </c>
    </row>
    <row r="26" spans="1:35" ht="11.4" customHeight="1" x14ac:dyDescent="0.25">
      <c r="A26" s="154"/>
      <c r="J26" s="156"/>
      <c r="T26" s="7" t="s">
        <v>102</v>
      </c>
      <c r="V26" s="165"/>
      <c r="AE26" s="153" t="s">
        <v>334</v>
      </c>
    </row>
    <row r="27" spans="1:35" ht="11.4" customHeight="1" x14ac:dyDescent="0.25">
      <c r="A27" s="154"/>
      <c r="I27" s="156"/>
      <c r="J27" s="7" t="s">
        <v>593</v>
      </c>
      <c r="T27" s="7" t="s">
        <v>103</v>
      </c>
      <c r="V27" s="165"/>
      <c r="AE27" s="153" t="s">
        <v>335</v>
      </c>
    </row>
    <row r="28" spans="1:35" ht="11.4" customHeight="1" x14ac:dyDescent="0.2">
      <c r="A28" s="154"/>
      <c r="B28" s="160" t="s">
        <v>218</v>
      </c>
      <c r="G28" s="160" t="s">
        <v>219</v>
      </c>
      <c r="J28" s="7" t="s">
        <v>1</v>
      </c>
      <c r="M28" s="160" t="s">
        <v>220</v>
      </c>
      <c r="Q28" s="160" t="s">
        <v>221</v>
      </c>
      <c r="T28" s="7" t="s">
        <v>598</v>
      </c>
      <c r="V28" s="165"/>
      <c r="X28" s="160" t="s">
        <v>216</v>
      </c>
      <c r="AE28" s="153" t="s">
        <v>336</v>
      </c>
    </row>
    <row r="29" spans="1:35" ht="11.4" customHeight="1" x14ac:dyDescent="0.2">
      <c r="A29" s="154"/>
      <c r="C29" s="163"/>
      <c r="E29" s="190" t="s">
        <v>101</v>
      </c>
      <c r="H29" s="191"/>
      <c r="J29" s="7" t="s">
        <v>594</v>
      </c>
      <c r="N29" s="163"/>
      <c r="O29" s="153" t="s">
        <v>38</v>
      </c>
      <c r="R29" s="163"/>
      <c r="T29" s="7" t="s">
        <v>104</v>
      </c>
      <c r="V29" s="165"/>
      <c r="Y29" s="163"/>
      <c r="Z29" s="153" t="s">
        <v>169</v>
      </c>
      <c r="AE29" s="153" t="s">
        <v>337</v>
      </c>
    </row>
    <row r="30" spans="1:35" ht="11.4" customHeight="1" x14ac:dyDescent="0.2">
      <c r="A30" s="154"/>
      <c r="C30" s="163"/>
      <c r="E30" s="190" t="s">
        <v>100</v>
      </c>
      <c r="H30" s="474"/>
      <c r="I30" s="475"/>
      <c r="J30" s="7" t="s">
        <v>595</v>
      </c>
      <c r="N30" s="163"/>
      <c r="O30" s="153" t="s">
        <v>39</v>
      </c>
      <c r="R30" s="163"/>
      <c r="T30" s="7" t="s">
        <v>599</v>
      </c>
      <c r="V30" s="165"/>
      <c r="Y30" s="163"/>
      <c r="Z30" s="153" t="s">
        <v>170</v>
      </c>
      <c r="AE30" s="153" t="s">
        <v>338</v>
      </c>
    </row>
    <row r="31" spans="1:35" ht="11.4" customHeight="1" x14ac:dyDescent="0.2">
      <c r="A31" s="154"/>
      <c r="C31" s="474"/>
      <c r="D31" s="475"/>
      <c r="E31" s="153" t="s">
        <v>302</v>
      </c>
      <c r="J31" s="7" t="s">
        <v>596</v>
      </c>
      <c r="R31" s="163"/>
      <c r="T31" s="7" t="s">
        <v>600</v>
      </c>
      <c r="V31" s="165"/>
      <c r="Z31" s="153" t="s">
        <v>302</v>
      </c>
      <c r="AE31" s="153" t="s">
        <v>339</v>
      </c>
    </row>
    <row r="32" spans="1:35" ht="11.4" customHeight="1" x14ac:dyDescent="0.2">
      <c r="A32" s="154"/>
      <c r="E32" s="190"/>
      <c r="J32" s="7" t="s">
        <v>597</v>
      </c>
      <c r="R32" s="474"/>
      <c r="S32" s="475"/>
      <c r="T32" s="153" t="s">
        <v>302</v>
      </c>
      <c r="V32" s="165"/>
      <c r="AE32" s="153" t="s">
        <v>340</v>
      </c>
    </row>
    <row r="33" spans="1:41" ht="11.4" customHeight="1" thickBot="1" x14ac:dyDescent="0.25">
      <c r="A33" s="154"/>
      <c r="J33" s="7" t="s">
        <v>302</v>
      </c>
      <c r="V33" s="165"/>
      <c r="AE33" s="153" t="s">
        <v>341</v>
      </c>
    </row>
    <row r="34" spans="1:41" ht="11.4" customHeight="1" x14ac:dyDescent="0.2">
      <c r="A34" s="192"/>
      <c r="B34" s="193"/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4"/>
      <c r="T34" s="195"/>
      <c r="U34" s="195"/>
      <c r="V34" s="196"/>
      <c r="AE34" s="153" t="s">
        <v>342</v>
      </c>
    </row>
    <row r="35" spans="1:41" ht="13.2" x14ac:dyDescent="0.25">
      <c r="A35" s="197"/>
      <c r="B35" s="198"/>
      <c r="C35" s="198"/>
      <c r="D35" s="198"/>
      <c r="E35" s="198"/>
      <c r="F35" s="198"/>
      <c r="G35" s="198"/>
      <c r="H35" s="198"/>
      <c r="I35" s="198"/>
      <c r="J35" s="199" t="s">
        <v>222</v>
      </c>
      <c r="K35" s="198"/>
      <c r="L35" s="198"/>
      <c r="M35" s="198"/>
      <c r="N35" s="198"/>
      <c r="O35" s="198"/>
      <c r="P35" s="198"/>
      <c r="Q35" s="198"/>
      <c r="R35" s="198"/>
      <c r="S35" s="200"/>
      <c r="T35" s="201"/>
      <c r="U35" s="201"/>
      <c r="V35" s="202"/>
      <c r="AE35" s="153" t="s">
        <v>343</v>
      </c>
    </row>
    <row r="36" spans="1:41" ht="11.4" customHeight="1" x14ac:dyDescent="0.2">
      <c r="A36" s="197"/>
      <c r="B36" s="198"/>
      <c r="C36" s="198"/>
      <c r="D36" s="198"/>
      <c r="E36" s="198"/>
      <c r="F36" s="198"/>
      <c r="G36" s="198"/>
      <c r="H36" s="198"/>
      <c r="I36" s="203" t="s">
        <v>223</v>
      </c>
      <c r="J36" s="198"/>
      <c r="K36" s="198"/>
      <c r="L36" s="198"/>
      <c r="M36" s="203"/>
      <c r="N36" s="198"/>
      <c r="O36" s="198"/>
      <c r="P36" s="198"/>
      <c r="Q36" s="198"/>
      <c r="R36" s="198"/>
      <c r="S36" s="200"/>
      <c r="T36" s="201"/>
      <c r="U36" s="201"/>
      <c r="V36" s="202"/>
      <c r="AE36" s="153" t="s">
        <v>344</v>
      </c>
    </row>
    <row r="37" spans="1:41" ht="11.4" customHeight="1" x14ac:dyDescent="0.2">
      <c r="A37" s="197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200"/>
      <c r="T37" s="201"/>
      <c r="U37" s="201"/>
      <c r="V37" s="202"/>
      <c r="Y37" s="153" t="s">
        <v>740</v>
      </c>
      <c r="Z37" s="153" t="s">
        <v>741</v>
      </c>
      <c r="AE37" s="153" t="s">
        <v>345</v>
      </c>
    </row>
    <row r="38" spans="1:41" ht="11.4" customHeight="1" x14ac:dyDescent="0.2">
      <c r="A38" s="197"/>
      <c r="B38" s="204" t="s">
        <v>13</v>
      </c>
      <c r="C38" s="198"/>
      <c r="D38" s="198"/>
      <c r="E38" s="204" t="s">
        <v>17</v>
      </c>
      <c r="F38" s="204"/>
      <c r="G38" s="198"/>
      <c r="H38" s="204" t="s">
        <v>18</v>
      </c>
      <c r="I38" s="198"/>
      <c r="J38" s="198"/>
      <c r="K38" s="204" t="s">
        <v>19</v>
      </c>
      <c r="L38" s="198"/>
      <c r="M38" s="198"/>
      <c r="N38" s="204" t="s">
        <v>20</v>
      </c>
      <c r="O38" s="201"/>
      <c r="P38" s="198"/>
      <c r="Q38" s="204" t="s">
        <v>243</v>
      </c>
      <c r="R38" s="198"/>
      <c r="S38" s="198"/>
      <c r="T38" s="198"/>
      <c r="U38" s="198"/>
      <c r="V38" s="202"/>
      <c r="X38" s="204" t="s">
        <v>20</v>
      </c>
      <c r="AE38" s="153" t="s">
        <v>346</v>
      </c>
    </row>
    <row r="39" spans="1:41" ht="11.4" customHeight="1" x14ac:dyDescent="0.2">
      <c r="A39" s="197"/>
      <c r="B39" s="163" t="s">
        <v>90</v>
      </c>
      <c r="C39" s="198" t="s">
        <v>224</v>
      </c>
      <c r="D39" s="198"/>
      <c r="E39" s="163" t="s">
        <v>90</v>
      </c>
      <c r="F39" s="198" t="s">
        <v>224</v>
      </c>
      <c r="G39" s="198"/>
      <c r="H39" s="163" t="s">
        <v>90</v>
      </c>
      <c r="I39" s="198" t="s">
        <v>224</v>
      </c>
      <c r="J39" s="198"/>
      <c r="K39" s="163" t="s">
        <v>90</v>
      </c>
      <c r="L39" s="198" t="s">
        <v>224</v>
      </c>
      <c r="M39" s="198"/>
      <c r="N39" s="163" t="s">
        <v>90</v>
      </c>
      <c r="O39" s="198" t="s">
        <v>224</v>
      </c>
      <c r="P39" s="198"/>
      <c r="Q39" s="163" t="s">
        <v>90</v>
      </c>
      <c r="R39" s="198" t="str">
        <f>Y39</f>
        <v>none</v>
      </c>
      <c r="S39" s="198"/>
      <c r="T39" s="198"/>
      <c r="U39" s="198"/>
      <c r="V39" s="202"/>
      <c r="X39" s="163" t="s">
        <v>90</v>
      </c>
      <c r="Y39" s="198" t="s">
        <v>224</v>
      </c>
      <c r="Z39" s="198" t="s">
        <v>224</v>
      </c>
      <c r="AE39" s="153" t="s">
        <v>347</v>
      </c>
    </row>
    <row r="40" spans="1:41" ht="11.4" customHeight="1" x14ac:dyDescent="0.2">
      <c r="A40" s="197"/>
      <c r="B40" s="163"/>
      <c r="C40" s="205" t="s">
        <v>139</v>
      </c>
      <c r="D40" s="198"/>
      <c r="E40" s="163"/>
      <c r="F40" s="198" t="s">
        <v>731</v>
      </c>
      <c r="G40" s="198"/>
      <c r="H40" s="163"/>
      <c r="I40" s="198" t="s">
        <v>731</v>
      </c>
      <c r="J40" s="198"/>
      <c r="K40" s="163"/>
      <c r="L40" s="198" t="s">
        <v>24</v>
      </c>
      <c r="M40" s="198"/>
      <c r="N40" s="163"/>
      <c r="O40" s="198" t="s">
        <v>105</v>
      </c>
      <c r="P40" s="198"/>
      <c r="Q40" s="163"/>
      <c r="R40" s="198" t="str">
        <f>Y42</f>
        <v>M2G, GPRS</v>
      </c>
      <c r="S40" s="198"/>
      <c r="T40" s="198"/>
      <c r="U40" s="198"/>
      <c r="V40" s="202"/>
      <c r="X40" s="163"/>
      <c r="Y40" s="198" t="s">
        <v>105</v>
      </c>
      <c r="Z40" s="198" t="s">
        <v>91</v>
      </c>
      <c r="AE40" s="153" t="s">
        <v>348</v>
      </c>
      <c r="AH40" s="160" t="s">
        <v>793</v>
      </c>
      <c r="AK40" s="160" t="s">
        <v>794</v>
      </c>
      <c r="AN40" s="160" t="s">
        <v>799</v>
      </c>
    </row>
    <row r="41" spans="1:41" ht="11.4" customHeight="1" x14ac:dyDescent="0.2">
      <c r="A41" s="197"/>
      <c r="B41" s="163"/>
      <c r="C41" s="206" t="s">
        <v>140</v>
      </c>
      <c r="D41" s="198"/>
      <c r="E41" s="163"/>
      <c r="F41" s="198" t="s">
        <v>630</v>
      </c>
      <c r="G41" s="198"/>
      <c r="H41" s="163"/>
      <c r="I41" s="198" t="s">
        <v>630</v>
      </c>
      <c r="J41" s="198"/>
      <c r="K41" s="198"/>
      <c r="L41" s="198"/>
      <c r="M41" s="198"/>
      <c r="N41" s="163"/>
      <c r="O41" s="198" t="s">
        <v>197</v>
      </c>
      <c r="P41" s="198"/>
      <c r="Q41" s="163"/>
      <c r="R41" s="198" t="str">
        <f>Y43</f>
        <v>M4G, LTE-Cat1-W</v>
      </c>
      <c r="S41" s="198"/>
      <c r="T41" s="198"/>
      <c r="U41" s="198"/>
      <c r="V41" s="202"/>
      <c r="X41" s="163"/>
      <c r="Y41" s="198" t="s">
        <v>197</v>
      </c>
      <c r="Z41" s="198" t="s">
        <v>626</v>
      </c>
      <c r="AE41" s="153" t="s">
        <v>349</v>
      </c>
      <c r="AI41" s="198" t="s">
        <v>797</v>
      </c>
      <c r="AJ41" s="198"/>
      <c r="AL41" s="198" t="s">
        <v>798</v>
      </c>
      <c r="AM41" s="198"/>
      <c r="AO41" s="198" t="s">
        <v>805</v>
      </c>
    </row>
    <row r="42" spans="1:41" ht="11.4" customHeight="1" x14ac:dyDescent="0.2">
      <c r="A42" s="197"/>
      <c r="B42" s="163"/>
      <c r="C42" s="206" t="s">
        <v>141</v>
      </c>
      <c r="D42" s="198"/>
      <c r="E42" s="163"/>
      <c r="F42" s="198" t="s">
        <v>631</v>
      </c>
      <c r="G42" s="198"/>
      <c r="H42" s="163"/>
      <c r="I42" s="198" t="s">
        <v>631</v>
      </c>
      <c r="J42" s="198"/>
      <c r="K42" s="208" t="s">
        <v>241</v>
      </c>
      <c r="L42" s="198"/>
      <c r="M42" s="204"/>
      <c r="N42" s="204" t="s">
        <v>242</v>
      </c>
      <c r="O42" s="198"/>
      <c r="P42" s="198"/>
      <c r="Q42" s="163"/>
      <c r="R42" s="198" t="str">
        <f>Y44</f>
        <v>M4G, LTE-Cat1US</v>
      </c>
      <c r="S42" s="198"/>
      <c r="T42" s="198"/>
      <c r="U42" s="198"/>
      <c r="V42" s="202" t="s">
        <v>224</v>
      </c>
      <c r="X42" s="163"/>
      <c r="Y42" s="198" t="s">
        <v>787</v>
      </c>
      <c r="Z42" s="198" t="s">
        <v>624</v>
      </c>
      <c r="AE42" s="153" t="s">
        <v>350</v>
      </c>
      <c r="AI42" s="198" t="s">
        <v>738</v>
      </c>
      <c r="AJ42" s="198"/>
      <c r="AL42" s="198" t="s">
        <v>789</v>
      </c>
      <c r="AM42" s="198"/>
      <c r="AO42" s="198" t="s">
        <v>801</v>
      </c>
    </row>
    <row r="43" spans="1:41" ht="11.4" customHeight="1" x14ac:dyDescent="0.2">
      <c r="A43" s="197"/>
      <c r="B43" s="163"/>
      <c r="C43" s="206" t="s">
        <v>142</v>
      </c>
      <c r="D43" s="198"/>
      <c r="E43" s="163"/>
      <c r="F43" s="207" t="s">
        <v>22</v>
      </c>
      <c r="G43" s="198"/>
      <c r="H43" s="163"/>
      <c r="I43" s="207" t="s">
        <v>22</v>
      </c>
      <c r="J43" s="198"/>
      <c r="K43" s="163"/>
      <c r="L43" s="198" t="s">
        <v>224</v>
      </c>
      <c r="M43" s="198"/>
      <c r="N43" s="163"/>
      <c r="O43" s="198" t="s">
        <v>737</v>
      </c>
      <c r="P43" s="198"/>
      <c r="Q43" s="163"/>
      <c r="R43" s="198" t="str">
        <f>Y45</f>
        <v>M4G, LTE-CatM1-W</v>
      </c>
      <c r="S43" s="198"/>
      <c r="T43" s="198"/>
      <c r="U43" s="198"/>
      <c r="V43" s="198" t="s">
        <v>751</v>
      </c>
      <c r="X43" s="163"/>
      <c r="Y43" s="198" t="s">
        <v>811</v>
      </c>
      <c r="Z43" s="198" t="s">
        <v>625</v>
      </c>
      <c r="AE43" s="153" t="s">
        <v>351</v>
      </c>
      <c r="AI43" s="198" t="s">
        <v>802</v>
      </c>
      <c r="AJ43" s="198"/>
      <c r="AL43" s="198" t="s">
        <v>788</v>
      </c>
      <c r="AM43" s="198"/>
      <c r="AO43" s="198" t="s">
        <v>806</v>
      </c>
    </row>
    <row r="44" spans="1:41" ht="11.4" customHeight="1" x14ac:dyDescent="0.2">
      <c r="A44" s="197"/>
      <c r="B44" s="163"/>
      <c r="C44" s="206" t="s">
        <v>722</v>
      </c>
      <c r="D44" s="198"/>
      <c r="E44" s="198"/>
      <c r="F44" s="198"/>
      <c r="G44" s="198"/>
      <c r="H44" s="198"/>
      <c r="I44" s="198"/>
      <c r="J44" s="198"/>
      <c r="K44" s="198"/>
      <c r="L44" s="37" t="s">
        <v>578</v>
      </c>
      <c r="M44" s="198"/>
      <c r="N44" s="191"/>
      <c r="O44" s="198" t="s">
        <v>738</v>
      </c>
      <c r="P44" s="198"/>
      <c r="Q44" s="191"/>
      <c r="R44" s="198" t="str">
        <f>Y46</f>
        <v>M4G, NB</v>
      </c>
      <c r="S44" s="198" t="s">
        <v>26</v>
      </c>
      <c r="T44" s="198"/>
      <c r="U44" s="198"/>
      <c r="V44" s="202" t="s">
        <v>752</v>
      </c>
      <c r="X44" s="163"/>
      <c r="Y44" s="198" t="s">
        <v>736</v>
      </c>
      <c r="AE44" s="153" t="s">
        <v>352</v>
      </c>
      <c r="AI44" s="198" t="s">
        <v>803</v>
      </c>
      <c r="AJ44" s="198"/>
      <c r="AL44" s="198" t="s">
        <v>797</v>
      </c>
      <c r="AM44" s="198"/>
      <c r="AO44" s="198" t="s">
        <v>224</v>
      </c>
    </row>
    <row r="45" spans="1:41" ht="11.4" customHeight="1" x14ac:dyDescent="0.2">
      <c r="A45" s="197"/>
      <c r="B45" s="163"/>
      <c r="C45" s="206" t="s">
        <v>762</v>
      </c>
      <c r="D45" s="198"/>
      <c r="E45" s="198"/>
      <c r="F45" s="198"/>
      <c r="G45" s="198"/>
      <c r="H45" s="198"/>
      <c r="I45" s="198"/>
      <c r="J45" s="198"/>
      <c r="K45" s="198"/>
      <c r="L45" s="37" t="s">
        <v>106</v>
      </c>
      <c r="M45" s="198"/>
      <c r="N45" s="337"/>
      <c r="O45" s="198" t="s">
        <v>785</v>
      </c>
      <c r="P45" s="198"/>
      <c r="Q45" s="198"/>
      <c r="R45" s="198"/>
      <c r="S45" s="198"/>
      <c r="T45" s="198"/>
      <c r="U45" s="198"/>
      <c r="V45" s="202" t="s">
        <v>224</v>
      </c>
      <c r="X45" s="163"/>
      <c r="Y45" s="198" t="s">
        <v>812</v>
      </c>
      <c r="Z45" s="198"/>
      <c r="AE45" s="153" t="s">
        <v>353</v>
      </c>
      <c r="AI45" s="198" t="s">
        <v>804</v>
      </c>
      <c r="AJ45" s="198"/>
      <c r="AL45" s="198" t="s">
        <v>738</v>
      </c>
      <c r="AM45" s="198"/>
    </row>
    <row r="46" spans="1:41" ht="11.4" customHeight="1" x14ac:dyDescent="0.2">
      <c r="A46" s="209"/>
      <c r="B46" s="210" t="s">
        <v>14</v>
      </c>
      <c r="C46" s="210" t="s">
        <v>225</v>
      </c>
      <c r="D46" s="210"/>
      <c r="E46" s="210"/>
      <c r="F46" s="210"/>
      <c r="G46" s="210"/>
      <c r="H46" s="210"/>
      <c r="I46" s="210"/>
      <c r="J46" s="210"/>
      <c r="K46" s="210" t="s">
        <v>21</v>
      </c>
      <c r="L46" s="210" t="s">
        <v>233</v>
      </c>
      <c r="M46" s="210"/>
      <c r="N46" s="337"/>
      <c r="O46" s="198" t="s">
        <v>784</v>
      </c>
      <c r="P46" s="198"/>
      <c r="Q46" s="198"/>
      <c r="R46" s="208" t="s">
        <v>231</v>
      </c>
      <c r="S46" s="200"/>
      <c r="T46" s="198"/>
      <c r="U46" s="198"/>
      <c r="V46" s="202"/>
      <c r="X46" s="163"/>
      <c r="Y46" s="198" t="s">
        <v>786</v>
      </c>
      <c r="Z46" s="198"/>
      <c r="AE46" s="153" t="s">
        <v>354</v>
      </c>
      <c r="AI46" s="198" t="s">
        <v>791</v>
      </c>
      <c r="AJ46" s="198"/>
      <c r="AL46" s="198" t="s">
        <v>790</v>
      </c>
      <c r="AM46" s="198"/>
    </row>
    <row r="47" spans="1:41" ht="11.4" customHeight="1" x14ac:dyDescent="0.2">
      <c r="A47" s="197"/>
      <c r="B47" s="198" t="s">
        <v>15</v>
      </c>
      <c r="C47" s="198" t="s">
        <v>226</v>
      </c>
      <c r="D47" s="198"/>
      <c r="E47" s="198"/>
      <c r="F47" s="198"/>
      <c r="G47" s="198"/>
      <c r="H47" s="198"/>
      <c r="I47" s="198"/>
      <c r="J47" s="198"/>
      <c r="K47" s="198" t="s">
        <v>91</v>
      </c>
      <c r="L47" s="198" t="s">
        <v>232</v>
      </c>
      <c r="M47" s="198"/>
      <c r="N47" s="337"/>
      <c r="O47" s="198"/>
      <c r="P47" s="198"/>
      <c r="Q47" s="198"/>
      <c r="R47" s="319" t="s">
        <v>90</v>
      </c>
      <c r="S47" s="212" t="s">
        <v>610</v>
      </c>
      <c r="T47" s="198"/>
      <c r="U47" s="198"/>
      <c r="V47" s="202"/>
      <c r="Y47" s="198" t="s">
        <v>626</v>
      </c>
      <c r="AE47" s="153" t="s">
        <v>355</v>
      </c>
      <c r="AI47" s="198" t="s">
        <v>792</v>
      </c>
      <c r="AJ47" s="198"/>
      <c r="AL47" s="198" t="s">
        <v>792</v>
      </c>
      <c r="AM47" s="198"/>
    </row>
    <row r="48" spans="1:41" ht="11.4" customHeight="1" x14ac:dyDescent="0.2">
      <c r="A48" s="197"/>
      <c r="B48" s="198" t="s">
        <v>16</v>
      </c>
      <c r="C48" s="198" t="s">
        <v>227</v>
      </c>
      <c r="D48" s="198"/>
      <c r="E48" s="198"/>
      <c r="F48" s="198"/>
      <c r="G48" s="198"/>
      <c r="H48" s="198"/>
      <c r="I48" s="198"/>
      <c r="J48" s="198"/>
      <c r="K48" s="198"/>
      <c r="L48" s="198" t="s">
        <v>234</v>
      </c>
      <c r="M48" s="198"/>
      <c r="N48" s="337"/>
      <c r="O48" s="198"/>
      <c r="P48" s="198"/>
      <c r="Q48" s="198"/>
      <c r="R48" s="319"/>
      <c r="S48" s="212" t="s">
        <v>800</v>
      </c>
      <c r="T48" s="200"/>
      <c r="U48" s="200"/>
      <c r="V48" s="213"/>
      <c r="Y48" s="198" t="s">
        <v>624</v>
      </c>
      <c r="AE48" s="153" t="s">
        <v>356</v>
      </c>
      <c r="AI48" s="198" t="s">
        <v>790</v>
      </c>
      <c r="AJ48" s="198"/>
      <c r="AL48" s="198" t="s">
        <v>791</v>
      </c>
      <c r="AM48" s="198"/>
    </row>
    <row r="49" spans="1:38" ht="11.4" customHeight="1" x14ac:dyDescent="0.2">
      <c r="A49" s="197"/>
      <c r="B49" s="198" t="s">
        <v>107</v>
      </c>
      <c r="C49" s="198" t="s">
        <v>228</v>
      </c>
      <c r="D49" s="198"/>
      <c r="E49" s="198"/>
      <c r="F49" s="198"/>
      <c r="G49" s="198"/>
      <c r="H49" s="198"/>
      <c r="I49" s="198"/>
      <c r="J49" s="198"/>
      <c r="K49" s="198" t="s">
        <v>23</v>
      </c>
      <c r="L49" s="198" t="s">
        <v>235</v>
      </c>
      <c r="M49" s="198"/>
      <c r="N49" s="338"/>
      <c r="O49" s="198" t="s">
        <v>224</v>
      </c>
      <c r="P49" s="339"/>
      <c r="Q49" s="339"/>
      <c r="R49" s="212"/>
      <c r="S49" s="212"/>
      <c r="T49" s="198"/>
      <c r="U49" s="200"/>
      <c r="V49" s="202"/>
      <c r="Y49" s="198" t="s">
        <v>625</v>
      </c>
      <c r="AE49" s="153" t="s">
        <v>357</v>
      </c>
      <c r="AI49" s="198" t="s">
        <v>224</v>
      </c>
      <c r="AL49" s="198" t="s">
        <v>224</v>
      </c>
    </row>
    <row r="50" spans="1:38" ht="11.4" customHeight="1" x14ac:dyDescent="0.2">
      <c r="A50" s="197"/>
      <c r="B50" s="198"/>
      <c r="C50" s="198" t="s">
        <v>229</v>
      </c>
      <c r="D50" s="198"/>
      <c r="E50" s="198"/>
      <c r="F50" s="198"/>
      <c r="G50" s="198"/>
      <c r="H50" s="198"/>
      <c r="I50" s="198"/>
      <c r="J50" s="198"/>
      <c r="K50" s="198" t="s">
        <v>27</v>
      </c>
      <c r="L50" s="198" t="s">
        <v>236</v>
      </c>
      <c r="M50" s="198"/>
      <c r="N50" s="198"/>
      <c r="O50" s="198"/>
      <c r="P50" s="211"/>
      <c r="Q50" s="198"/>
      <c r="R50" s="41" t="s">
        <v>569</v>
      </c>
      <c r="S50" s="198"/>
      <c r="T50" s="198"/>
      <c r="U50" s="198"/>
      <c r="V50" s="202"/>
      <c r="AE50" s="153" t="s">
        <v>358</v>
      </c>
    </row>
    <row r="51" spans="1:38" ht="11.4" customHeight="1" x14ac:dyDescent="0.2">
      <c r="A51" s="197"/>
      <c r="B51" s="198"/>
      <c r="C51" s="198" t="s">
        <v>230</v>
      </c>
      <c r="D51" s="198"/>
      <c r="E51" s="198"/>
      <c r="F51" s="198"/>
      <c r="G51" s="198"/>
      <c r="H51" s="198"/>
      <c r="I51" s="198"/>
      <c r="J51" s="198"/>
      <c r="K51" s="198" t="s">
        <v>24</v>
      </c>
      <c r="L51" s="198" t="s">
        <v>237</v>
      </c>
      <c r="M51" s="198"/>
      <c r="N51" s="198"/>
      <c r="O51" s="198"/>
      <c r="P51" s="211"/>
      <c r="Q51" s="198"/>
      <c r="R51" s="198"/>
      <c r="S51" s="198" t="s">
        <v>224</v>
      </c>
      <c r="T51" s="198"/>
      <c r="U51" s="198"/>
      <c r="V51" s="202"/>
      <c r="X51" s="44" t="s">
        <v>616</v>
      </c>
      <c r="Y51" s="37"/>
      <c r="Z51" s="37"/>
      <c r="AE51" s="153" t="s">
        <v>359</v>
      </c>
    </row>
    <row r="52" spans="1:38" ht="11.4" customHeight="1" x14ac:dyDescent="0.2">
      <c r="A52" s="197"/>
      <c r="B52" s="214" t="s">
        <v>106</v>
      </c>
      <c r="C52" s="198" t="s">
        <v>240</v>
      </c>
      <c r="D52" s="198"/>
      <c r="E52" s="198"/>
      <c r="F52" s="198"/>
      <c r="G52" s="198"/>
      <c r="H52" s="198"/>
      <c r="I52" s="198"/>
      <c r="J52" s="198"/>
      <c r="K52" s="212" t="s">
        <v>25</v>
      </c>
      <c r="L52" s="198" t="s">
        <v>238</v>
      </c>
      <c r="M52" s="198"/>
      <c r="N52" s="198"/>
      <c r="O52" s="198"/>
      <c r="P52" s="211"/>
      <c r="Q52" s="198"/>
      <c r="R52" s="198"/>
      <c r="S52" s="198" t="s">
        <v>614</v>
      </c>
      <c r="T52" s="198"/>
      <c r="U52" s="198"/>
      <c r="V52" s="202"/>
      <c r="X52" s="472"/>
      <c r="Y52" s="473"/>
      <c r="Z52" s="37" t="s">
        <v>617</v>
      </c>
      <c r="AE52" s="153" t="s">
        <v>360</v>
      </c>
      <c r="AI52" s="198" t="s">
        <v>224</v>
      </c>
    </row>
    <row r="53" spans="1:38" ht="11.4" customHeight="1" thickBot="1" x14ac:dyDescent="0.25">
      <c r="A53" s="197"/>
      <c r="B53" s="198"/>
      <c r="C53" s="198" t="s">
        <v>239</v>
      </c>
      <c r="D53" s="198"/>
      <c r="E53" s="198"/>
      <c r="F53" s="198"/>
      <c r="G53" s="198"/>
      <c r="H53" s="198"/>
      <c r="I53" s="198"/>
      <c r="J53" s="198"/>
      <c r="K53" s="212"/>
      <c r="L53" s="198"/>
      <c r="M53" s="198"/>
      <c r="N53" s="198"/>
      <c r="O53" s="198"/>
      <c r="P53" s="211"/>
      <c r="Q53" s="198"/>
      <c r="R53" s="198"/>
      <c r="S53" s="198" t="s">
        <v>615</v>
      </c>
      <c r="T53" s="198"/>
      <c r="U53" s="198"/>
      <c r="V53" s="202"/>
      <c r="X53" s="37"/>
      <c r="Y53" s="37"/>
      <c r="Z53" s="37" t="s">
        <v>618</v>
      </c>
      <c r="AA53" s="37"/>
      <c r="AE53" s="153" t="s">
        <v>361</v>
      </c>
    </row>
    <row r="54" spans="1:38" ht="11.4" customHeight="1" x14ac:dyDescent="0.2">
      <c r="A54" s="215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7"/>
      <c r="Y54" s="166"/>
      <c r="AE54" s="153" t="s">
        <v>362</v>
      </c>
    </row>
    <row r="55" spans="1:38" ht="13.8" x14ac:dyDescent="0.2">
      <c r="A55" s="218"/>
      <c r="B55" s="219"/>
      <c r="C55" s="219"/>
      <c r="D55" s="220"/>
      <c r="E55" s="219"/>
      <c r="F55" s="219"/>
      <c r="G55" s="219"/>
      <c r="H55" s="219"/>
      <c r="I55" s="219"/>
      <c r="J55" s="220" t="s">
        <v>244</v>
      </c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21"/>
      <c r="AE55" s="153" t="s">
        <v>363</v>
      </c>
    </row>
    <row r="56" spans="1:38" ht="11.4" customHeight="1" x14ac:dyDescent="0.2">
      <c r="A56" s="218"/>
      <c r="B56" s="219"/>
      <c r="C56" s="222"/>
      <c r="D56" s="219"/>
      <c r="E56" s="219"/>
      <c r="F56" s="219"/>
      <c r="G56" s="219"/>
      <c r="H56" s="222"/>
      <c r="I56" s="222" t="s">
        <v>223</v>
      </c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21"/>
      <c r="Y56" s="166"/>
      <c r="AE56" s="153" t="s">
        <v>364</v>
      </c>
    </row>
    <row r="57" spans="1:38" ht="11.4" customHeight="1" thickBot="1" x14ac:dyDescent="0.25">
      <c r="A57" s="223"/>
      <c r="B57" s="224"/>
      <c r="C57" s="225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6"/>
      <c r="Y57" s="166"/>
      <c r="AE57" s="153" t="s">
        <v>365</v>
      </c>
    </row>
    <row r="58" spans="1:38" ht="15" x14ac:dyDescent="0.25">
      <c r="A58" s="218"/>
      <c r="B58" s="219"/>
      <c r="C58" s="227"/>
      <c r="D58" s="219"/>
      <c r="E58" s="219"/>
      <c r="F58" s="228" t="s">
        <v>28</v>
      </c>
      <c r="G58" s="219"/>
      <c r="H58" s="219"/>
      <c r="I58" s="219"/>
      <c r="J58" s="219"/>
      <c r="K58" s="221"/>
      <c r="L58" s="219"/>
      <c r="M58" s="219"/>
      <c r="N58" s="227"/>
      <c r="O58" s="219"/>
      <c r="P58" s="219"/>
      <c r="Q58" s="228" t="s">
        <v>35</v>
      </c>
      <c r="R58" s="219"/>
      <c r="S58" s="219"/>
      <c r="T58" s="219"/>
      <c r="U58" s="219"/>
      <c r="V58" s="221"/>
      <c r="AE58" s="153" t="s">
        <v>366</v>
      </c>
    </row>
    <row r="59" spans="1:38" ht="15.6" thickBot="1" x14ac:dyDescent="0.3">
      <c r="A59" s="218"/>
      <c r="B59" s="219"/>
      <c r="C59" s="227"/>
      <c r="D59" s="219"/>
      <c r="E59" s="219"/>
      <c r="F59" s="228"/>
      <c r="G59" s="219"/>
      <c r="H59" s="219"/>
      <c r="I59" s="219"/>
      <c r="J59" s="219"/>
      <c r="K59" s="219"/>
      <c r="L59" s="218"/>
      <c r="M59" s="219"/>
      <c r="N59" s="227"/>
      <c r="O59" s="219"/>
      <c r="P59" s="219"/>
      <c r="Q59" s="228"/>
      <c r="R59" s="219"/>
      <c r="S59" s="219"/>
      <c r="T59" s="219"/>
      <c r="U59" s="219"/>
      <c r="V59" s="221"/>
      <c r="AE59" s="153" t="s">
        <v>367</v>
      </c>
    </row>
    <row r="60" spans="1:38" ht="11.4" customHeight="1" thickBot="1" x14ac:dyDescent="0.3">
      <c r="A60" s="229"/>
      <c r="B60" s="230" t="s">
        <v>245</v>
      </c>
      <c r="C60" s="219"/>
      <c r="D60" s="231"/>
      <c r="E60" s="227" t="s">
        <v>601</v>
      </c>
      <c r="F60" s="219"/>
      <c r="G60" s="219"/>
      <c r="H60" s="219"/>
      <c r="I60" s="219"/>
      <c r="J60" s="219"/>
      <c r="K60" s="219"/>
      <c r="L60" s="218"/>
      <c r="M60" s="230" t="s">
        <v>68</v>
      </c>
      <c r="N60" s="219"/>
      <c r="O60" s="231"/>
      <c r="P60" s="227" t="s">
        <v>246</v>
      </c>
      <c r="Q60" s="219"/>
      <c r="R60" s="219"/>
      <c r="S60" s="219"/>
      <c r="T60" s="219"/>
      <c r="U60" s="219"/>
      <c r="V60" s="221"/>
      <c r="AE60" s="153" t="s">
        <v>368</v>
      </c>
    </row>
    <row r="61" spans="1:38" ht="11.4" customHeight="1" thickBot="1" x14ac:dyDescent="0.3">
      <c r="A61" s="229"/>
      <c r="B61" s="230"/>
      <c r="C61" s="219"/>
      <c r="D61" s="231"/>
      <c r="E61" s="227" t="s">
        <v>602</v>
      </c>
      <c r="F61" s="219"/>
      <c r="G61" s="219"/>
      <c r="H61" s="219"/>
      <c r="I61" s="219"/>
      <c r="J61" s="219"/>
      <c r="K61" s="219"/>
      <c r="L61" s="218"/>
      <c r="M61" s="230"/>
      <c r="N61" s="219"/>
      <c r="O61" s="231" t="s">
        <v>90</v>
      </c>
      <c r="P61" s="227" t="s">
        <v>247</v>
      </c>
      <c r="Q61" s="219"/>
      <c r="R61" s="219"/>
      <c r="S61" s="219"/>
      <c r="T61" s="219"/>
      <c r="U61" s="219"/>
      <c r="V61" s="221"/>
      <c r="AE61" s="153" t="s">
        <v>369</v>
      </c>
    </row>
    <row r="62" spans="1:38" ht="11.4" customHeight="1" thickBot="1" x14ac:dyDescent="0.25">
      <c r="A62" s="223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3"/>
      <c r="M62" s="224"/>
      <c r="N62" s="224"/>
      <c r="O62" s="224"/>
      <c r="P62" s="224"/>
      <c r="Q62" s="224"/>
      <c r="R62" s="224"/>
      <c r="S62" s="224"/>
      <c r="T62" s="224"/>
      <c r="U62" s="224"/>
      <c r="V62" s="226"/>
      <c r="AE62" s="153" t="s">
        <v>370</v>
      </c>
    </row>
    <row r="63" spans="1:38" ht="13.8" thickBot="1" x14ac:dyDescent="0.3">
      <c r="A63" s="218"/>
      <c r="B63" s="219"/>
      <c r="C63" s="231"/>
      <c r="D63" s="219" t="s">
        <v>179</v>
      </c>
      <c r="E63" s="219"/>
      <c r="F63" s="230" t="s">
        <v>248</v>
      </c>
      <c r="G63" s="219"/>
      <c r="H63" s="219"/>
      <c r="I63" s="219"/>
      <c r="J63" s="219"/>
      <c r="K63" s="219"/>
      <c r="L63" s="218"/>
      <c r="M63" s="219"/>
      <c r="N63" s="219"/>
      <c r="O63" s="219"/>
      <c r="P63" s="219"/>
      <c r="Q63" s="230" t="s">
        <v>248</v>
      </c>
      <c r="R63" s="219"/>
      <c r="S63" s="219"/>
      <c r="T63" s="219"/>
      <c r="U63" s="219"/>
      <c r="V63" s="232"/>
      <c r="AE63" s="153" t="s">
        <v>371</v>
      </c>
    </row>
    <row r="64" spans="1:38" ht="11.4" customHeight="1" thickBot="1" x14ac:dyDescent="0.25">
      <c r="A64" s="218"/>
      <c r="B64" s="219"/>
      <c r="C64" s="231"/>
      <c r="D64" s="219" t="s">
        <v>249</v>
      </c>
      <c r="E64" s="219" t="str">
        <f>D64</f>
        <v>pressure</v>
      </c>
      <c r="F64" s="219"/>
      <c r="G64" s="219"/>
      <c r="H64" s="219"/>
      <c r="I64" s="219"/>
      <c r="J64" s="219"/>
      <c r="K64" s="219"/>
      <c r="L64" s="218"/>
      <c r="M64" s="219"/>
      <c r="N64" s="231"/>
      <c r="O64" s="227" t="s">
        <v>249</v>
      </c>
      <c r="P64" s="219"/>
      <c r="Q64" s="219"/>
      <c r="R64" s="219"/>
      <c r="S64" s="231"/>
      <c r="T64" s="227" t="s">
        <v>179</v>
      </c>
      <c r="U64" s="219"/>
      <c r="V64" s="221"/>
      <c r="AE64" s="153" t="s">
        <v>372</v>
      </c>
    </row>
    <row r="65" spans="1:31" ht="11.4" customHeight="1" x14ac:dyDescent="0.2">
      <c r="A65" s="218"/>
      <c r="B65" s="219"/>
      <c r="C65" s="233"/>
      <c r="D65" s="219" t="s">
        <v>250</v>
      </c>
      <c r="E65" s="219"/>
      <c r="F65" s="219" t="str">
        <f>D65</f>
        <v>absolute</v>
      </c>
      <c r="G65" s="219"/>
      <c r="H65" s="219"/>
      <c r="I65" s="227"/>
      <c r="J65" s="219"/>
      <c r="K65" s="219"/>
      <c r="L65" s="218"/>
      <c r="M65" s="219"/>
      <c r="N65" s="233"/>
      <c r="O65" s="219" t="s">
        <v>250</v>
      </c>
      <c r="P65" s="219"/>
      <c r="Q65" s="219"/>
      <c r="R65" s="219"/>
      <c r="S65" s="227"/>
      <c r="T65" s="227"/>
      <c r="U65" s="219"/>
      <c r="V65" s="221"/>
      <c r="AE65" s="153" t="s">
        <v>373</v>
      </c>
    </row>
    <row r="66" spans="1:31" ht="11.4" customHeight="1" x14ac:dyDescent="0.2">
      <c r="A66" s="218"/>
      <c r="B66" s="219"/>
      <c r="C66" s="233"/>
      <c r="D66" s="219" t="s">
        <v>251</v>
      </c>
      <c r="E66" s="219"/>
      <c r="F66" s="219"/>
      <c r="G66" s="219"/>
      <c r="H66" s="219"/>
      <c r="I66" s="227"/>
      <c r="J66" s="219"/>
      <c r="K66" s="219"/>
      <c r="L66" s="218"/>
      <c r="M66" s="219"/>
      <c r="N66" s="233"/>
      <c r="O66" s="219" t="s">
        <v>251</v>
      </c>
      <c r="P66" s="219"/>
      <c r="Q66" s="219"/>
      <c r="R66" s="219"/>
      <c r="S66" s="227"/>
      <c r="T66" s="227"/>
      <c r="U66" s="219"/>
      <c r="V66" s="221"/>
      <c r="AE66" s="153" t="s">
        <v>374</v>
      </c>
    </row>
    <row r="67" spans="1:31" ht="11.4" customHeight="1" x14ac:dyDescent="0.2">
      <c r="A67" s="218"/>
      <c r="B67" s="219"/>
      <c r="C67" s="227"/>
      <c r="D67" s="227"/>
      <c r="E67" s="219"/>
      <c r="F67" s="219"/>
      <c r="G67" s="219"/>
      <c r="H67" s="227"/>
      <c r="I67" s="227"/>
      <c r="J67" s="219"/>
      <c r="K67" s="219"/>
      <c r="L67" s="218"/>
      <c r="M67" s="219"/>
      <c r="N67" s="227"/>
      <c r="O67" s="227"/>
      <c r="P67" s="219"/>
      <c r="Q67" s="219"/>
      <c r="R67" s="219"/>
      <c r="S67" s="227"/>
      <c r="T67" s="227"/>
      <c r="U67" s="219"/>
      <c r="V67" s="221"/>
      <c r="AE67" s="153" t="s">
        <v>375</v>
      </c>
    </row>
    <row r="68" spans="1:31" ht="11.4" customHeight="1" x14ac:dyDescent="0.2">
      <c r="A68" s="218"/>
      <c r="B68" s="227" t="s">
        <v>255</v>
      </c>
      <c r="C68" s="219"/>
      <c r="D68" s="219"/>
      <c r="E68" s="219"/>
      <c r="F68" s="219"/>
      <c r="G68" s="227" t="s">
        <v>252</v>
      </c>
      <c r="H68" s="219"/>
      <c r="I68" s="219"/>
      <c r="J68" s="219"/>
      <c r="K68" s="219"/>
      <c r="L68" s="218"/>
      <c r="M68" s="227" t="s">
        <v>255</v>
      </c>
      <c r="N68" s="219"/>
      <c r="O68" s="219"/>
      <c r="P68" s="219"/>
      <c r="Q68" s="219"/>
      <c r="R68" s="227" t="s">
        <v>252</v>
      </c>
      <c r="S68" s="219"/>
      <c r="T68" s="219"/>
      <c r="U68" s="219"/>
      <c r="V68" s="221"/>
      <c r="AE68" s="153" t="s">
        <v>376</v>
      </c>
    </row>
    <row r="69" spans="1:31" ht="11.4" customHeight="1" x14ac:dyDescent="0.2">
      <c r="A69" s="218"/>
      <c r="B69" s="219"/>
      <c r="C69" s="163"/>
      <c r="D69" s="219" t="s">
        <v>259</v>
      </c>
      <c r="E69" s="219"/>
      <c r="F69" s="219"/>
      <c r="G69" s="219"/>
      <c r="H69" s="163"/>
      <c r="I69" s="219" t="s">
        <v>134</v>
      </c>
      <c r="J69" s="219"/>
      <c r="K69" s="219"/>
      <c r="L69" s="218"/>
      <c r="M69" s="219"/>
      <c r="N69" s="163"/>
      <c r="O69" s="219" t="s">
        <v>259</v>
      </c>
      <c r="P69" s="219"/>
      <c r="Q69" s="219"/>
      <c r="R69" s="219"/>
      <c r="S69" s="163"/>
      <c r="T69" s="219" t="s">
        <v>29</v>
      </c>
      <c r="U69" s="219"/>
      <c r="V69" s="221"/>
      <c r="AE69" s="153" t="s">
        <v>377</v>
      </c>
    </row>
    <row r="70" spans="1:31" ht="11.4" customHeight="1" x14ac:dyDescent="0.2">
      <c r="A70" s="218"/>
      <c r="B70" s="219"/>
      <c r="C70" s="233"/>
      <c r="D70" s="219" t="s">
        <v>260</v>
      </c>
      <c r="E70" s="219"/>
      <c r="F70" s="219"/>
      <c r="G70" s="219"/>
      <c r="H70" s="233"/>
      <c r="I70" s="219" t="s">
        <v>135</v>
      </c>
      <c r="J70" s="219"/>
      <c r="K70" s="219"/>
      <c r="L70" s="218"/>
      <c r="M70" s="219"/>
      <c r="N70" s="233"/>
      <c r="O70" s="219" t="s">
        <v>260</v>
      </c>
      <c r="P70" s="219"/>
      <c r="Q70" s="219"/>
      <c r="R70" s="219"/>
      <c r="S70" s="233"/>
      <c r="T70" s="219" t="s">
        <v>30</v>
      </c>
      <c r="U70" s="219"/>
      <c r="V70" s="221"/>
      <c r="AE70" s="153" t="s">
        <v>378</v>
      </c>
    </row>
    <row r="71" spans="1:31" ht="11.4" customHeight="1" x14ac:dyDescent="0.2">
      <c r="A71" s="218"/>
      <c r="B71" s="227" t="s">
        <v>256</v>
      </c>
      <c r="C71" s="219"/>
      <c r="D71" s="219"/>
      <c r="E71" s="219"/>
      <c r="F71" s="219"/>
      <c r="G71" s="227" t="s">
        <v>253</v>
      </c>
      <c r="H71" s="219"/>
      <c r="I71" s="219"/>
      <c r="J71" s="219"/>
      <c r="K71" s="219"/>
      <c r="L71" s="218"/>
      <c r="M71" s="227" t="s">
        <v>256</v>
      </c>
      <c r="N71" s="219"/>
      <c r="O71" s="219"/>
      <c r="P71" s="219"/>
      <c r="Q71" s="219"/>
      <c r="R71" s="227" t="s">
        <v>253</v>
      </c>
      <c r="S71" s="219"/>
      <c r="T71" s="219"/>
      <c r="U71" s="219"/>
      <c r="V71" s="221"/>
      <c r="AE71" s="153" t="s">
        <v>379</v>
      </c>
    </row>
    <row r="72" spans="1:31" ht="11.4" customHeight="1" x14ac:dyDescent="0.2">
      <c r="A72" s="218"/>
      <c r="B72" s="219"/>
      <c r="C72" s="163"/>
      <c r="D72" s="219" t="s">
        <v>110</v>
      </c>
      <c r="E72" s="219"/>
      <c r="F72" s="219"/>
      <c r="G72" s="219"/>
      <c r="H72" s="163"/>
      <c r="I72" s="219" t="s">
        <v>136</v>
      </c>
      <c r="J72" s="219"/>
      <c r="K72" s="219"/>
      <c r="L72" s="218"/>
      <c r="M72" s="219"/>
      <c r="N72" s="163"/>
      <c r="O72" s="219" t="s">
        <v>41</v>
      </c>
      <c r="P72" s="219"/>
      <c r="Q72" s="219"/>
      <c r="R72" s="219"/>
      <c r="S72" s="163"/>
      <c r="T72" s="219" t="s">
        <v>43</v>
      </c>
      <c r="U72" s="219"/>
      <c r="V72" s="221"/>
      <c r="AE72" s="153" t="s">
        <v>380</v>
      </c>
    </row>
    <row r="73" spans="1:31" ht="11.4" customHeight="1" x14ac:dyDescent="0.2">
      <c r="A73" s="218"/>
      <c r="B73" s="219"/>
      <c r="C73" s="163"/>
      <c r="D73" s="219" t="s">
        <v>111</v>
      </c>
      <c r="E73" s="219"/>
      <c r="F73" s="219"/>
      <c r="G73" s="219"/>
      <c r="H73" s="163"/>
      <c r="I73" s="219" t="s">
        <v>137</v>
      </c>
      <c r="J73" s="219"/>
      <c r="K73" s="219"/>
      <c r="L73" s="218"/>
      <c r="M73" s="219"/>
      <c r="N73" s="163"/>
      <c r="O73" s="219" t="s">
        <v>42</v>
      </c>
      <c r="P73" s="219"/>
      <c r="Q73" s="219"/>
      <c r="R73" s="219"/>
      <c r="S73" s="163"/>
      <c r="T73" s="219" t="s">
        <v>45</v>
      </c>
      <c r="U73" s="219"/>
      <c r="V73" s="221"/>
      <c r="AE73" s="153" t="s">
        <v>381</v>
      </c>
    </row>
    <row r="74" spans="1:31" ht="11.4" customHeight="1" x14ac:dyDescent="0.2">
      <c r="A74" s="218"/>
      <c r="B74" s="219"/>
      <c r="C74" s="163"/>
      <c r="D74" s="219" t="s">
        <v>112</v>
      </c>
      <c r="E74" s="219"/>
      <c r="F74" s="219"/>
      <c r="G74" s="219"/>
      <c r="H74" s="233"/>
      <c r="I74" s="219" t="s">
        <v>138</v>
      </c>
      <c r="J74" s="219"/>
      <c r="K74" s="219"/>
      <c r="L74" s="218"/>
      <c r="M74" s="219"/>
      <c r="N74" s="163"/>
      <c r="O74" s="219" t="s">
        <v>44</v>
      </c>
      <c r="P74" s="219"/>
      <c r="Q74" s="219"/>
      <c r="R74" s="219"/>
      <c r="S74" s="233"/>
      <c r="T74" s="219" t="s">
        <v>47</v>
      </c>
      <c r="U74" s="219"/>
      <c r="V74" s="221"/>
      <c r="AE74" s="153" t="s">
        <v>382</v>
      </c>
    </row>
    <row r="75" spans="1:31" ht="11.4" customHeight="1" x14ac:dyDescent="0.2">
      <c r="A75" s="218"/>
      <c r="B75" s="219"/>
      <c r="C75" s="163"/>
      <c r="D75" s="219" t="s">
        <v>113</v>
      </c>
      <c r="E75" s="219"/>
      <c r="F75" s="219"/>
      <c r="G75" s="227" t="s">
        <v>254</v>
      </c>
      <c r="H75" s="219"/>
      <c r="I75" s="219"/>
      <c r="J75" s="219"/>
      <c r="K75" s="219"/>
      <c r="L75" s="218"/>
      <c r="M75" s="219"/>
      <c r="N75" s="163"/>
      <c r="O75" s="219" t="s">
        <v>46</v>
      </c>
      <c r="P75" s="219"/>
      <c r="Q75" s="219"/>
      <c r="R75" s="227" t="s">
        <v>254</v>
      </c>
      <c r="S75" s="219"/>
      <c r="T75" s="219"/>
      <c r="U75" s="219"/>
      <c r="V75" s="221"/>
      <c r="AE75" s="153" t="s">
        <v>383</v>
      </c>
    </row>
    <row r="76" spans="1:31" ht="11.4" customHeight="1" x14ac:dyDescent="0.2">
      <c r="A76" s="218"/>
      <c r="B76" s="219"/>
      <c r="C76" s="163"/>
      <c r="D76" s="219" t="s">
        <v>114</v>
      </c>
      <c r="E76" s="219"/>
      <c r="F76" s="219"/>
      <c r="G76" s="219"/>
      <c r="H76" s="163"/>
      <c r="I76" s="219" t="s">
        <v>131</v>
      </c>
      <c r="J76" s="219"/>
      <c r="K76" s="219"/>
      <c r="L76" s="218"/>
      <c r="M76" s="219"/>
      <c r="N76" s="163"/>
      <c r="O76" s="219" t="s">
        <v>48</v>
      </c>
      <c r="P76" s="219"/>
      <c r="Q76" s="219"/>
      <c r="R76" s="219"/>
      <c r="S76" s="163"/>
      <c r="T76" s="219" t="s">
        <v>31</v>
      </c>
      <c r="U76" s="219"/>
      <c r="V76" s="221"/>
      <c r="AE76" s="153" t="s">
        <v>384</v>
      </c>
    </row>
    <row r="77" spans="1:31" ht="11.4" customHeight="1" x14ac:dyDescent="0.2">
      <c r="A77" s="218"/>
      <c r="B77" s="219"/>
      <c r="C77" s="163"/>
      <c r="D77" s="219" t="s">
        <v>115</v>
      </c>
      <c r="E77" s="219"/>
      <c r="F77" s="219"/>
      <c r="G77" s="219"/>
      <c r="H77" s="163"/>
      <c r="I77" s="219" t="s">
        <v>198</v>
      </c>
      <c r="J77" s="219"/>
      <c r="K77" s="219"/>
      <c r="L77" s="218"/>
      <c r="M77" s="219"/>
      <c r="N77" s="163"/>
      <c r="O77" s="219" t="s">
        <v>98</v>
      </c>
      <c r="P77" s="219"/>
      <c r="Q77" s="219"/>
      <c r="R77" s="219"/>
      <c r="S77" s="163"/>
      <c r="T77" s="219" t="s">
        <v>198</v>
      </c>
      <c r="U77" s="219"/>
      <c r="V77" s="221"/>
      <c r="AE77" s="153" t="s">
        <v>385</v>
      </c>
    </row>
    <row r="78" spans="1:31" ht="11.4" customHeight="1" x14ac:dyDescent="0.2">
      <c r="A78" s="218"/>
      <c r="B78" s="219"/>
      <c r="C78" s="163"/>
      <c r="D78" s="219" t="s">
        <v>116</v>
      </c>
      <c r="E78" s="219"/>
      <c r="F78" s="219"/>
      <c r="G78" s="219"/>
      <c r="H78" s="163"/>
      <c r="I78" s="219" t="s">
        <v>132</v>
      </c>
      <c r="J78" s="219"/>
      <c r="K78" s="219"/>
      <c r="L78" s="218"/>
      <c r="M78" s="219"/>
      <c r="N78" s="163"/>
      <c r="O78" s="219" t="s">
        <v>49</v>
      </c>
      <c r="P78" s="219"/>
      <c r="Q78" s="219"/>
      <c r="R78" s="219"/>
      <c r="S78" s="163"/>
      <c r="T78" s="219" t="s">
        <v>33</v>
      </c>
      <c r="U78" s="219"/>
      <c r="V78" s="221"/>
      <c r="AE78" s="153" t="s">
        <v>386</v>
      </c>
    </row>
    <row r="79" spans="1:31" ht="11.4" customHeight="1" x14ac:dyDescent="0.2">
      <c r="A79" s="218"/>
      <c r="B79" s="219"/>
      <c r="C79" s="163"/>
      <c r="D79" s="219" t="s">
        <v>117</v>
      </c>
      <c r="E79" s="219"/>
      <c r="F79" s="219"/>
      <c r="G79" s="219"/>
      <c r="H79" s="163"/>
      <c r="I79" s="219" t="s">
        <v>133</v>
      </c>
      <c r="J79" s="219"/>
      <c r="K79" s="219"/>
      <c r="L79" s="218"/>
      <c r="M79" s="219"/>
      <c r="N79" s="163"/>
      <c r="O79" s="219" t="s">
        <v>50</v>
      </c>
      <c r="P79" s="219"/>
      <c r="Q79" s="219"/>
      <c r="R79" s="219"/>
      <c r="S79" s="163"/>
      <c r="T79" s="219" t="s">
        <v>34</v>
      </c>
      <c r="U79" s="219"/>
      <c r="V79" s="221"/>
      <c r="AE79" s="153" t="s">
        <v>387</v>
      </c>
    </row>
    <row r="80" spans="1:31" ht="11.4" customHeight="1" x14ac:dyDescent="0.2">
      <c r="A80" s="218"/>
      <c r="B80" s="219"/>
      <c r="C80" s="163"/>
      <c r="D80" s="219" t="s">
        <v>118</v>
      </c>
      <c r="E80" s="219"/>
      <c r="F80" s="219"/>
      <c r="G80" s="219"/>
      <c r="H80" s="233"/>
      <c r="I80" s="219" t="s">
        <v>813</v>
      </c>
      <c r="J80" s="219"/>
      <c r="K80" s="219"/>
      <c r="L80" s="218"/>
      <c r="M80" s="219"/>
      <c r="N80" s="163"/>
      <c r="O80" s="219" t="s">
        <v>51</v>
      </c>
      <c r="P80" s="219"/>
      <c r="Q80" s="219"/>
      <c r="R80" s="219"/>
      <c r="S80" s="233"/>
      <c r="T80" s="219" t="s">
        <v>262</v>
      </c>
      <c r="U80" s="219"/>
      <c r="V80" s="221"/>
      <c r="AE80" s="153" t="s">
        <v>388</v>
      </c>
    </row>
    <row r="81" spans="1:31" ht="11.4" customHeight="1" x14ac:dyDescent="0.2">
      <c r="A81" s="218"/>
      <c r="B81" s="227" t="s">
        <v>257</v>
      </c>
      <c r="C81" s="219"/>
      <c r="D81" s="219"/>
      <c r="E81" s="219"/>
      <c r="F81" s="219"/>
      <c r="G81" s="227" t="s">
        <v>744</v>
      </c>
      <c r="H81" s="219"/>
      <c r="I81" s="317"/>
      <c r="J81" s="219"/>
      <c r="K81" s="219"/>
      <c r="L81" s="218"/>
      <c r="M81" s="227" t="s">
        <v>257</v>
      </c>
      <c r="N81" s="219"/>
      <c r="O81" s="219"/>
      <c r="P81" s="219"/>
      <c r="Q81" s="219"/>
      <c r="R81" s="219"/>
      <c r="S81" s="219"/>
      <c r="T81" s="219"/>
      <c r="U81" s="219"/>
      <c r="V81" s="221"/>
      <c r="AE81" s="153" t="s">
        <v>389</v>
      </c>
    </row>
    <row r="82" spans="1:31" ht="11.4" customHeight="1" x14ac:dyDescent="0.2">
      <c r="A82" s="218"/>
      <c r="B82" s="219"/>
      <c r="C82" s="163"/>
      <c r="D82" s="219"/>
      <c r="E82" s="219"/>
      <c r="F82" s="219"/>
      <c r="G82" s="219"/>
      <c r="H82" s="163"/>
      <c r="I82" s="317" t="s">
        <v>745</v>
      </c>
      <c r="J82" s="219"/>
      <c r="K82" s="219"/>
      <c r="L82" s="218"/>
      <c r="M82" s="219"/>
      <c r="N82" s="163"/>
      <c r="O82" s="219"/>
      <c r="P82" s="219"/>
      <c r="Q82" s="219"/>
      <c r="R82" s="219"/>
      <c r="S82" s="219"/>
      <c r="T82" s="219"/>
      <c r="U82" s="219"/>
      <c r="V82" s="221"/>
      <c r="AE82" s="153" t="s">
        <v>390</v>
      </c>
    </row>
    <row r="83" spans="1:31" ht="11.4" customHeight="1" x14ac:dyDescent="0.2">
      <c r="A83" s="218"/>
      <c r="B83" s="219"/>
      <c r="C83" s="163"/>
      <c r="D83" s="219" t="s">
        <v>117</v>
      </c>
      <c r="E83" s="219"/>
      <c r="F83" s="219"/>
      <c r="G83" s="219"/>
      <c r="H83" s="163"/>
      <c r="I83" s="317" t="s">
        <v>266</v>
      </c>
      <c r="J83" s="219"/>
      <c r="K83" s="219"/>
      <c r="L83" s="218"/>
      <c r="M83" s="219"/>
      <c r="N83" s="163"/>
      <c r="O83" s="219" t="s">
        <v>50</v>
      </c>
      <c r="P83" s="219"/>
      <c r="Q83" s="219"/>
      <c r="R83" s="219"/>
      <c r="S83" s="219"/>
      <c r="T83" s="219"/>
      <c r="U83" s="219"/>
      <c r="V83" s="221"/>
      <c r="AE83" s="153" t="s">
        <v>391</v>
      </c>
    </row>
    <row r="84" spans="1:31" ht="11.4" customHeight="1" x14ac:dyDescent="0.2">
      <c r="A84" s="218"/>
      <c r="B84" s="219"/>
      <c r="C84" s="163"/>
      <c r="D84" s="219" t="s">
        <v>119</v>
      </c>
      <c r="E84" s="219"/>
      <c r="F84" s="219"/>
      <c r="G84" s="227" t="s">
        <v>754</v>
      </c>
      <c r="H84" s="219"/>
      <c r="I84" s="219"/>
      <c r="J84" s="219"/>
      <c r="K84" s="219"/>
      <c r="L84" s="218"/>
      <c r="M84" s="219"/>
      <c r="N84" s="163"/>
      <c r="O84" s="219" t="s">
        <v>94</v>
      </c>
      <c r="P84" s="219"/>
      <c r="Q84" s="219"/>
      <c r="R84" s="219"/>
      <c r="S84" s="219"/>
      <c r="T84" s="219"/>
      <c r="U84" s="219"/>
      <c r="V84" s="221"/>
      <c r="AE84" s="153" t="s">
        <v>392</v>
      </c>
    </row>
    <row r="85" spans="1:31" ht="11.4" customHeight="1" x14ac:dyDescent="0.2">
      <c r="A85" s="218"/>
      <c r="B85" s="219"/>
      <c r="C85" s="163"/>
      <c r="D85" s="219" t="s">
        <v>120</v>
      </c>
      <c r="E85" s="219"/>
      <c r="F85" s="219"/>
      <c r="G85" s="219"/>
      <c r="H85" s="163"/>
      <c r="I85" s="219" t="s">
        <v>761</v>
      </c>
      <c r="J85" s="219"/>
      <c r="K85" s="219"/>
      <c r="L85" s="218"/>
      <c r="M85" s="219"/>
      <c r="N85" s="163"/>
      <c r="O85" s="219" t="s">
        <v>95</v>
      </c>
      <c r="P85" s="219"/>
      <c r="Q85" s="219"/>
      <c r="R85" s="219"/>
      <c r="S85" s="219"/>
      <c r="T85" s="219"/>
      <c r="U85" s="219"/>
      <c r="V85" s="221"/>
      <c r="AE85" s="153" t="s">
        <v>393</v>
      </c>
    </row>
    <row r="86" spans="1:31" ht="11.4" customHeight="1" x14ac:dyDescent="0.2">
      <c r="A86" s="218"/>
      <c r="B86" s="219"/>
      <c r="C86" s="163"/>
      <c r="D86" s="219" t="s">
        <v>121</v>
      </c>
      <c r="E86" s="219"/>
      <c r="F86" s="219"/>
      <c r="G86" s="219"/>
      <c r="H86" s="163"/>
      <c r="I86" s="219" t="s">
        <v>756</v>
      </c>
      <c r="J86" s="219"/>
      <c r="K86" s="219"/>
      <c r="L86" s="218"/>
      <c r="M86" s="219"/>
      <c r="N86" s="163"/>
      <c r="O86" s="219" t="s">
        <v>96</v>
      </c>
      <c r="P86" s="219"/>
      <c r="Q86" s="219"/>
      <c r="R86" s="219"/>
      <c r="S86" s="219"/>
      <c r="T86" s="219"/>
      <c r="U86" s="219"/>
      <c r="V86" s="221"/>
      <c r="AE86" s="153" t="s">
        <v>394</v>
      </c>
    </row>
    <row r="87" spans="1:31" ht="11.4" customHeight="1" x14ac:dyDescent="0.2">
      <c r="A87" s="218"/>
      <c r="B87" s="219"/>
      <c r="C87" s="163"/>
      <c r="D87" s="219" t="s">
        <v>122</v>
      </c>
      <c r="E87" s="219"/>
      <c r="F87" s="219"/>
      <c r="G87" s="219"/>
      <c r="H87" s="219"/>
      <c r="I87" s="219"/>
      <c r="J87" s="219"/>
      <c r="K87" s="219"/>
      <c r="L87" s="218"/>
      <c r="M87" s="219"/>
      <c r="N87" s="163"/>
      <c r="O87" s="219" t="s">
        <v>52</v>
      </c>
      <c r="P87" s="219"/>
      <c r="Q87" s="219"/>
      <c r="R87" s="219"/>
      <c r="S87" s="219"/>
      <c r="T87" s="219"/>
      <c r="U87" s="219"/>
      <c r="V87" s="221"/>
      <c r="AE87" s="153" t="s">
        <v>395</v>
      </c>
    </row>
    <row r="88" spans="1:31" ht="11.4" customHeight="1" x14ac:dyDescent="0.2">
      <c r="A88" s="218"/>
      <c r="B88" s="219"/>
      <c r="C88" s="163"/>
      <c r="D88" s="219" t="s">
        <v>123</v>
      </c>
      <c r="E88" s="219"/>
      <c r="F88" s="219"/>
      <c r="G88" s="219"/>
      <c r="H88" s="219"/>
      <c r="I88" s="219"/>
      <c r="J88" s="219"/>
      <c r="K88" s="219"/>
      <c r="L88" s="218"/>
      <c r="M88" s="219"/>
      <c r="N88" s="163"/>
      <c r="O88" s="219" t="s">
        <v>53</v>
      </c>
      <c r="P88" s="219"/>
      <c r="Q88" s="219"/>
      <c r="R88" s="219"/>
      <c r="S88" s="219"/>
      <c r="T88" s="219"/>
      <c r="U88" s="219"/>
      <c r="V88" s="221"/>
      <c r="AE88" s="153" t="s">
        <v>396</v>
      </c>
    </row>
    <row r="89" spans="1:31" ht="11.4" customHeight="1" x14ac:dyDescent="0.2">
      <c r="A89" s="218"/>
      <c r="B89" s="219"/>
      <c r="C89" s="163"/>
      <c r="D89" s="219" t="s">
        <v>124</v>
      </c>
      <c r="E89" s="219"/>
      <c r="F89" s="219"/>
      <c r="G89" s="219"/>
      <c r="H89" s="219"/>
      <c r="I89" s="219"/>
      <c r="J89" s="219"/>
      <c r="K89" s="219"/>
      <c r="L89" s="218"/>
      <c r="M89" s="219"/>
      <c r="N89" s="163"/>
      <c r="O89" s="219" t="s">
        <v>54</v>
      </c>
      <c r="P89" s="219"/>
      <c r="Q89" s="219"/>
      <c r="R89" s="219"/>
      <c r="S89" s="219"/>
      <c r="T89" s="219"/>
      <c r="U89" s="219"/>
      <c r="V89" s="221"/>
      <c r="AE89" s="153" t="s">
        <v>397</v>
      </c>
    </row>
    <row r="90" spans="1:31" ht="11.4" customHeight="1" x14ac:dyDescent="0.2">
      <c r="A90" s="218"/>
      <c r="B90" s="219"/>
      <c r="C90" s="163"/>
      <c r="D90" s="219" t="s">
        <v>125</v>
      </c>
      <c r="E90" s="219"/>
      <c r="F90" s="219"/>
      <c r="G90" s="219"/>
      <c r="H90" s="219"/>
      <c r="I90" s="219"/>
      <c r="J90" s="219"/>
      <c r="K90" s="219"/>
      <c r="L90" s="218"/>
      <c r="M90" s="219"/>
      <c r="N90" s="163"/>
      <c r="O90" s="219" t="s">
        <v>55</v>
      </c>
      <c r="P90" s="219"/>
      <c r="Q90" s="219"/>
      <c r="R90" s="219"/>
      <c r="S90" s="219"/>
      <c r="T90" s="219"/>
      <c r="U90" s="219"/>
      <c r="V90" s="221"/>
      <c r="AE90" s="153" t="s">
        <v>398</v>
      </c>
    </row>
    <row r="91" spans="1:31" ht="11.4" customHeight="1" x14ac:dyDescent="0.2">
      <c r="A91" s="218"/>
      <c r="B91" s="219"/>
      <c r="C91" s="163"/>
      <c r="D91" s="219" t="s">
        <v>126</v>
      </c>
      <c r="E91" s="219"/>
      <c r="F91" s="219"/>
      <c r="G91" s="219"/>
      <c r="H91" s="219"/>
      <c r="I91" s="219"/>
      <c r="J91" s="219"/>
      <c r="K91" s="219"/>
      <c r="L91" s="218"/>
      <c r="M91" s="219"/>
      <c r="N91" s="163"/>
      <c r="O91" s="219" t="s">
        <v>56</v>
      </c>
      <c r="P91" s="219"/>
      <c r="Q91" s="219"/>
      <c r="R91" s="219"/>
      <c r="S91" s="219"/>
      <c r="T91" s="219"/>
      <c r="U91" s="219"/>
      <c r="V91" s="221"/>
      <c r="AE91" s="153" t="s">
        <v>399</v>
      </c>
    </row>
    <row r="92" spans="1:31" ht="11.4" customHeight="1" x14ac:dyDescent="0.2">
      <c r="A92" s="218"/>
      <c r="B92" s="219"/>
      <c r="C92" s="163"/>
      <c r="D92" s="219" t="s">
        <v>127</v>
      </c>
      <c r="E92" s="219"/>
      <c r="F92" s="219"/>
      <c r="G92" s="219"/>
      <c r="H92" s="219"/>
      <c r="I92" s="219"/>
      <c r="J92" s="219"/>
      <c r="K92" s="219"/>
      <c r="L92" s="218"/>
      <c r="M92" s="219"/>
      <c r="N92" s="163"/>
      <c r="O92" s="219" t="s">
        <v>57</v>
      </c>
      <c r="P92" s="219"/>
      <c r="Q92" s="219"/>
      <c r="R92" s="219"/>
      <c r="S92" s="219"/>
      <c r="T92" s="219"/>
      <c r="U92" s="219"/>
      <c r="V92" s="221"/>
      <c r="AE92" s="153" t="s">
        <v>400</v>
      </c>
    </row>
    <row r="93" spans="1:31" ht="11.4" customHeight="1" x14ac:dyDescent="0.2">
      <c r="A93" s="218"/>
      <c r="B93" s="219"/>
      <c r="C93" s="163"/>
      <c r="D93" s="219" t="s">
        <v>128</v>
      </c>
      <c r="E93" s="219"/>
      <c r="F93" s="219"/>
      <c r="G93" s="219"/>
      <c r="H93" s="219"/>
      <c r="I93" s="219"/>
      <c r="J93" s="219"/>
      <c r="K93" s="219"/>
      <c r="L93" s="218"/>
      <c r="M93" s="219"/>
      <c r="N93" s="163"/>
      <c r="O93" s="219" t="s">
        <v>58</v>
      </c>
      <c r="P93" s="219"/>
      <c r="Q93" s="219"/>
      <c r="R93" s="219"/>
      <c r="S93" s="219"/>
      <c r="T93" s="219"/>
      <c r="U93" s="219"/>
      <c r="V93" s="221"/>
      <c r="AE93" s="153" t="s">
        <v>401</v>
      </c>
    </row>
    <row r="94" spans="1:31" ht="11.4" customHeight="1" x14ac:dyDescent="0.2">
      <c r="A94" s="218"/>
      <c r="B94" s="219"/>
      <c r="C94" s="163"/>
      <c r="D94" s="219" t="s">
        <v>129</v>
      </c>
      <c r="E94" s="219"/>
      <c r="F94" s="219"/>
      <c r="G94" s="219"/>
      <c r="H94" s="219"/>
      <c r="I94" s="219"/>
      <c r="J94" s="219"/>
      <c r="K94" s="219"/>
      <c r="L94" s="218"/>
      <c r="M94" s="219"/>
      <c r="N94" s="163"/>
      <c r="O94" s="219" t="s">
        <v>59</v>
      </c>
      <c r="P94" s="219"/>
      <c r="Q94" s="219"/>
      <c r="R94" s="219"/>
      <c r="S94" s="219"/>
      <c r="T94" s="219"/>
      <c r="U94" s="219"/>
      <c r="V94" s="221"/>
      <c r="AE94" s="153" t="s">
        <v>402</v>
      </c>
    </row>
    <row r="95" spans="1:31" ht="11.4" customHeight="1" x14ac:dyDescent="0.2">
      <c r="A95" s="218"/>
      <c r="B95" s="219"/>
      <c r="C95" s="163"/>
      <c r="D95" s="219" t="s">
        <v>130</v>
      </c>
      <c r="E95" s="219"/>
      <c r="F95" s="219"/>
      <c r="G95" s="219"/>
      <c r="H95" s="219"/>
      <c r="I95" s="219"/>
      <c r="J95" s="219"/>
      <c r="K95" s="219"/>
      <c r="L95" s="218"/>
      <c r="M95" s="219"/>
      <c r="N95" s="163"/>
      <c r="O95" s="219" t="s">
        <v>60</v>
      </c>
      <c r="P95" s="219"/>
      <c r="Q95" s="219"/>
      <c r="R95" s="219"/>
      <c r="S95" s="219"/>
      <c r="T95" s="219"/>
      <c r="U95" s="219"/>
      <c r="V95" s="221"/>
      <c r="AE95" s="153" t="s">
        <v>403</v>
      </c>
    </row>
    <row r="96" spans="1:31" ht="11.4" customHeight="1" x14ac:dyDescent="0.2">
      <c r="A96" s="218"/>
      <c r="B96" s="227" t="s">
        <v>258</v>
      </c>
      <c r="C96" s="219"/>
      <c r="D96" s="219"/>
      <c r="E96" s="219"/>
      <c r="F96" s="219"/>
      <c r="G96" s="219"/>
      <c r="H96" s="219"/>
      <c r="I96" s="219"/>
      <c r="J96" s="219"/>
      <c r="K96" s="219"/>
      <c r="L96" s="218"/>
      <c r="M96" s="227" t="s">
        <v>258</v>
      </c>
      <c r="N96" s="219"/>
      <c r="O96" s="219"/>
      <c r="P96" s="219"/>
      <c r="Q96" s="219"/>
      <c r="R96" s="219"/>
      <c r="S96" s="219"/>
      <c r="T96" s="219"/>
      <c r="U96" s="219"/>
      <c r="V96" s="221"/>
      <c r="AE96" s="153" t="s">
        <v>404</v>
      </c>
    </row>
    <row r="97" spans="1:31" ht="11.4" customHeight="1" x14ac:dyDescent="0.2">
      <c r="A97" s="218"/>
      <c r="B97" s="227"/>
      <c r="C97" s="163"/>
      <c r="D97" s="219" t="s">
        <v>131</v>
      </c>
      <c r="E97" s="219"/>
      <c r="F97" s="227" t="s">
        <v>572</v>
      </c>
      <c r="G97" s="219"/>
      <c r="H97" s="219"/>
      <c r="I97" s="219"/>
      <c r="J97" s="219"/>
      <c r="K97" s="219"/>
      <c r="L97" s="218"/>
      <c r="M97" s="227"/>
      <c r="N97" s="163"/>
      <c r="O97" s="219" t="s">
        <v>31</v>
      </c>
      <c r="P97" s="219"/>
      <c r="Q97" s="219"/>
      <c r="R97" s="219"/>
      <c r="S97" s="219"/>
      <c r="T97" s="219"/>
      <c r="U97" s="219"/>
      <c r="V97" s="221"/>
      <c r="AE97" s="153" t="s">
        <v>405</v>
      </c>
    </row>
    <row r="98" spans="1:31" ht="11.4" customHeight="1" x14ac:dyDescent="0.2">
      <c r="A98" s="218"/>
      <c r="B98" s="219"/>
      <c r="C98" s="163"/>
      <c r="D98" s="219" t="s">
        <v>198</v>
      </c>
      <c r="E98" s="219"/>
      <c r="F98" s="219"/>
      <c r="G98" s="163"/>
      <c r="H98" s="50" t="s">
        <v>573</v>
      </c>
      <c r="I98" s="219"/>
      <c r="J98" s="219"/>
      <c r="K98" s="219"/>
      <c r="L98" s="218"/>
      <c r="M98" s="219"/>
      <c r="N98" s="163"/>
      <c r="O98" s="219" t="s">
        <v>198</v>
      </c>
      <c r="P98" s="219"/>
      <c r="Q98" s="219"/>
      <c r="R98" s="219"/>
      <c r="S98" s="219"/>
      <c r="T98" s="219"/>
      <c r="U98" s="219"/>
      <c r="V98" s="221"/>
      <c r="AE98" s="153" t="s">
        <v>406</v>
      </c>
    </row>
    <row r="99" spans="1:31" ht="11.4" customHeight="1" x14ac:dyDescent="0.2">
      <c r="A99" s="218"/>
      <c r="B99" s="219"/>
      <c r="C99" s="163"/>
      <c r="D99" s="219" t="s">
        <v>132</v>
      </c>
      <c r="E99" s="219"/>
      <c r="F99" s="219"/>
      <c r="G99" s="163"/>
      <c r="H99" s="50" t="s">
        <v>759</v>
      </c>
      <c r="I99" s="219"/>
      <c r="J99" s="219"/>
      <c r="K99" s="219"/>
      <c r="L99" s="218"/>
      <c r="M99" s="219"/>
      <c r="N99" s="163"/>
      <c r="O99" s="219" t="s">
        <v>33</v>
      </c>
      <c r="P99" s="219"/>
      <c r="Q99" s="219"/>
      <c r="R99" s="219"/>
      <c r="S99" s="219"/>
      <c r="T99" s="219"/>
      <c r="U99" s="219"/>
      <c r="V99" s="221"/>
      <c r="AE99" s="153" t="s">
        <v>407</v>
      </c>
    </row>
    <row r="100" spans="1:31" ht="11.4" customHeight="1" x14ac:dyDescent="0.2">
      <c r="A100" s="218"/>
      <c r="B100" s="219"/>
      <c r="C100" s="163"/>
      <c r="D100" s="219" t="s">
        <v>133</v>
      </c>
      <c r="E100" s="219"/>
      <c r="F100" s="219"/>
      <c r="G100" s="163"/>
      <c r="H100" s="50" t="s">
        <v>758</v>
      </c>
      <c r="I100" s="219"/>
      <c r="J100" s="219"/>
      <c r="K100" s="219"/>
      <c r="L100" s="218"/>
      <c r="M100" s="219"/>
      <c r="N100" s="163"/>
      <c r="O100" s="219" t="s">
        <v>34</v>
      </c>
      <c r="P100" s="219"/>
      <c r="Q100" s="219"/>
      <c r="R100" s="219"/>
      <c r="S100" s="219"/>
      <c r="T100" s="219"/>
      <c r="U100" s="219"/>
      <c r="V100" s="221"/>
      <c r="AE100" s="153" t="s">
        <v>408</v>
      </c>
    </row>
    <row r="101" spans="1:31" ht="11.4" customHeight="1" x14ac:dyDescent="0.2">
      <c r="A101" s="218"/>
      <c r="B101" s="219"/>
      <c r="C101" s="163"/>
      <c r="D101" s="219" t="s">
        <v>814</v>
      </c>
      <c r="E101" s="219"/>
      <c r="F101" s="219"/>
      <c r="G101" s="163"/>
      <c r="H101" s="219" t="s">
        <v>760</v>
      </c>
      <c r="I101" s="219"/>
      <c r="J101" s="219"/>
      <c r="K101" s="219"/>
      <c r="L101" s="218"/>
      <c r="M101" s="219"/>
      <c r="N101" s="163"/>
      <c r="O101" s="219" t="s">
        <v>261</v>
      </c>
      <c r="P101" s="219"/>
      <c r="Q101" s="219"/>
      <c r="R101" s="219"/>
      <c r="S101" s="219"/>
      <c r="T101" s="219"/>
      <c r="U101" s="219"/>
      <c r="V101" s="221"/>
      <c r="AE101" s="153" t="s">
        <v>409</v>
      </c>
    </row>
    <row r="102" spans="1:31" ht="11.4" customHeight="1" thickBot="1" x14ac:dyDescent="0.25">
      <c r="A102" s="234"/>
      <c r="B102" s="235"/>
      <c r="C102" s="235"/>
      <c r="D102" s="235"/>
      <c r="E102" s="235"/>
      <c r="F102" s="235"/>
      <c r="G102" s="163"/>
      <c r="H102" s="50" t="s">
        <v>574</v>
      </c>
      <c r="I102" s="235"/>
      <c r="J102" s="235"/>
      <c r="K102" s="235"/>
      <c r="L102" s="234"/>
      <c r="M102" s="235"/>
      <c r="N102" s="235"/>
      <c r="O102" s="235"/>
      <c r="P102" s="235"/>
      <c r="Q102" s="235"/>
      <c r="R102" s="235"/>
      <c r="S102" s="235"/>
      <c r="T102" s="235"/>
      <c r="U102" s="235"/>
      <c r="V102" s="236"/>
      <c r="AE102" s="153" t="s">
        <v>410</v>
      </c>
    </row>
    <row r="103" spans="1:31" ht="11.4" customHeight="1" x14ac:dyDescent="0.2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7"/>
      <c r="Y103" s="166"/>
      <c r="AE103" s="153" t="s">
        <v>411</v>
      </c>
    </row>
    <row r="104" spans="1:31" ht="13.8" x14ac:dyDescent="0.2">
      <c r="A104" s="218"/>
      <c r="B104" s="219"/>
      <c r="C104" s="219"/>
      <c r="D104" s="220"/>
      <c r="E104" s="219"/>
      <c r="F104" s="219"/>
      <c r="G104" s="219"/>
      <c r="H104" s="219"/>
      <c r="I104" s="219"/>
      <c r="J104" s="220" t="s">
        <v>244</v>
      </c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21"/>
      <c r="AE104" s="153" t="s">
        <v>412</v>
      </c>
    </row>
    <row r="105" spans="1:31" ht="11.4" customHeight="1" x14ac:dyDescent="0.2">
      <c r="A105" s="218"/>
      <c r="B105" s="219"/>
      <c r="C105" s="222"/>
      <c r="D105" s="219"/>
      <c r="E105" s="219"/>
      <c r="F105" s="219"/>
      <c r="G105" s="219"/>
      <c r="H105" s="222"/>
      <c r="I105" s="222" t="s">
        <v>223</v>
      </c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21"/>
      <c r="Y105" s="166"/>
      <c r="AE105" s="153" t="s">
        <v>413</v>
      </c>
    </row>
    <row r="106" spans="1:31" ht="11.4" customHeight="1" thickBot="1" x14ac:dyDescent="0.25">
      <c r="A106" s="223"/>
      <c r="B106" s="224"/>
      <c r="C106" s="225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6"/>
      <c r="Y106" s="166"/>
      <c r="AE106" s="153" t="s">
        <v>414</v>
      </c>
    </row>
    <row r="107" spans="1:31" ht="15" x14ac:dyDescent="0.25">
      <c r="A107" s="218"/>
      <c r="B107" s="219"/>
      <c r="C107" s="227"/>
      <c r="D107" s="219"/>
      <c r="E107" s="219"/>
      <c r="F107" s="228" t="s">
        <v>37</v>
      </c>
      <c r="G107" s="219"/>
      <c r="H107" s="219"/>
      <c r="I107" s="219"/>
      <c r="J107" s="219"/>
      <c r="K107" s="221"/>
      <c r="L107" s="219"/>
      <c r="M107" s="219"/>
      <c r="N107" s="227"/>
      <c r="O107" s="219"/>
      <c r="P107" s="219"/>
      <c r="Q107" s="228" t="s">
        <v>36</v>
      </c>
      <c r="R107" s="219"/>
      <c r="S107" s="219"/>
      <c r="T107" s="219"/>
      <c r="U107" s="219"/>
      <c r="V107" s="221"/>
      <c r="AE107" s="153" t="s">
        <v>415</v>
      </c>
    </row>
    <row r="108" spans="1:31" ht="15.6" thickBot="1" x14ac:dyDescent="0.3">
      <c r="A108" s="218"/>
      <c r="B108" s="219"/>
      <c r="C108" s="227"/>
      <c r="D108" s="219"/>
      <c r="E108" s="219"/>
      <c r="F108" s="228"/>
      <c r="G108" s="219"/>
      <c r="H108" s="219"/>
      <c r="I108" s="219"/>
      <c r="J108" s="219"/>
      <c r="K108" s="219"/>
      <c r="L108" s="218"/>
      <c r="M108" s="219"/>
      <c r="N108" s="227"/>
      <c r="O108" s="219"/>
      <c r="P108" s="219"/>
      <c r="Q108" s="228"/>
      <c r="R108" s="219"/>
      <c r="S108" s="219"/>
      <c r="T108" s="219"/>
      <c r="U108" s="219"/>
      <c r="V108" s="221"/>
      <c r="AE108" s="153" t="s">
        <v>416</v>
      </c>
    </row>
    <row r="109" spans="1:31" ht="11.4" customHeight="1" thickBot="1" x14ac:dyDescent="0.3">
      <c r="A109" s="229"/>
      <c r="B109" s="230" t="s">
        <v>68</v>
      </c>
      <c r="C109" s="219"/>
      <c r="D109" s="231" t="s">
        <v>90</v>
      </c>
      <c r="E109" s="227" t="s">
        <v>69</v>
      </c>
      <c r="F109" s="219"/>
      <c r="G109" s="219"/>
      <c r="H109" s="231"/>
      <c r="I109" s="227" t="s">
        <v>70</v>
      </c>
      <c r="J109" s="219"/>
      <c r="K109" s="219"/>
      <c r="L109" s="218"/>
      <c r="M109" s="230" t="s">
        <v>68</v>
      </c>
      <c r="N109" s="219"/>
      <c r="O109" s="231"/>
      <c r="P109" s="227" t="s">
        <v>69</v>
      </c>
      <c r="Q109" s="219"/>
      <c r="R109" s="219"/>
      <c r="S109" s="231" t="s">
        <v>90</v>
      </c>
      <c r="T109" s="227" t="s">
        <v>70</v>
      </c>
      <c r="U109" s="219"/>
      <c r="V109" s="221"/>
      <c r="AE109" s="153" t="s">
        <v>417</v>
      </c>
    </row>
    <row r="110" spans="1:31" ht="11.4" customHeight="1" thickBot="1" x14ac:dyDescent="0.25">
      <c r="A110" s="223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3"/>
      <c r="M110" s="224"/>
      <c r="N110" s="224"/>
      <c r="O110" s="224"/>
      <c r="P110" s="224"/>
      <c r="Q110" s="224"/>
      <c r="R110" s="224"/>
      <c r="S110" s="224"/>
      <c r="T110" s="224"/>
      <c r="U110" s="224"/>
      <c r="V110" s="226"/>
      <c r="AE110" s="153" t="s">
        <v>418</v>
      </c>
    </row>
    <row r="111" spans="1:31" ht="13.8" thickBot="1" x14ac:dyDescent="0.3">
      <c r="A111" s="218"/>
      <c r="B111" s="219"/>
      <c r="C111" s="219"/>
      <c r="D111" s="219"/>
      <c r="E111" s="219"/>
      <c r="F111" s="230" t="s">
        <v>71</v>
      </c>
      <c r="G111" s="219"/>
      <c r="H111" s="219"/>
      <c r="I111" s="219"/>
      <c r="J111" s="219"/>
      <c r="K111" s="219"/>
      <c r="L111" s="218"/>
      <c r="M111" s="219"/>
      <c r="N111" s="219"/>
      <c r="O111" s="219"/>
      <c r="P111" s="219"/>
      <c r="Q111" s="230" t="s">
        <v>71</v>
      </c>
      <c r="R111" s="219"/>
      <c r="S111" s="219"/>
      <c r="T111" s="219"/>
      <c r="U111" s="219"/>
      <c r="V111" s="232"/>
      <c r="AE111" s="153" t="s">
        <v>419</v>
      </c>
    </row>
    <row r="112" spans="1:31" ht="11.4" customHeight="1" thickBot="1" x14ac:dyDescent="0.25">
      <c r="A112" s="218"/>
      <c r="B112" s="219"/>
      <c r="C112" s="231" t="s">
        <v>90</v>
      </c>
      <c r="D112" s="227" t="s">
        <v>72</v>
      </c>
      <c r="E112" s="219"/>
      <c r="F112" s="219"/>
      <c r="G112" s="219"/>
      <c r="H112" s="231"/>
      <c r="I112" s="227" t="s">
        <v>73</v>
      </c>
      <c r="J112" s="219"/>
      <c r="K112" s="219"/>
      <c r="L112" s="218"/>
      <c r="M112" s="219"/>
      <c r="N112" s="231"/>
      <c r="O112" s="227" t="s">
        <v>72</v>
      </c>
      <c r="P112" s="219"/>
      <c r="Q112" s="219"/>
      <c r="R112" s="219"/>
      <c r="S112" s="231" t="s">
        <v>90</v>
      </c>
      <c r="T112" s="227" t="s">
        <v>73</v>
      </c>
      <c r="U112" s="219"/>
      <c r="V112" s="221"/>
      <c r="AE112" s="153" t="s">
        <v>420</v>
      </c>
    </row>
    <row r="113" spans="1:31" ht="11.4" customHeight="1" x14ac:dyDescent="0.2">
      <c r="A113" s="218"/>
      <c r="B113" s="219"/>
      <c r="C113" s="233" t="s">
        <v>90</v>
      </c>
      <c r="D113" s="219" t="s">
        <v>93</v>
      </c>
      <c r="E113" s="219"/>
      <c r="F113" s="219"/>
      <c r="G113" s="219"/>
      <c r="H113" s="219"/>
      <c r="I113" s="227"/>
      <c r="J113" s="219"/>
      <c r="K113" s="219"/>
      <c r="L113" s="218"/>
      <c r="M113" s="219"/>
      <c r="N113" s="233"/>
      <c r="O113" s="219" t="s">
        <v>93</v>
      </c>
      <c r="P113" s="219"/>
      <c r="Q113" s="219"/>
      <c r="R113" s="219"/>
      <c r="S113" s="219"/>
      <c r="T113" s="227"/>
      <c r="U113" s="219"/>
      <c r="V113" s="221"/>
      <c r="AE113" s="153" t="s">
        <v>421</v>
      </c>
    </row>
    <row r="114" spans="1:31" ht="11.4" customHeight="1" x14ac:dyDescent="0.2">
      <c r="A114" s="218"/>
      <c r="B114" s="219"/>
      <c r="C114" s="233"/>
      <c r="D114" s="219" t="s">
        <v>92</v>
      </c>
      <c r="E114" s="219"/>
      <c r="F114" s="219"/>
      <c r="G114" s="219"/>
      <c r="H114" s="219"/>
      <c r="I114" s="227"/>
      <c r="J114" s="219"/>
      <c r="K114" s="219"/>
      <c r="L114" s="218"/>
      <c r="M114" s="219"/>
      <c r="N114" s="233"/>
      <c r="O114" s="219" t="s">
        <v>92</v>
      </c>
      <c r="P114" s="219"/>
      <c r="Q114" s="219"/>
      <c r="R114" s="219"/>
      <c r="S114" s="219"/>
      <c r="T114" s="227"/>
      <c r="U114" s="219"/>
      <c r="V114" s="221"/>
      <c r="AE114" s="153" t="s">
        <v>422</v>
      </c>
    </row>
    <row r="115" spans="1:31" ht="11.4" customHeight="1" x14ac:dyDescent="0.2">
      <c r="A115" s="218"/>
      <c r="B115" s="219"/>
      <c r="C115" s="227"/>
      <c r="D115" s="227"/>
      <c r="E115" s="219"/>
      <c r="F115" s="219"/>
      <c r="G115" s="219"/>
      <c r="H115" s="227"/>
      <c r="I115" s="227"/>
      <c r="J115" s="219"/>
      <c r="K115" s="219"/>
      <c r="L115" s="218"/>
      <c r="M115" s="219"/>
      <c r="N115" s="227"/>
      <c r="O115" s="227"/>
      <c r="P115" s="219"/>
      <c r="Q115" s="219"/>
      <c r="R115" s="219"/>
      <c r="S115" s="227"/>
      <c r="T115" s="227"/>
      <c r="U115" s="219"/>
      <c r="V115" s="221"/>
      <c r="AE115" s="153" t="s">
        <v>423</v>
      </c>
    </row>
    <row r="116" spans="1:31" ht="11.4" customHeight="1" x14ac:dyDescent="0.2">
      <c r="A116" s="218"/>
      <c r="B116" s="227" t="s">
        <v>74</v>
      </c>
      <c r="C116" s="219"/>
      <c r="D116" s="219"/>
      <c r="E116" s="219"/>
      <c r="F116" s="219"/>
      <c r="G116" s="227" t="s">
        <v>76</v>
      </c>
      <c r="H116" s="219"/>
      <c r="I116" s="219"/>
      <c r="J116" s="219"/>
      <c r="K116" s="219"/>
      <c r="L116" s="218"/>
      <c r="M116" s="227" t="s">
        <v>74</v>
      </c>
      <c r="N116" s="219"/>
      <c r="O116" s="219"/>
      <c r="P116" s="219"/>
      <c r="Q116" s="219"/>
      <c r="R116" s="227" t="s">
        <v>76</v>
      </c>
      <c r="S116" s="219"/>
      <c r="T116" s="219"/>
      <c r="U116" s="219"/>
      <c r="V116" s="221"/>
      <c r="AE116" s="153" t="s">
        <v>424</v>
      </c>
    </row>
    <row r="117" spans="1:31" ht="11.4" customHeight="1" x14ac:dyDescent="0.2">
      <c r="A117" s="218"/>
      <c r="B117" s="219"/>
      <c r="C117" s="163"/>
      <c r="D117" s="219" t="s">
        <v>75</v>
      </c>
      <c r="E117" s="219"/>
      <c r="F117" s="219"/>
      <c r="G117" s="219"/>
      <c r="H117" s="163"/>
      <c r="I117" s="219" t="s">
        <v>29</v>
      </c>
      <c r="J117" s="219"/>
      <c r="K117" s="219"/>
      <c r="L117" s="218"/>
      <c r="M117" s="219"/>
      <c r="N117" s="163"/>
      <c r="O117" s="219" t="s">
        <v>75</v>
      </c>
      <c r="P117" s="219"/>
      <c r="Q117" s="219"/>
      <c r="R117" s="219"/>
      <c r="S117" s="163"/>
      <c r="T117" s="219" t="s">
        <v>29</v>
      </c>
      <c r="U117" s="219"/>
      <c r="V117" s="221"/>
      <c r="AE117" s="153" t="s">
        <v>425</v>
      </c>
    </row>
    <row r="118" spans="1:31" ht="11.4" customHeight="1" x14ac:dyDescent="0.2">
      <c r="A118" s="218"/>
      <c r="B118" s="219"/>
      <c r="C118" s="233" t="s">
        <v>90</v>
      </c>
      <c r="D118" s="219" t="s">
        <v>77</v>
      </c>
      <c r="E118" s="219"/>
      <c r="F118" s="219"/>
      <c r="G118" s="219"/>
      <c r="H118" s="233"/>
      <c r="I118" s="219" t="s">
        <v>30</v>
      </c>
      <c r="J118" s="219"/>
      <c r="K118" s="219"/>
      <c r="L118" s="218"/>
      <c r="M118" s="219"/>
      <c r="N118" s="233"/>
      <c r="O118" s="219" t="s">
        <v>77</v>
      </c>
      <c r="P118" s="219"/>
      <c r="Q118" s="219"/>
      <c r="R118" s="219"/>
      <c r="S118" s="233"/>
      <c r="T118" s="219" t="s">
        <v>30</v>
      </c>
      <c r="U118" s="219"/>
      <c r="V118" s="221"/>
      <c r="AE118" s="153" t="s">
        <v>426</v>
      </c>
    </row>
    <row r="119" spans="1:31" ht="11.4" customHeight="1" x14ac:dyDescent="0.2">
      <c r="A119" s="218"/>
      <c r="B119" s="227" t="s">
        <v>78</v>
      </c>
      <c r="C119" s="219"/>
      <c r="D119" s="219"/>
      <c r="E119" s="219"/>
      <c r="F119" s="219"/>
      <c r="G119" s="227" t="s">
        <v>79</v>
      </c>
      <c r="H119" s="219"/>
      <c r="I119" s="219"/>
      <c r="J119" s="219"/>
      <c r="K119" s="219"/>
      <c r="L119" s="218"/>
      <c r="M119" s="227" t="s">
        <v>78</v>
      </c>
      <c r="N119" s="219"/>
      <c r="O119" s="219"/>
      <c r="P119" s="219"/>
      <c r="Q119" s="219"/>
      <c r="R119" s="227" t="s">
        <v>79</v>
      </c>
      <c r="S119" s="219"/>
      <c r="T119" s="219"/>
      <c r="U119" s="219"/>
      <c r="V119" s="221"/>
      <c r="AE119" s="153" t="s">
        <v>427</v>
      </c>
    </row>
    <row r="120" spans="1:31" ht="11.4" customHeight="1" x14ac:dyDescent="0.2">
      <c r="A120" s="218"/>
      <c r="B120" s="219"/>
      <c r="C120" s="163"/>
      <c r="D120" s="219" t="s">
        <v>41</v>
      </c>
      <c r="E120" s="219"/>
      <c r="F120" s="219"/>
      <c r="G120" s="219"/>
      <c r="H120" s="163"/>
      <c r="I120" s="219" t="s">
        <v>43</v>
      </c>
      <c r="J120" s="219"/>
      <c r="K120" s="219"/>
      <c r="L120" s="218"/>
      <c r="M120" s="219"/>
      <c r="N120" s="163"/>
      <c r="O120" s="219" t="s">
        <v>41</v>
      </c>
      <c r="P120" s="219"/>
      <c r="Q120" s="219"/>
      <c r="R120" s="219"/>
      <c r="S120" s="163"/>
      <c r="T120" s="219" t="s">
        <v>43</v>
      </c>
      <c r="U120" s="219"/>
      <c r="V120" s="221"/>
      <c r="AE120" s="153" t="s">
        <v>428</v>
      </c>
    </row>
    <row r="121" spans="1:31" ht="11.4" customHeight="1" x14ac:dyDescent="0.2">
      <c r="A121" s="218"/>
      <c r="B121" s="219"/>
      <c r="C121" s="163"/>
      <c r="D121" s="219" t="s">
        <v>42</v>
      </c>
      <c r="E121" s="219"/>
      <c r="F121" s="219"/>
      <c r="G121" s="219"/>
      <c r="H121" s="163"/>
      <c r="I121" s="219" t="s">
        <v>45</v>
      </c>
      <c r="J121" s="219"/>
      <c r="K121" s="219"/>
      <c r="L121" s="218"/>
      <c r="M121" s="219"/>
      <c r="N121" s="163"/>
      <c r="O121" s="219" t="s">
        <v>42</v>
      </c>
      <c r="P121" s="219"/>
      <c r="Q121" s="219"/>
      <c r="R121" s="219"/>
      <c r="S121" s="163"/>
      <c r="T121" s="219" t="s">
        <v>45</v>
      </c>
      <c r="U121" s="219"/>
      <c r="V121" s="221"/>
      <c r="AE121" s="153" t="s">
        <v>429</v>
      </c>
    </row>
    <row r="122" spans="1:31" ht="11.4" customHeight="1" x14ac:dyDescent="0.2">
      <c r="A122" s="218"/>
      <c r="B122" s="219"/>
      <c r="C122" s="163"/>
      <c r="D122" s="219" t="s">
        <v>44</v>
      </c>
      <c r="E122" s="219"/>
      <c r="F122" s="219"/>
      <c r="G122" s="219"/>
      <c r="H122" s="233"/>
      <c r="I122" s="219" t="s">
        <v>47</v>
      </c>
      <c r="J122" s="219"/>
      <c r="K122" s="219"/>
      <c r="L122" s="218"/>
      <c r="M122" s="219"/>
      <c r="N122" s="163"/>
      <c r="O122" s="219" t="s">
        <v>44</v>
      </c>
      <c r="P122" s="219"/>
      <c r="Q122" s="219"/>
      <c r="R122" s="219"/>
      <c r="S122" s="233"/>
      <c r="T122" s="219" t="s">
        <v>47</v>
      </c>
      <c r="U122" s="219"/>
      <c r="V122" s="221"/>
      <c r="AE122" s="153" t="s">
        <v>430</v>
      </c>
    </row>
    <row r="123" spans="1:31" ht="11.4" customHeight="1" x14ac:dyDescent="0.2">
      <c r="A123" s="218"/>
      <c r="B123" s="219"/>
      <c r="C123" s="163"/>
      <c r="D123" s="219" t="s">
        <v>46</v>
      </c>
      <c r="E123" s="219"/>
      <c r="F123" s="219"/>
      <c r="G123" s="227" t="s">
        <v>80</v>
      </c>
      <c r="H123" s="219"/>
      <c r="I123" s="219"/>
      <c r="J123" s="219"/>
      <c r="K123" s="219"/>
      <c r="L123" s="218"/>
      <c r="M123" s="219"/>
      <c r="N123" s="163"/>
      <c r="O123" s="219" t="s">
        <v>46</v>
      </c>
      <c r="P123" s="219"/>
      <c r="Q123" s="219"/>
      <c r="R123" s="227" t="s">
        <v>80</v>
      </c>
      <c r="S123" s="219"/>
      <c r="T123" s="219"/>
      <c r="U123" s="219"/>
      <c r="V123" s="221"/>
      <c r="AE123" s="153" t="s">
        <v>431</v>
      </c>
    </row>
    <row r="124" spans="1:31" ht="11.4" customHeight="1" x14ac:dyDescent="0.2">
      <c r="A124" s="218"/>
      <c r="B124" s="219"/>
      <c r="C124" s="163"/>
      <c r="D124" s="219" t="s">
        <v>48</v>
      </c>
      <c r="E124" s="219"/>
      <c r="F124" s="219"/>
      <c r="G124" s="219"/>
      <c r="H124" s="163"/>
      <c r="I124" s="219" t="s">
        <v>31</v>
      </c>
      <c r="J124" s="219"/>
      <c r="K124" s="219"/>
      <c r="L124" s="218"/>
      <c r="M124" s="219"/>
      <c r="N124" s="163"/>
      <c r="O124" s="219" t="s">
        <v>48</v>
      </c>
      <c r="P124" s="219"/>
      <c r="Q124" s="219"/>
      <c r="R124" s="219"/>
      <c r="S124" s="163"/>
      <c r="T124" s="219" t="s">
        <v>31</v>
      </c>
      <c r="U124" s="219"/>
      <c r="V124" s="221"/>
      <c r="AE124" s="153" t="s">
        <v>432</v>
      </c>
    </row>
    <row r="125" spans="1:31" ht="11.4" customHeight="1" x14ac:dyDescent="0.2">
      <c r="A125" s="218"/>
      <c r="B125" s="219"/>
      <c r="C125" s="163"/>
      <c r="D125" s="219" t="s">
        <v>98</v>
      </c>
      <c r="E125" s="219"/>
      <c r="F125" s="219"/>
      <c r="G125" s="219"/>
      <c r="H125" s="163"/>
      <c r="I125" s="219" t="s">
        <v>32</v>
      </c>
      <c r="J125" s="219"/>
      <c r="K125" s="219"/>
      <c r="L125" s="218"/>
      <c r="M125" s="219"/>
      <c r="N125" s="163"/>
      <c r="O125" s="219" t="s">
        <v>98</v>
      </c>
      <c r="P125" s="219"/>
      <c r="Q125" s="219"/>
      <c r="R125" s="219"/>
      <c r="S125" s="163"/>
      <c r="T125" s="219" t="s">
        <v>32</v>
      </c>
      <c r="U125" s="219"/>
      <c r="V125" s="221"/>
      <c r="AE125" s="153" t="s">
        <v>433</v>
      </c>
    </row>
    <row r="126" spans="1:31" ht="11.4" customHeight="1" x14ac:dyDescent="0.2">
      <c r="A126" s="218"/>
      <c r="B126" s="219"/>
      <c r="C126" s="163"/>
      <c r="D126" s="219" t="s">
        <v>49</v>
      </c>
      <c r="E126" s="219"/>
      <c r="F126" s="219"/>
      <c r="G126" s="219"/>
      <c r="H126" s="163"/>
      <c r="I126" s="219" t="s">
        <v>33</v>
      </c>
      <c r="J126" s="219"/>
      <c r="K126" s="219"/>
      <c r="L126" s="218"/>
      <c r="M126" s="219"/>
      <c r="N126" s="163"/>
      <c r="O126" s="219" t="s">
        <v>49</v>
      </c>
      <c r="P126" s="219"/>
      <c r="Q126" s="219"/>
      <c r="R126" s="219"/>
      <c r="S126" s="163"/>
      <c r="T126" s="219" t="s">
        <v>33</v>
      </c>
      <c r="U126" s="219"/>
      <c r="V126" s="221"/>
      <c r="AE126" s="153" t="s">
        <v>434</v>
      </c>
    </row>
    <row r="127" spans="1:31" ht="11.4" customHeight="1" x14ac:dyDescent="0.2">
      <c r="A127" s="218"/>
      <c r="B127" s="219"/>
      <c r="C127" s="163"/>
      <c r="D127" s="219" t="s">
        <v>50</v>
      </c>
      <c r="E127" s="219"/>
      <c r="F127" s="219"/>
      <c r="G127" s="219"/>
      <c r="H127" s="163"/>
      <c r="I127" s="219" t="s">
        <v>34</v>
      </c>
      <c r="J127" s="219"/>
      <c r="K127" s="219"/>
      <c r="L127" s="218"/>
      <c r="M127" s="219"/>
      <c r="N127" s="163"/>
      <c r="O127" s="219" t="s">
        <v>50</v>
      </c>
      <c r="P127" s="219"/>
      <c r="Q127" s="219"/>
      <c r="R127" s="219"/>
      <c r="S127" s="163"/>
      <c r="T127" s="219" t="s">
        <v>34</v>
      </c>
      <c r="U127" s="219"/>
      <c r="V127" s="221"/>
      <c r="AE127" s="153" t="s">
        <v>435</v>
      </c>
    </row>
    <row r="128" spans="1:31" ht="11.4" customHeight="1" x14ac:dyDescent="0.2">
      <c r="A128" s="218"/>
      <c r="B128" s="219"/>
      <c r="C128" s="163"/>
      <c r="D128" s="219" t="s">
        <v>51</v>
      </c>
      <c r="E128" s="219"/>
      <c r="F128" s="219"/>
      <c r="G128" s="219"/>
      <c r="H128" s="233"/>
      <c r="I128" s="219" t="s">
        <v>89</v>
      </c>
      <c r="J128" s="219"/>
      <c r="K128" s="219"/>
      <c r="L128" s="218"/>
      <c r="M128" s="219"/>
      <c r="N128" s="163"/>
      <c r="O128" s="219" t="s">
        <v>51</v>
      </c>
      <c r="P128" s="219"/>
      <c r="Q128" s="219"/>
      <c r="R128" s="219"/>
      <c r="S128" s="233"/>
      <c r="T128" s="219" t="s">
        <v>89</v>
      </c>
      <c r="U128" s="219"/>
      <c r="V128" s="221"/>
      <c r="AE128" s="153" t="s">
        <v>436</v>
      </c>
    </row>
    <row r="129" spans="1:31" ht="11.4" customHeight="1" x14ac:dyDescent="0.2">
      <c r="A129" s="218"/>
      <c r="B129" s="227" t="s">
        <v>81</v>
      </c>
      <c r="C129" s="219"/>
      <c r="D129" s="219"/>
      <c r="E129" s="219"/>
      <c r="F129" s="219"/>
      <c r="G129" s="219"/>
      <c r="H129" s="219"/>
      <c r="I129" s="219"/>
      <c r="J129" s="219"/>
      <c r="K129" s="219"/>
      <c r="L129" s="218"/>
      <c r="M129" s="227" t="s">
        <v>81</v>
      </c>
      <c r="N129" s="219"/>
      <c r="O129" s="219"/>
      <c r="P129" s="219"/>
      <c r="Q129" s="219"/>
      <c r="R129" s="219"/>
      <c r="S129" s="219"/>
      <c r="T129" s="219"/>
      <c r="U129" s="219"/>
      <c r="V129" s="221"/>
      <c r="AE129" s="153" t="s">
        <v>437</v>
      </c>
    </row>
    <row r="130" spans="1:31" ht="11.4" customHeight="1" x14ac:dyDescent="0.2">
      <c r="A130" s="218"/>
      <c r="B130" s="219"/>
      <c r="C130" s="163"/>
      <c r="D130" s="219"/>
      <c r="E130" s="219"/>
      <c r="F130" s="219"/>
      <c r="G130" s="219"/>
      <c r="H130" s="219"/>
      <c r="I130" s="219"/>
      <c r="J130" s="219"/>
      <c r="K130" s="219"/>
      <c r="L130" s="218"/>
      <c r="M130" s="219"/>
      <c r="N130" s="163"/>
      <c r="O130" s="219"/>
      <c r="P130" s="219"/>
      <c r="Q130" s="219"/>
      <c r="R130" s="219"/>
      <c r="S130" s="219"/>
      <c r="T130" s="219"/>
      <c r="U130" s="219"/>
      <c r="V130" s="221"/>
      <c r="AE130" s="153" t="s">
        <v>438</v>
      </c>
    </row>
    <row r="131" spans="1:31" ht="11.4" customHeight="1" x14ac:dyDescent="0.2">
      <c r="A131" s="218"/>
      <c r="B131" s="219"/>
      <c r="C131" s="163"/>
      <c r="D131" s="219" t="s">
        <v>50</v>
      </c>
      <c r="E131" s="219"/>
      <c r="F131" s="219"/>
      <c r="G131" s="219"/>
      <c r="H131" s="219"/>
      <c r="I131" s="219"/>
      <c r="J131" s="219"/>
      <c r="K131" s="219"/>
      <c r="L131" s="218"/>
      <c r="M131" s="219"/>
      <c r="N131" s="163"/>
      <c r="O131" s="219" t="s">
        <v>50</v>
      </c>
      <c r="P131" s="219"/>
      <c r="Q131" s="219"/>
      <c r="R131" s="219"/>
      <c r="S131" s="219"/>
      <c r="T131" s="219"/>
      <c r="U131" s="219"/>
      <c r="V131" s="221"/>
      <c r="AE131" s="153" t="s">
        <v>439</v>
      </c>
    </row>
    <row r="132" spans="1:31" ht="11.4" customHeight="1" x14ac:dyDescent="0.2">
      <c r="A132" s="218"/>
      <c r="B132" s="219"/>
      <c r="C132" s="163"/>
      <c r="D132" s="219" t="s">
        <v>94</v>
      </c>
      <c r="E132" s="219"/>
      <c r="F132" s="219"/>
      <c r="G132" s="219"/>
      <c r="H132" s="219"/>
      <c r="I132" s="219"/>
      <c r="J132" s="219"/>
      <c r="K132" s="219"/>
      <c r="L132" s="218"/>
      <c r="M132" s="219"/>
      <c r="N132" s="163"/>
      <c r="O132" s="219" t="s">
        <v>94</v>
      </c>
      <c r="P132" s="219"/>
      <c r="Q132" s="219"/>
      <c r="R132" s="219"/>
      <c r="S132" s="219"/>
      <c r="T132" s="219"/>
      <c r="U132" s="219"/>
      <c r="V132" s="221"/>
      <c r="AE132" s="153" t="s">
        <v>440</v>
      </c>
    </row>
    <row r="133" spans="1:31" ht="11.4" customHeight="1" x14ac:dyDescent="0.2">
      <c r="A133" s="218"/>
      <c r="B133" s="219"/>
      <c r="C133" s="163"/>
      <c r="D133" s="219" t="s">
        <v>95</v>
      </c>
      <c r="E133" s="219"/>
      <c r="F133" s="219"/>
      <c r="G133" s="219"/>
      <c r="H133" s="219"/>
      <c r="I133" s="219"/>
      <c r="J133" s="219"/>
      <c r="K133" s="219"/>
      <c r="L133" s="218"/>
      <c r="M133" s="219"/>
      <c r="N133" s="163"/>
      <c r="O133" s="219" t="s">
        <v>95</v>
      </c>
      <c r="P133" s="219"/>
      <c r="Q133" s="219"/>
      <c r="R133" s="219"/>
      <c r="S133" s="219"/>
      <c r="T133" s="219"/>
      <c r="U133" s="219"/>
      <c r="V133" s="221"/>
      <c r="AE133" s="153" t="s">
        <v>441</v>
      </c>
    </row>
    <row r="134" spans="1:31" ht="11.4" customHeight="1" x14ac:dyDescent="0.2">
      <c r="A134" s="218"/>
      <c r="B134" s="219"/>
      <c r="C134" s="163"/>
      <c r="D134" s="219" t="s">
        <v>96</v>
      </c>
      <c r="E134" s="219"/>
      <c r="F134" s="219"/>
      <c r="G134" s="219"/>
      <c r="H134" s="219"/>
      <c r="I134" s="219"/>
      <c r="J134" s="219"/>
      <c r="K134" s="219"/>
      <c r="L134" s="218"/>
      <c r="M134" s="219"/>
      <c r="N134" s="163"/>
      <c r="O134" s="219" t="s">
        <v>96</v>
      </c>
      <c r="P134" s="219"/>
      <c r="Q134" s="219"/>
      <c r="R134" s="219"/>
      <c r="S134" s="219"/>
      <c r="T134" s="219"/>
      <c r="U134" s="219"/>
      <c r="V134" s="221"/>
      <c r="AE134" s="153" t="s">
        <v>442</v>
      </c>
    </row>
    <row r="135" spans="1:31" ht="11.4" customHeight="1" x14ac:dyDescent="0.2">
      <c r="A135" s="218"/>
      <c r="B135" s="219"/>
      <c r="C135" s="163"/>
      <c r="D135" s="219" t="s">
        <v>52</v>
      </c>
      <c r="E135" s="219"/>
      <c r="F135" s="219"/>
      <c r="G135" s="219"/>
      <c r="H135" s="219"/>
      <c r="I135" s="219"/>
      <c r="J135" s="219"/>
      <c r="K135" s="219"/>
      <c r="L135" s="218"/>
      <c r="M135" s="219"/>
      <c r="N135" s="163"/>
      <c r="O135" s="219" t="s">
        <v>52</v>
      </c>
      <c r="P135" s="219"/>
      <c r="Q135" s="219"/>
      <c r="R135" s="219"/>
      <c r="S135" s="219"/>
      <c r="T135" s="219"/>
      <c r="U135" s="219"/>
      <c r="V135" s="221"/>
      <c r="AE135" s="153" t="s">
        <v>443</v>
      </c>
    </row>
    <row r="136" spans="1:31" ht="11.4" customHeight="1" x14ac:dyDescent="0.2">
      <c r="A136" s="218"/>
      <c r="B136" s="219"/>
      <c r="C136" s="163"/>
      <c r="D136" s="219" t="s">
        <v>53</v>
      </c>
      <c r="E136" s="219"/>
      <c r="F136" s="219"/>
      <c r="G136" s="219"/>
      <c r="H136" s="219"/>
      <c r="I136" s="219"/>
      <c r="J136" s="219"/>
      <c r="K136" s="219"/>
      <c r="L136" s="218"/>
      <c r="M136" s="219"/>
      <c r="N136" s="163"/>
      <c r="O136" s="219" t="s">
        <v>53</v>
      </c>
      <c r="P136" s="219"/>
      <c r="Q136" s="219"/>
      <c r="R136" s="219"/>
      <c r="S136" s="219"/>
      <c r="T136" s="219"/>
      <c r="U136" s="219"/>
      <c r="V136" s="221"/>
      <c r="AE136" s="153" t="s">
        <v>444</v>
      </c>
    </row>
    <row r="137" spans="1:31" ht="11.4" customHeight="1" x14ac:dyDescent="0.2">
      <c r="A137" s="218"/>
      <c r="B137" s="219"/>
      <c r="C137" s="163"/>
      <c r="D137" s="219" t="s">
        <v>54</v>
      </c>
      <c r="E137" s="219"/>
      <c r="F137" s="219"/>
      <c r="G137" s="219"/>
      <c r="H137" s="219"/>
      <c r="I137" s="219"/>
      <c r="J137" s="219"/>
      <c r="K137" s="219"/>
      <c r="L137" s="218"/>
      <c r="M137" s="219"/>
      <c r="N137" s="163"/>
      <c r="O137" s="219" t="s">
        <v>54</v>
      </c>
      <c r="P137" s="219"/>
      <c r="Q137" s="219"/>
      <c r="R137" s="219"/>
      <c r="S137" s="219"/>
      <c r="T137" s="219"/>
      <c r="U137" s="219"/>
      <c r="V137" s="221"/>
      <c r="AE137" s="153" t="s">
        <v>445</v>
      </c>
    </row>
    <row r="138" spans="1:31" ht="11.4" customHeight="1" x14ac:dyDescent="0.2">
      <c r="A138" s="218"/>
      <c r="B138" s="219"/>
      <c r="C138" s="163"/>
      <c r="D138" s="219" t="s">
        <v>55</v>
      </c>
      <c r="E138" s="219"/>
      <c r="F138" s="219"/>
      <c r="G138" s="219"/>
      <c r="H138" s="219"/>
      <c r="I138" s="219"/>
      <c r="J138" s="219"/>
      <c r="K138" s="219"/>
      <c r="L138" s="218"/>
      <c r="M138" s="219"/>
      <c r="N138" s="163"/>
      <c r="O138" s="219" t="s">
        <v>55</v>
      </c>
      <c r="P138" s="219"/>
      <c r="Q138" s="219"/>
      <c r="R138" s="219"/>
      <c r="S138" s="219"/>
      <c r="T138" s="219"/>
      <c r="U138" s="219"/>
      <c r="V138" s="221"/>
      <c r="AE138" s="153" t="s">
        <v>446</v>
      </c>
    </row>
    <row r="139" spans="1:31" ht="11.4" customHeight="1" x14ac:dyDescent="0.2">
      <c r="A139" s="218"/>
      <c r="B139" s="219"/>
      <c r="C139" s="163"/>
      <c r="D139" s="219" t="s">
        <v>56</v>
      </c>
      <c r="E139" s="219"/>
      <c r="F139" s="219"/>
      <c r="G139" s="219"/>
      <c r="H139" s="219"/>
      <c r="I139" s="219"/>
      <c r="J139" s="219"/>
      <c r="K139" s="219"/>
      <c r="L139" s="218"/>
      <c r="M139" s="219"/>
      <c r="N139" s="163"/>
      <c r="O139" s="219" t="s">
        <v>56</v>
      </c>
      <c r="P139" s="219"/>
      <c r="Q139" s="219"/>
      <c r="R139" s="219"/>
      <c r="S139" s="219"/>
      <c r="T139" s="219"/>
      <c r="U139" s="219"/>
      <c r="V139" s="221"/>
      <c r="AE139" s="153" t="s">
        <v>447</v>
      </c>
    </row>
    <row r="140" spans="1:31" ht="11.4" customHeight="1" x14ac:dyDescent="0.2">
      <c r="A140" s="218"/>
      <c r="B140" s="219"/>
      <c r="C140" s="163"/>
      <c r="D140" s="219" t="s">
        <v>57</v>
      </c>
      <c r="E140" s="219"/>
      <c r="F140" s="219"/>
      <c r="G140" s="219"/>
      <c r="H140" s="219"/>
      <c r="I140" s="219"/>
      <c r="J140" s="219"/>
      <c r="K140" s="219"/>
      <c r="L140" s="218"/>
      <c r="M140" s="219"/>
      <c r="N140" s="163"/>
      <c r="O140" s="219" t="s">
        <v>57</v>
      </c>
      <c r="P140" s="219"/>
      <c r="Q140" s="219"/>
      <c r="R140" s="219"/>
      <c r="S140" s="219"/>
      <c r="T140" s="219"/>
      <c r="U140" s="219"/>
      <c r="V140" s="221"/>
      <c r="AE140" s="153" t="s">
        <v>448</v>
      </c>
    </row>
    <row r="141" spans="1:31" ht="11.4" customHeight="1" x14ac:dyDescent="0.2">
      <c r="A141" s="218"/>
      <c r="B141" s="219"/>
      <c r="C141" s="163"/>
      <c r="D141" s="219" t="s">
        <v>58</v>
      </c>
      <c r="E141" s="219"/>
      <c r="F141" s="219"/>
      <c r="G141" s="219"/>
      <c r="H141" s="219"/>
      <c r="I141" s="219"/>
      <c r="J141" s="219"/>
      <c r="K141" s="219"/>
      <c r="L141" s="218"/>
      <c r="M141" s="219"/>
      <c r="N141" s="163"/>
      <c r="O141" s="219" t="s">
        <v>58</v>
      </c>
      <c r="P141" s="219"/>
      <c r="Q141" s="219"/>
      <c r="R141" s="219"/>
      <c r="S141" s="219"/>
      <c r="T141" s="219"/>
      <c r="U141" s="219"/>
      <c r="V141" s="221"/>
      <c r="AE141" s="153" t="s">
        <v>449</v>
      </c>
    </row>
    <row r="142" spans="1:31" ht="11.4" customHeight="1" x14ac:dyDescent="0.2">
      <c r="A142" s="218"/>
      <c r="B142" s="219"/>
      <c r="C142" s="163"/>
      <c r="D142" s="219" t="s">
        <v>59</v>
      </c>
      <c r="E142" s="219"/>
      <c r="F142" s="219"/>
      <c r="G142" s="219"/>
      <c r="H142" s="219"/>
      <c r="I142" s="219"/>
      <c r="J142" s="219"/>
      <c r="K142" s="219"/>
      <c r="L142" s="218"/>
      <c r="M142" s="219"/>
      <c r="N142" s="163"/>
      <c r="O142" s="219" t="s">
        <v>59</v>
      </c>
      <c r="P142" s="219"/>
      <c r="Q142" s="219"/>
      <c r="R142" s="219"/>
      <c r="S142" s="219"/>
      <c r="T142" s="219"/>
      <c r="U142" s="219"/>
      <c r="V142" s="221"/>
      <c r="AE142" s="153" t="s">
        <v>450</v>
      </c>
    </row>
    <row r="143" spans="1:31" ht="11.4" customHeight="1" x14ac:dyDescent="0.2">
      <c r="A143" s="218"/>
      <c r="B143" s="219"/>
      <c r="C143" s="163"/>
      <c r="D143" s="219" t="s">
        <v>60</v>
      </c>
      <c r="E143" s="219"/>
      <c r="F143" s="219"/>
      <c r="G143" s="219"/>
      <c r="H143" s="219"/>
      <c r="I143" s="219"/>
      <c r="J143" s="219"/>
      <c r="K143" s="219"/>
      <c r="L143" s="218"/>
      <c r="M143" s="219"/>
      <c r="N143" s="163"/>
      <c r="O143" s="219" t="s">
        <v>60</v>
      </c>
      <c r="P143" s="219"/>
      <c r="Q143" s="219"/>
      <c r="R143" s="219"/>
      <c r="S143" s="219"/>
      <c r="T143" s="219"/>
      <c r="U143" s="219"/>
      <c r="V143" s="221"/>
      <c r="AE143" s="153" t="s">
        <v>451</v>
      </c>
    </row>
    <row r="144" spans="1:31" ht="11.4" customHeight="1" x14ac:dyDescent="0.2">
      <c r="A144" s="218"/>
      <c r="B144" s="227" t="s">
        <v>82</v>
      </c>
      <c r="C144" s="219"/>
      <c r="D144" s="219"/>
      <c r="E144" s="219"/>
      <c r="F144" s="219"/>
      <c r="G144" s="219"/>
      <c r="H144" s="219"/>
      <c r="I144" s="219"/>
      <c r="J144" s="219"/>
      <c r="K144" s="219"/>
      <c r="L144" s="218"/>
      <c r="M144" s="227" t="s">
        <v>82</v>
      </c>
      <c r="N144" s="219"/>
      <c r="O144" s="219"/>
      <c r="P144" s="219"/>
      <c r="Q144" s="219"/>
      <c r="R144" s="219"/>
      <c r="S144" s="219"/>
      <c r="T144" s="219"/>
      <c r="U144" s="219"/>
      <c r="V144" s="221"/>
      <c r="AE144" s="153" t="s">
        <v>452</v>
      </c>
    </row>
    <row r="145" spans="1:31" ht="11.4" customHeight="1" x14ac:dyDescent="0.2">
      <c r="A145" s="218"/>
      <c r="B145" s="227"/>
      <c r="C145" s="163"/>
      <c r="D145" s="219" t="s">
        <v>31</v>
      </c>
      <c r="E145" s="219"/>
      <c r="F145" s="219"/>
      <c r="G145" s="219"/>
      <c r="H145" s="219"/>
      <c r="I145" s="219"/>
      <c r="J145" s="219"/>
      <c r="K145" s="219"/>
      <c r="L145" s="218"/>
      <c r="M145" s="227"/>
      <c r="N145" s="163"/>
      <c r="O145" s="219" t="s">
        <v>31</v>
      </c>
      <c r="P145" s="219"/>
      <c r="Q145" s="219"/>
      <c r="R145" s="219"/>
      <c r="S145" s="219"/>
      <c r="T145" s="219"/>
      <c r="U145" s="219"/>
      <c r="V145" s="221"/>
      <c r="AE145" s="153" t="s">
        <v>453</v>
      </c>
    </row>
    <row r="146" spans="1:31" ht="11.4" customHeight="1" x14ac:dyDescent="0.2">
      <c r="A146" s="218"/>
      <c r="B146" s="219"/>
      <c r="C146" s="163"/>
      <c r="D146" s="219" t="s">
        <v>32</v>
      </c>
      <c r="E146" s="219"/>
      <c r="F146" s="219"/>
      <c r="G146" s="219"/>
      <c r="H146" s="219"/>
      <c r="I146" s="219"/>
      <c r="J146" s="219"/>
      <c r="K146" s="219"/>
      <c r="L146" s="218"/>
      <c r="M146" s="219"/>
      <c r="N146" s="163"/>
      <c r="O146" s="219" t="s">
        <v>32</v>
      </c>
      <c r="P146" s="219"/>
      <c r="Q146" s="219"/>
      <c r="R146" s="219"/>
      <c r="S146" s="219"/>
      <c r="T146" s="219"/>
      <c r="U146" s="219"/>
      <c r="V146" s="221"/>
      <c r="AE146" s="153" t="s">
        <v>454</v>
      </c>
    </row>
    <row r="147" spans="1:31" ht="11.4" customHeight="1" x14ac:dyDescent="0.2">
      <c r="A147" s="218"/>
      <c r="B147" s="219"/>
      <c r="C147" s="163"/>
      <c r="D147" s="219" t="s">
        <v>33</v>
      </c>
      <c r="E147" s="219"/>
      <c r="F147" s="219"/>
      <c r="G147" s="219"/>
      <c r="H147" s="219"/>
      <c r="I147" s="219"/>
      <c r="J147" s="219"/>
      <c r="K147" s="219"/>
      <c r="L147" s="218"/>
      <c r="M147" s="219"/>
      <c r="N147" s="163"/>
      <c r="O147" s="219" t="s">
        <v>33</v>
      </c>
      <c r="P147" s="219"/>
      <c r="Q147" s="219"/>
      <c r="R147" s="219"/>
      <c r="S147" s="219"/>
      <c r="T147" s="219"/>
      <c r="U147" s="219"/>
      <c r="V147" s="221"/>
      <c r="AE147" s="153" t="s">
        <v>455</v>
      </c>
    </row>
    <row r="148" spans="1:31" ht="11.4" customHeight="1" x14ac:dyDescent="0.2">
      <c r="A148" s="218"/>
      <c r="B148" s="219"/>
      <c r="C148" s="163"/>
      <c r="D148" s="219" t="s">
        <v>34</v>
      </c>
      <c r="E148" s="219"/>
      <c r="F148" s="219"/>
      <c r="G148" s="219"/>
      <c r="H148" s="219"/>
      <c r="I148" s="219"/>
      <c r="J148" s="219"/>
      <c r="K148" s="219"/>
      <c r="L148" s="218"/>
      <c r="M148" s="219"/>
      <c r="N148" s="163"/>
      <c r="O148" s="219" t="s">
        <v>34</v>
      </c>
      <c r="P148" s="219"/>
      <c r="Q148" s="219"/>
      <c r="R148" s="219"/>
      <c r="S148" s="219"/>
      <c r="T148" s="219"/>
      <c r="U148" s="219"/>
      <c r="V148" s="221"/>
      <c r="AE148" s="153" t="s">
        <v>456</v>
      </c>
    </row>
    <row r="149" spans="1:31" ht="11.4" customHeight="1" x14ac:dyDescent="0.2">
      <c r="A149" s="218"/>
      <c r="B149" s="219"/>
      <c r="C149" s="163"/>
      <c r="D149" s="219" t="s">
        <v>89</v>
      </c>
      <c r="E149" s="219"/>
      <c r="F149" s="219"/>
      <c r="G149" s="219"/>
      <c r="H149" s="219"/>
      <c r="I149" s="219"/>
      <c r="J149" s="219"/>
      <c r="K149" s="219"/>
      <c r="L149" s="218"/>
      <c r="M149" s="219"/>
      <c r="N149" s="163"/>
      <c r="O149" s="219" t="s">
        <v>89</v>
      </c>
      <c r="P149" s="219"/>
      <c r="Q149" s="219"/>
      <c r="R149" s="219"/>
      <c r="S149" s="219"/>
      <c r="T149" s="219"/>
      <c r="U149" s="219"/>
      <c r="V149" s="221"/>
      <c r="AE149" s="153" t="s">
        <v>457</v>
      </c>
    </row>
    <row r="150" spans="1:31" ht="11.4" customHeight="1" thickBot="1" x14ac:dyDescent="0.25">
      <c r="A150" s="234"/>
      <c r="B150" s="235"/>
      <c r="C150" s="235"/>
      <c r="D150" s="235"/>
      <c r="E150" s="235"/>
      <c r="F150" s="235"/>
      <c r="G150" s="235"/>
      <c r="H150" s="235"/>
      <c r="I150" s="235"/>
      <c r="J150" s="235"/>
      <c r="K150" s="235"/>
      <c r="L150" s="234"/>
      <c r="M150" s="235"/>
      <c r="N150" s="235"/>
      <c r="O150" s="235"/>
      <c r="P150" s="235"/>
      <c r="Q150" s="235"/>
      <c r="R150" s="235"/>
      <c r="S150" s="235"/>
      <c r="T150" s="235"/>
      <c r="U150" s="235"/>
      <c r="V150" s="236"/>
      <c r="AE150" s="153" t="s">
        <v>458</v>
      </c>
    </row>
    <row r="151" spans="1:31" ht="11.4" customHeight="1" x14ac:dyDescent="0.2">
      <c r="A151" s="215"/>
      <c r="B151" s="216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7"/>
      <c r="Y151" s="166"/>
      <c r="AE151" s="153" t="s">
        <v>459</v>
      </c>
    </row>
    <row r="152" spans="1:31" ht="13.8" x14ac:dyDescent="0.2">
      <c r="A152" s="218"/>
      <c r="B152" s="219"/>
      <c r="C152" s="219"/>
      <c r="D152" s="220"/>
      <c r="E152" s="219"/>
      <c r="F152" s="219"/>
      <c r="G152" s="219"/>
      <c r="H152" s="219"/>
      <c r="I152" s="219"/>
      <c r="J152" s="220" t="s">
        <v>67</v>
      </c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21"/>
      <c r="AE152" s="153" t="s">
        <v>460</v>
      </c>
    </row>
    <row r="153" spans="1:31" ht="11.4" customHeight="1" x14ac:dyDescent="0.2">
      <c r="A153" s="218"/>
      <c r="B153" s="219"/>
      <c r="C153" s="222"/>
      <c r="D153" s="219"/>
      <c r="E153" s="219"/>
      <c r="F153" s="219"/>
      <c r="G153" s="219"/>
      <c r="H153" s="222"/>
      <c r="I153" s="222" t="s">
        <v>66</v>
      </c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21"/>
      <c r="Y153" s="166"/>
      <c r="AE153" s="153" t="s">
        <v>461</v>
      </c>
    </row>
    <row r="154" spans="1:31" ht="11.4" customHeight="1" thickBot="1" x14ac:dyDescent="0.25">
      <c r="A154" s="223"/>
      <c r="B154" s="224"/>
      <c r="C154" s="225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Y154" s="166"/>
      <c r="AE154" s="153" t="s">
        <v>462</v>
      </c>
    </row>
    <row r="155" spans="1:31" ht="15" x14ac:dyDescent="0.25">
      <c r="A155" s="218"/>
      <c r="B155" s="219"/>
      <c r="C155" s="227"/>
      <c r="D155" s="219"/>
      <c r="E155" s="219"/>
      <c r="F155" s="237" t="s">
        <v>64</v>
      </c>
      <c r="G155" s="238" t="s">
        <v>83</v>
      </c>
      <c r="H155" s="219"/>
      <c r="I155" s="219"/>
      <c r="J155" s="219"/>
      <c r="K155" s="221"/>
      <c r="L155" s="219"/>
      <c r="M155" s="219"/>
      <c r="N155" s="227"/>
      <c r="O155" s="219"/>
      <c r="P155" s="219"/>
      <c r="Q155" s="237" t="s">
        <v>65</v>
      </c>
      <c r="R155" s="238" t="s">
        <v>83</v>
      </c>
      <c r="S155" s="219"/>
      <c r="T155" s="219"/>
      <c r="U155" s="219"/>
      <c r="V155" s="221"/>
      <c r="AE155" s="153" t="s">
        <v>463</v>
      </c>
    </row>
    <row r="156" spans="1:31" ht="15.6" thickBot="1" x14ac:dyDescent="0.3">
      <c r="A156" s="218"/>
      <c r="B156" s="219"/>
      <c r="C156" s="227"/>
      <c r="D156" s="219"/>
      <c r="E156" s="219"/>
      <c r="F156" s="228"/>
      <c r="G156" s="219"/>
      <c r="H156" s="219"/>
      <c r="I156" s="219"/>
      <c r="J156" s="219"/>
      <c r="K156" s="219"/>
      <c r="L156" s="218"/>
      <c r="M156" s="219"/>
      <c r="N156" s="227"/>
      <c r="O156" s="219"/>
      <c r="P156" s="219"/>
      <c r="Q156" s="228"/>
      <c r="R156" s="219"/>
      <c r="S156" s="219"/>
      <c r="T156" s="219"/>
      <c r="U156" s="219"/>
      <c r="V156" s="221"/>
      <c r="AE156" s="153" t="s">
        <v>464</v>
      </c>
    </row>
    <row r="157" spans="1:31" ht="11.4" customHeight="1" thickBot="1" x14ac:dyDescent="0.3">
      <c r="A157" s="229"/>
      <c r="B157" s="230" t="s">
        <v>68</v>
      </c>
      <c r="C157" s="219"/>
      <c r="D157" s="231"/>
      <c r="E157" s="227" t="s">
        <v>69</v>
      </c>
      <c r="F157" s="219"/>
      <c r="G157" s="219"/>
      <c r="H157" s="231"/>
      <c r="I157" s="227" t="s">
        <v>70</v>
      </c>
      <c r="J157" s="219"/>
      <c r="K157" s="219"/>
      <c r="L157" s="218"/>
      <c r="M157" s="230" t="s">
        <v>68</v>
      </c>
      <c r="N157" s="219"/>
      <c r="O157" s="231"/>
      <c r="P157" s="227" t="s">
        <v>69</v>
      </c>
      <c r="Q157" s="219"/>
      <c r="R157" s="219"/>
      <c r="S157" s="231"/>
      <c r="T157" s="227" t="s">
        <v>70</v>
      </c>
      <c r="U157" s="219"/>
      <c r="V157" s="221"/>
      <c r="AE157" s="153" t="s">
        <v>465</v>
      </c>
    </row>
    <row r="158" spans="1:31" ht="11.4" customHeight="1" thickBot="1" x14ac:dyDescent="0.25">
      <c r="A158" s="223"/>
      <c r="B158" s="224"/>
      <c r="C158" s="224"/>
      <c r="D158" s="224"/>
      <c r="E158" s="224"/>
      <c r="F158" s="224"/>
      <c r="G158" s="224"/>
      <c r="H158" s="224"/>
      <c r="I158" s="224"/>
      <c r="J158" s="224"/>
      <c r="K158" s="224"/>
      <c r="L158" s="223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AE158" s="153" t="s">
        <v>466</v>
      </c>
    </row>
    <row r="159" spans="1:31" ht="13.8" thickBot="1" x14ac:dyDescent="0.3">
      <c r="A159" s="218"/>
      <c r="B159" s="219"/>
      <c r="C159" s="219"/>
      <c r="D159" s="219"/>
      <c r="E159" s="219"/>
      <c r="F159" s="230" t="s">
        <v>71</v>
      </c>
      <c r="G159" s="219"/>
      <c r="H159" s="219"/>
      <c r="I159" s="219"/>
      <c r="J159" s="219"/>
      <c r="K159" s="219"/>
      <c r="L159" s="218"/>
      <c r="M159" s="219"/>
      <c r="N159" s="219"/>
      <c r="O159" s="219"/>
      <c r="P159" s="219"/>
      <c r="Q159" s="230" t="s">
        <v>71</v>
      </c>
      <c r="R159" s="219"/>
      <c r="S159" s="219"/>
      <c r="T159" s="219"/>
      <c r="U159" s="219"/>
      <c r="V159" s="232"/>
      <c r="AE159" s="153" t="s">
        <v>467</v>
      </c>
    </row>
    <row r="160" spans="1:31" ht="11.4" customHeight="1" thickBot="1" x14ac:dyDescent="0.25">
      <c r="A160" s="218"/>
      <c r="B160" s="219"/>
      <c r="C160" s="231"/>
      <c r="D160" s="227" t="s">
        <v>72</v>
      </c>
      <c r="E160" s="219"/>
      <c r="F160" s="219"/>
      <c r="G160" s="219"/>
      <c r="H160" s="231"/>
      <c r="I160" s="227" t="s">
        <v>73</v>
      </c>
      <c r="J160" s="219"/>
      <c r="K160" s="219"/>
      <c r="L160" s="218"/>
      <c r="M160" s="219"/>
      <c r="N160" s="231"/>
      <c r="O160" s="227" t="s">
        <v>72</v>
      </c>
      <c r="P160" s="219"/>
      <c r="Q160" s="219"/>
      <c r="R160" s="219"/>
      <c r="S160" s="231"/>
      <c r="T160" s="227" t="s">
        <v>73</v>
      </c>
      <c r="U160" s="219"/>
      <c r="V160" s="221"/>
      <c r="AE160" s="153" t="s">
        <v>468</v>
      </c>
    </row>
    <row r="161" spans="1:31" ht="11.4" customHeight="1" x14ac:dyDescent="0.2">
      <c r="A161" s="218"/>
      <c r="B161" s="219"/>
      <c r="C161" s="233"/>
      <c r="D161" s="219" t="s">
        <v>93</v>
      </c>
      <c r="E161" s="219"/>
      <c r="F161" s="219"/>
      <c r="G161" s="219"/>
      <c r="H161" s="219"/>
      <c r="I161" s="227"/>
      <c r="J161" s="219"/>
      <c r="K161" s="219"/>
      <c r="L161" s="218"/>
      <c r="M161" s="219"/>
      <c r="N161" s="233"/>
      <c r="O161" s="219" t="s">
        <v>93</v>
      </c>
      <c r="P161" s="219"/>
      <c r="Q161" s="219"/>
      <c r="R161" s="219"/>
      <c r="S161" s="219"/>
      <c r="T161" s="227"/>
      <c r="U161" s="219"/>
      <c r="V161" s="221"/>
      <c r="AE161" s="153" t="s">
        <v>469</v>
      </c>
    </row>
    <row r="162" spans="1:31" ht="11.4" customHeight="1" x14ac:dyDescent="0.2">
      <c r="A162" s="218"/>
      <c r="B162" s="219"/>
      <c r="C162" s="233"/>
      <c r="D162" s="219" t="s">
        <v>92</v>
      </c>
      <c r="E162" s="219"/>
      <c r="F162" s="219"/>
      <c r="G162" s="219"/>
      <c r="H162" s="219"/>
      <c r="I162" s="227"/>
      <c r="J162" s="219"/>
      <c r="K162" s="219"/>
      <c r="L162" s="218"/>
      <c r="M162" s="219"/>
      <c r="N162" s="233"/>
      <c r="O162" s="219" t="s">
        <v>92</v>
      </c>
      <c r="P162" s="219"/>
      <c r="Q162" s="219"/>
      <c r="R162" s="219"/>
      <c r="S162" s="219"/>
      <c r="T162" s="227"/>
      <c r="U162" s="219"/>
      <c r="V162" s="221"/>
      <c r="AE162" s="153" t="s">
        <v>470</v>
      </c>
    </row>
    <row r="163" spans="1:31" ht="11.4" customHeight="1" x14ac:dyDescent="0.2">
      <c r="A163" s="218"/>
      <c r="B163" s="219"/>
      <c r="C163" s="227"/>
      <c r="D163" s="227"/>
      <c r="E163" s="219"/>
      <c r="F163" s="219"/>
      <c r="G163" s="219"/>
      <c r="H163" s="227"/>
      <c r="I163" s="227"/>
      <c r="J163" s="219"/>
      <c r="K163" s="219"/>
      <c r="L163" s="218"/>
      <c r="M163" s="219"/>
      <c r="N163" s="227"/>
      <c r="O163" s="227"/>
      <c r="P163" s="219"/>
      <c r="Q163" s="219"/>
      <c r="R163" s="219"/>
      <c r="S163" s="227"/>
      <c r="T163" s="227"/>
      <c r="U163" s="219"/>
      <c r="V163" s="221"/>
      <c r="AE163" s="153" t="s">
        <v>471</v>
      </c>
    </row>
    <row r="164" spans="1:31" ht="11.4" customHeight="1" x14ac:dyDescent="0.2">
      <c r="A164" s="218"/>
      <c r="B164" s="227" t="s">
        <v>74</v>
      </c>
      <c r="C164" s="219"/>
      <c r="D164" s="219"/>
      <c r="E164" s="219"/>
      <c r="F164" s="219"/>
      <c r="G164" s="227" t="s">
        <v>76</v>
      </c>
      <c r="H164" s="219"/>
      <c r="I164" s="219"/>
      <c r="J164" s="219"/>
      <c r="K164" s="219"/>
      <c r="L164" s="218"/>
      <c r="M164" s="227" t="s">
        <v>74</v>
      </c>
      <c r="N164" s="219"/>
      <c r="O164" s="219"/>
      <c r="P164" s="219"/>
      <c r="Q164" s="219"/>
      <c r="R164" s="227" t="s">
        <v>76</v>
      </c>
      <c r="S164" s="219"/>
      <c r="T164" s="219"/>
      <c r="U164" s="219"/>
      <c r="V164" s="221"/>
      <c r="AE164" s="153" t="s">
        <v>472</v>
      </c>
    </row>
    <row r="165" spans="1:31" ht="11.4" customHeight="1" x14ac:dyDescent="0.2">
      <c r="A165" s="218"/>
      <c r="B165" s="219"/>
      <c r="C165" s="163"/>
      <c r="D165" s="219" t="s">
        <v>75</v>
      </c>
      <c r="E165" s="219"/>
      <c r="F165" s="219"/>
      <c r="G165" s="219"/>
      <c r="H165" s="163"/>
      <c r="I165" s="219" t="s">
        <v>29</v>
      </c>
      <c r="J165" s="219"/>
      <c r="K165" s="219"/>
      <c r="L165" s="218"/>
      <c r="M165" s="219"/>
      <c r="N165" s="163"/>
      <c r="O165" s="219" t="s">
        <v>75</v>
      </c>
      <c r="P165" s="219"/>
      <c r="Q165" s="219"/>
      <c r="R165" s="219"/>
      <c r="S165" s="163"/>
      <c r="T165" s="219" t="s">
        <v>29</v>
      </c>
      <c r="U165" s="219"/>
      <c r="V165" s="221"/>
      <c r="AE165" s="153" t="s">
        <v>473</v>
      </c>
    </row>
    <row r="166" spans="1:31" ht="11.4" customHeight="1" x14ac:dyDescent="0.2">
      <c r="A166" s="218"/>
      <c r="B166" s="219"/>
      <c r="C166" s="233"/>
      <c r="D166" s="219" t="s">
        <v>77</v>
      </c>
      <c r="E166" s="219"/>
      <c r="F166" s="219"/>
      <c r="G166" s="219"/>
      <c r="H166" s="233"/>
      <c r="I166" s="219" t="s">
        <v>30</v>
      </c>
      <c r="J166" s="219"/>
      <c r="K166" s="219"/>
      <c r="L166" s="218"/>
      <c r="M166" s="219"/>
      <c r="N166" s="233"/>
      <c r="O166" s="219" t="s">
        <v>77</v>
      </c>
      <c r="P166" s="219"/>
      <c r="Q166" s="219"/>
      <c r="R166" s="219"/>
      <c r="S166" s="233"/>
      <c r="T166" s="219" t="s">
        <v>30</v>
      </c>
      <c r="U166" s="219"/>
      <c r="V166" s="221"/>
      <c r="AE166" s="153" t="s">
        <v>474</v>
      </c>
    </row>
    <row r="167" spans="1:31" ht="11.4" customHeight="1" x14ac:dyDescent="0.2">
      <c r="A167" s="218"/>
      <c r="B167" s="227" t="s">
        <v>78</v>
      </c>
      <c r="C167" s="219"/>
      <c r="D167" s="219"/>
      <c r="E167" s="219"/>
      <c r="F167" s="219"/>
      <c r="G167" s="227" t="s">
        <v>79</v>
      </c>
      <c r="H167" s="219"/>
      <c r="I167" s="219"/>
      <c r="J167" s="219"/>
      <c r="K167" s="219"/>
      <c r="L167" s="218"/>
      <c r="M167" s="227" t="s">
        <v>78</v>
      </c>
      <c r="N167" s="219"/>
      <c r="O167" s="219"/>
      <c r="P167" s="219"/>
      <c r="Q167" s="219"/>
      <c r="R167" s="227" t="s">
        <v>79</v>
      </c>
      <c r="S167" s="219"/>
      <c r="T167" s="219"/>
      <c r="U167" s="219"/>
      <c r="V167" s="221"/>
      <c r="AE167" s="153" t="s">
        <v>475</v>
      </c>
    </row>
    <row r="168" spans="1:31" ht="11.4" customHeight="1" x14ac:dyDescent="0.2">
      <c r="A168" s="218"/>
      <c r="B168" s="219"/>
      <c r="C168" s="163"/>
      <c r="D168" s="219" t="s">
        <v>41</v>
      </c>
      <c r="E168" s="219"/>
      <c r="F168" s="219"/>
      <c r="G168" s="219"/>
      <c r="H168" s="163"/>
      <c r="I168" s="219" t="s">
        <v>43</v>
      </c>
      <c r="J168" s="219"/>
      <c r="K168" s="219"/>
      <c r="L168" s="218"/>
      <c r="M168" s="219"/>
      <c r="N168" s="163"/>
      <c r="O168" s="219" t="s">
        <v>41</v>
      </c>
      <c r="P168" s="219"/>
      <c r="Q168" s="219"/>
      <c r="R168" s="219"/>
      <c r="S168" s="163"/>
      <c r="T168" s="219" t="s">
        <v>43</v>
      </c>
      <c r="U168" s="219"/>
      <c r="V168" s="221"/>
      <c r="AE168" s="153" t="s">
        <v>476</v>
      </c>
    </row>
    <row r="169" spans="1:31" ht="11.4" customHeight="1" x14ac:dyDescent="0.2">
      <c r="A169" s="218"/>
      <c r="B169" s="219"/>
      <c r="C169" s="163"/>
      <c r="D169" s="219" t="s">
        <v>42</v>
      </c>
      <c r="E169" s="219"/>
      <c r="F169" s="219"/>
      <c r="G169" s="219"/>
      <c r="H169" s="163"/>
      <c r="I169" s="219" t="s">
        <v>45</v>
      </c>
      <c r="J169" s="219"/>
      <c r="K169" s="219"/>
      <c r="L169" s="218"/>
      <c r="M169" s="219"/>
      <c r="N169" s="163"/>
      <c r="O169" s="219" t="s">
        <v>42</v>
      </c>
      <c r="P169" s="219"/>
      <c r="Q169" s="219"/>
      <c r="R169" s="219"/>
      <c r="S169" s="163"/>
      <c r="T169" s="219" t="s">
        <v>45</v>
      </c>
      <c r="U169" s="219"/>
      <c r="V169" s="221"/>
      <c r="AE169" s="153" t="s">
        <v>477</v>
      </c>
    </row>
    <row r="170" spans="1:31" ht="11.4" customHeight="1" x14ac:dyDescent="0.2">
      <c r="A170" s="218"/>
      <c r="B170" s="219"/>
      <c r="C170" s="163"/>
      <c r="D170" s="219" t="s">
        <v>44</v>
      </c>
      <c r="E170" s="219"/>
      <c r="F170" s="219"/>
      <c r="G170" s="219"/>
      <c r="H170" s="233"/>
      <c r="I170" s="219" t="s">
        <v>47</v>
      </c>
      <c r="J170" s="219"/>
      <c r="K170" s="219"/>
      <c r="L170" s="218"/>
      <c r="M170" s="219"/>
      <c r="N170" s="163"/>
      <c r="O170" s="219" t="s">
        <v>44</v>
      </c>
      <c r="P170" s="219"/>
      <c r="Q170" s="219"/>
      <c r="R170" s="219"/>
      <c r="S170" s="233"/>
      <c r="T170" s="219" t="s">
        <v>47</v>
      </c>
      <c r="U170" s="219"/>
      <c r="V170" s="221"/>
      <c r="AE170" s="153" t="s">
        <v>478</v>
      </c>
    </row>
    <row r="171" spans="1:31" ht="11.4" customHeight="1" x14ac:dyDescent="0.2">
      <c r="A171" s="218"/>
      <c r="B171" s="219"/>
      <c r="C171" s="163"/>
      <c r="D171" s="219" t="s">
        <v>46</v>
      </c>
      <c r="E171" s="219"/>
      <c r="F171" s="219"/>
      <c r="G171" s="227" t="s">
        <v>80</v>
      </c>
      <c r="H171" s="219"/>
      <c r="I171" s="219"/>
      <c r="J171" s="219"/>
      <c r="K171" s="219"/>
      <c r="L171" s="218"/>
      <c r="M171" s="219"/>
      <c r="N171" s="163"/>
      <c r="O171" s="219" t="s">
        <v>46</v>
      </c>
      <c r="P171" s="219"/>
      <c r="Q171" s="219"/>
      <c r="R171" s="227" t="s">
        <v>80</v>
      </c>
      <c r="S171" s="219"/>
      <c r="T171" s="219"/>
      <c r="U171" s="219"/>
      <c r="V171" s="221"/>
      <c r="AE171" s="153" t="s">
        <v>479</v>
      </c>
    </row>
    <row r="172" spans="1:31" ht="11.4" customHeight="1" x14ac:dyDescent="0.2">
      <c r="A172" s="218"/>
      <c r="B172" s="219"/>
      <c r="C172" s="163"/>
      <c r="D172" s="219" t="s">
        <v>48</v>
      </c>
      <c r="E172" s="219"/>
      <c r="F172" s="219"/>
      <c r="G172" s="219"/>
      <c r="H172" s="163"/>
      <c r="I172" s="219" t="s">
        <v>31</v>
      </c>
      <c r="J172" s="219"/>
      <c r="K172" s="219"/>
      <c r="L172" s="218"/>
      <c r="M172" s="219"/>
      <c r="N172" s="163"/>
      <c r="O172" s="219" t="s">
        <v>48</v>
      </c>
      <c r="P172" s="219"/>
      <c r="Q172" s="219"/>
      <c r="R172" s="219"/>
      <c r="S172" s="163"/>
      <c r="T172" s="219" t="s">
        <v>31</v>
      </c>
      <c r="U172" s="219"/>
      <c r="V172" s="221"/>
      <c r="AE172" s="153" t="s">
        <v>480</v>
      </c>
    </row>
    <row r="173" spans="1:31" ht="11.4" customHeight="1" x14ac:dyDescent="0.2">
      <c r="A173" s="218"/>
      <c r="B173" s="219"/>
      <c r="C173" s="163"/>
      <c r="D173" s="219" t="s">
        <v>98</v>
      </c>
      <c r="E173" s="219"/>
      <c r="F173" s="219"/>
      <c r="G173" s="219"/>
      <c r="H173" s="163"/>
      <c r="I173" s="219" t="s">
        <v>32</v>
      </c>
      <c r="J173" s="219"/>
      <c r="K173" s="219"/>
      <c r="L173" s="218"/>
      <c r="M173" s="219"/>
      <c r="N173" s="163"/>
      <c r="O173" s="219" t="s">
        <v>98</v>
      </c>
      <c r="P173" s="219"/>
      <c r="Q173" s="219"/>
      <c r="R173" s="219"/>
      <c r="S173" s="163"/>
      <c r="T173" s="219" t="s">
        <v>32</v>
      </c>
      <c r="U173" s="219"/>
      <c r="V173" s="221"/>
      <c r="AE173" s="153" t="s">
        <v>481</v>
      </c>
    </row>
    <row r="174" spans="1:31" ht="11.4" customHeight="1" x14ac:dyDescent="0.2">
      <c r="A174" s="218"/>
      <c r="B174" s="219"/>
      <c r="C174" s="163"/>
      <c r="D174" s="219" t="s">
        <v>49</v>
      </c>
      <c r="E174" s="219"/>
      <c r="F174" s="219"/>
      <c r="G174" s="219"/>
      <c r="H174" s="163"/>
      <c r="I174" s="219" t="s">
        <v>33</v>
      </c>
      <c r="J174" s="219"/>
      <c r="K174" s="219"/>
      <c r="L174" s="218"/>
      <c r="M174" s="219"/>
      <c r="N174" s="163"/>
      <c r="O174" s="219" t="s">
        <v>49</v>
      </c>
      <c r="P174" s="219"/>
      <c r="Q174" s="219"/>
      <c r="R174" s="219"/>
      <c r="S174" s="163"/>
      <c r="T174" s="219" t="s">
        <v>33</v>
      </c>
      <c r="U174" s="219"/>
      <c r="V174" s="221"/>
      <c r="AE174" s="153" t="s">
        <v>482</v>
      </c>
    </row>
    <row r="175" spans="1:31" ht="11.4" customHeight="1" x14ac:dyDescent="0.2">
      <c r="A175" s="218"/>
      <c r="B175" s="219"/>
      <c r="C175" s="163"/>
      <c r="D175" s="219" t="s">
        <v>50</v>
      </c>
      <c r="E175" s="219"/>
      <c r="F175" s="219"/>
      <c r="G175" s="219"/>
      <c r="H175" s="163"/>
      <c r="I175" s="219" t="s">
        <v>34</v>
      </c>
      <c r="J175" s="219"/>
      <c r="K175" s="219"/>
      <c r="L175" s="218"/>
      <c r="M175" s="219"/>
      <c r="N175" s="163"/>
      <c r="O175" s="219" t="s">
        <v>50</v>
      </c>
      <c r="P175" s="219"/>
      <c r="Q175" s="219"/>
      <c r="R175" s="219"/>
      <c r="S175" s="163"/>
      <c r="T175" s="219" t="s">
        <v>34</v>
      </c>
      <c r="U175" s="219"/>
      <c r="V175" s="221"/>
      <c r="AE175" s="153" t="s">
        <v>483</v>
      </c>
    </row>
    <row r="176" spans="1:31" ht="11.4" customHeight="1" x14ac:dyDescent="0.2">
      <c r="A176" s="218"/>
      <c r="B176" s="219"/>
      <c r="C176" s="163"/>
      <c r="D176" s="219" t="s">
        <v>51</v>
      </c>
      <c r="E176" s="219"/>
      <c r="F176" s="219"/>
      <c r="G176" s="219"/>
      <c r="H176" s="233"/>
      <c r="I176" s="219" t="s">
        <v>89</v>
      </c>
      <c r="J176" s="219"/>
      <c r="K176" s="219"/>
      <c r="L176" s="218"/>
      <c r="M176" s="219"/>
      <c r="N176" s="163"/>
      <c r="O176" s="219" t="s">
        <v>51</v>
      </c>
      <c r="P176" s="219"/>
      <c r="Q176" s="219"/>
      <c r="R176" s="219"/>
      <c r="S176" s="233"/>
      <c r="T176" s="219" t="s">
        <v>89</v>
      </c>
      <c r="U176" s="219"/>
      <c r="V176" s="221"/>
      <c r="AE176" s="153" t="s">
        <v>484</v>
      </c>
    </row>
    <row r="177" spans="1:31" ht="11.4" customHeight="1" x14ac:dyDescent="0.2">
      <c r="A177" s="218"/>
      <c r="B177" s="227" t="s">
        <v>81</v>
      </c>
      <c r="C177" s="219"/>
      <c r="D177" s="219"/>
      <c r="E177" s="219"/>
      <c r="F177" s="219"/>
      <c r="G177" s="219"/>
      <c r="H177" s="219"/>
      <c r="I177" s="219"/>
      <c r="J177" s="219"/>
      <c r="K177" s="219"/>
      <c r="L177" s="218"/>
      <c r="M177" s="227" t="s">
        <v>81</v>
      </c>
      <c r="N177" s="219"/>
      <c r="O177" s="219"/>
      <c r="P177" s="219"/>
      <c r="Q177" s="219"/>
      <c r="R177" s="219"/>
      <c r="S177" s="219"/>
      <c r="T177" s="219"/>
      <c r="U177" s="219"/>
      <c r="V177" s="221"/>
      <c r="AE177" s="153" t="s">
        <v>485</v>
      </c>
    </row>
    <row r="178" spans="1:31" ht="11.4" customHeight="1" x14ac:dyDescent="0.2">
      <c r="A178" s="218"/>
      <c r="B178" s="219"/>
      <c r="C178" s="163"/>
      <c r="D178" s="219"/>
      <c r="E178" s="219"/>
      <c r="F178" s="219"/>
      <c r="G178" s="219"/>
      <c r="H178" s="219"/>
      <c r="I178" s="219"/>
      <c r="J178" s="219"/>
      <c r="K178" s="219"/>
      <c r="L178" s="218"/>
      <c r="M178" s="219"/>
      <c r="N178" s="163"/>
      <c r="O178" s="219"/>
      <c r="P178" s="219"/>
      <c r="Q178" s="219"/>
      <c r="R178" s="219"/>
      <c r="S178" s="219"/>
      <c r="T178" s="219"/>
      <c r="U178" s="219"/>
      <c r="V178" s="221"/>
      <c r="AE178" s="153" t="s">
        <v>486</v>
      </c>
    </row>
    <row r="179" spans="1:31" ht="11.4" customHeight="1" x14ac:dyDescent="0.2">
      <c r="A179" s="218"/>
      <c r="B179" s="219"/>
      <c r="C179" s="163"/>
      <c r="D179" s="219" t="s">
        <v>50</v>
      </c>
      <c r="E179" s="219"/>
      <c r="F179" s="219"/>
      <c r="G179" s="219"/>
      <c r="H179" s="219"/>
      <c r="I179" s="219"/>
      <c r="J179" s="219"/>
      <c r="K179" s="219"/>
      <c r="L179" s="218"/>
      <c r="M179" s="219"/>
      <c r="N179" s="163"/>
      <c r="O179" s="219" t="s">
        <v>50</v>
      </c>
      <c r="P179" s="219"/>
      <c r="Q179" s="219"/>
      <c r="R179" s="219"/>
      <c r="S179" s="219"/>
      <c r="T179" s="219"/>
      <c r="U179" s="219"/>
      <c r="V179" s="221"/>
      <c r="AE179" s="153" t="s">
        <v>487</v>
      </c>
    </row>
    <row r="180" spans="1:31" ht="11.4" customHeight="1" x14ac:dyDescent="0.2">
      <c r="A180" s="218"/>
      <c r="B180" s="219"/>
      <c r="C180" s="163"/>
      <c r="D180" s="219" t="s">
        <v>94</v>
      </c>
      <c r="E180" s="219"/>
      <c r="F180" s="219"/>
      <c r="G180" s="219"/>
      <c r="H180" s="219"/>
      <c r="I180" s="219"/>
      <c r="J180" s="219"/>
      <c r="K180" s="219"/>
      <c r="L180" s="218"/>
      <c r="M180" s="219"/>
      <c r="N180" s="163"/>
      <c r="O180" s="219" t="s">
        <v>94</v>
      </c>
      <c r="P180" s="219"/>
      <c r="Q180" s="219"/>
      <c r="R180" s="219"/>
      <c r="S180" s="219"/>
      <c r="T180" s="219"/>
      <c r="U180" s="219"/>
      <c r="V180" s="221"/>
      <c r="AE180" s="153" t="s">
        <v>488</v>
      </c>
    </row>
    <row r="181" spans="1:31" ht="11.4" customHeight="1" x14ac:dyDescent="0.2">
      <c r="A181" s="218"/>
      <c r="B181" s="219"/>
      <c r="C181" s="163"/>
      <c r="D181" s="219" t="s">
        <v>95</v>
      </c>
      <c r="E181" s="219"/>
      <c r="F181" s="219"/>
      <c r="G181" s="219"/>
      <c r="H181" s="219"/>
      <c r="I181" s="219"/>
      <c r="J181" s="219"/>
      <c r="K181" s="219"/>
      <c r="L181" s="218"/>
      <c r="M181" s="219"/>
      <c r="N181" s="163"/>
      <c r="O181" s="219" t="s">
        <v>95</v>
      </c>
      <c r="P181" s="219"/>
      <c r="Q181" s="219"/>
      <c r="R181" s="219"/>
      <c r="S181" s="219"/>
      <c r="T181" s="219"/>
      <c r="U181" s="219"/>
      <c r="V181" s="221"/>
      <c r="AE181" s="153" t="s">
        <v>489</v>
      </c>
    </row>
    <row r="182" spans="1:31" ht="11.4" customHeight="1" x14ac:dyDescent="0.2">
      <c r="A182" s="218"/>
      <c r="B182" s="219"/>
      <c r="C182" s="163"/>
      <c r="D182" s="219" t="s">
        <v>96</v>
      </c>
      <c r="E182" s="219"/>
      <c r="F182" s="219"/>
      <c r="G182" s="219"/>
      <c r="H182" s="219"/>
      <c r="I182" s="219"/>
      <c r="J182" s="219"/>
      <c r="K182" s="219"/>
      <c r="L182" s="218"/>
      <c r="M182" s="219"/>
      <c r="N182" s="163"/>
      <c r="O182" s="219" t="s">
        <v>96</v>
      </c>
      <c r="P182" s="219"/>
      <c r="Q182" s="219"/>
      <c r="R182" s="219"/>
      <c r="S182" s="219"/>
      <c r="T182" s="219"/>
      <c r="U182" s="219"/>
      <c r="V182" s="221"/>
      <c r="AE182" s="153" t="s">
        <v>490</v>
      </c>
    </row>
    <row r="183" spans="1:31" ht="11.4" customHeight="1" x14ac:dyDescent="0.2">
      <c r="A183" s="218"/>
      <c r="B183" s="219"/>
      <c r="C183" s="163"/>
      <c r="D183" s="219" t="s">
        <v>52</v>
      </c>
      <c r="E183" s="219"/>
      <c r="F183" s="219"/>
      <c r="G183" s="219"/>
      <c r="H183" s="219"/>
      <c r="I183" s="219"/>
      <c r="J183" s="219"/>
      <c r="K183" s="219"/>
      <c r="L183" s="218"/>
      <c r="M183" s="219"/>
      <c r="N183" s="163"/>
      <c r="O183" s="219" t="s">
        <v>52</v>
      </c>
      <c r="P183" s="219"/>
      <c r="Q183" s="219"/>
      <c r="R183" s="219"/>
      <c r="S183" s="219"/>
      <c r="T183" s="219"/>
      <c r="U183" s="219"/>
      <c r="V183" s="221"/>
      <c r="AE183" s="153" t="s">
        <v>491</v>
      </c>
    </row>
    <row r="184" spans="1:31" ht="11.4" customHeight="1" x14ac:dyDescent="0.2">
      <c r="A184" s="218"/>
      <c r="B184" s="219"/>
      <c r="C184" s="163"/>
      <c r="D184" s="219" t="s">
        <v>53</v>
      </c>
      <c r="E184" s="219"/>
      <c r="F184" s="219"/>
      <c r="G184" s="219"/>
      <c r="H184" s="219"/>
      <c r="I184" s="219"/>
      <c r="J184" s="219"/>
      <c r="K184" s="219"/>
      <c r="L184" s="218"/>
      <c r="M184" s="219"/>
      <c r="N184" s="163"/>
      <c r="O184" s="219" t="s">
        <v>53</v>
      </c>
      <c r="P184" s="219"/>
      <c r="Q184" s="219"/>
      <c r="R184" s="219"/>
      <c r="S184" s="219"/>
      <c r="T184" s="219"/>
      <c r="U184" s="219"/>
      <c r="V184" s="221"/>
      <c r="AE184" s="153" t="s">
        <v>492</v>
      </c>
    </row>
    <row r="185" spans="1:31" ht="11.4" customHeight="1" x14ac:dyDescent="0.2">
      <c r="A185" s="218"/>
      <c r="B185" s="219"/>
      <c r="C185" s="163"/>
      <c r="D185" s="219" t="s">
        <v>54</v>
      </c>
      <c r="E185" s="219"/>
      <c r="F185" s="219"/>
      <c r="G185" s="219"/>
      <c r="H185" s="219"/>
      <c r="I185" s="219"/>
      <c r="J185" s="219"/>
      <c r="K185" s="219"/>
      <c r="L185" s="218"/>
      <c r="M185" s="219"/>
      <c r="N185" s="163"/>
      <c r="O185" s="219" t="s">
        <v>54</v>
      </c>
      <c r="P185" s="219"/>
      <c r="Q185" s="219"/>
      <c r="R185" s="219"/>
      <c r="S185" s="219"/>
      <c r="T185" s="219"/>
      <c r="U185" s="219"/>
      <c r="V185" s="221"/>
      <c r="AE185" s="153" t="s">
        <v>493</v>
      </c>
    </row>
    <row r="186" spans="1:31" ht="11.4" customHeight="1" x14ac:dyDescent="0.2">
      <c r="A186" s="218"/>
      <c r="B186" s="219"/>
      <c r="C186" s="163"/>
      <c r="D186" s="219" t="s">
        <v>55</v>
      </c>
      <c r="E186" s="219"/>
      <c r="F186" s="219"/>
      <c r="G186" s="219"/>
      <c r="H186" s="219"/>
      <c r="I186" s="219"/>
      <c r="J186" s="219"/>
      <c r="K186" s="219"/>
      <c r="L186" s="218"/>
      <c r="M186" s="219"/>
      <c r="N186" s="163"/>
      <c r="O186" s="219" t="s">
        <v>55</v>
      </c>
      <c r="P186" s="219"/>
      <c r="Q186" s="219"/>
      <c r="R186" s="219"/>
      <c r="S186" s="219"/>
      <c r="T186" s="219"/>
      <c r="U186" s="219"/>
      <c r="V186" s="221"/>
      <c r="AE186" s="153" t="s">
        <v>494</v>
      </c>
    </row>
    <row r="187" spans="1:31" ht="11.4" customHeight="1" x14ac:dyDescent="0.2">
      <c r="A187" s="218"/>
      <c r="B187" s="219"/>
      <c r="C187" s="163"/>
      <c r="D187" s="219" t="s">
        <v>56</v>
      </c>
      <c r="E187" s="219"/>
      <c r="F187" s="219"/>
      <c r="G187" s="219"/>
      <c r="H187" s="219"/>
      <c r="I187" s="219"/>
      <c r="J187" s="219"/>
      <c r="K187" s="219"/>
      <c r="L187" s="218"/>
      <c r="M187" s="219"/>
      <c r="N187" s="163"/>
      <c r="O187" s="219" t="s">
        <v>56</v>
      </c>
      <c r="P187" s="219"/>
      <c r="Q187" s="219"/>
      <c r="R187" s="219"/>
      <c r="S187" s="219"/>
      <c r="T187" s="219"/>
      <c r="U187" s="219"/>
      <c r="V187" s="221"/>
      <c r="AE187" s="153" t="s">
        <v>495</v>
      </c>
    </row>
    <row r="188" spans="1:31" ht="11.4" customHeight="1" x14ac:dyDescent="0.2">
      <c r="A188" s="218"/>
      <c r="B188" s="219"/>
      <c r="C188" s="163"/>
      <c r="D188" s="219" t="s">
        <v>57</v>
      </c>
      <c r="E188" s="219"/>
      <c r="F188" s="219"/>
      <c r="G188" s="219"/>
      <c r="H188" s="219"/>
      <c r="I188" s="219"/>
      <c r="J188" s="219"/>
      <c r="K188" s="219"/>
      <c r="L188" s="218"/>
      <c r="M188" s="219"/>
      <c r="N188" s="163"/>
      <c r="O188" s="219" t="s">
        <v>57</v>
      </c>
      <c r="P188" s="219"/>
      <c r="Q188" s="219"/>
      <c r="R188" s="219"/>
      <c r="S188" s="219"/>
      <c r="T188" s="219"/>
      <c r="U188" s="219"/>
      <c r="V188" s="221"/>
      <c r="AE188" s="153" t="s">
        <v>496</v>
      </c>
    </row>
    <row r="189" spans="1:31" ht="11.4" customHeight="1" x14ac:dyDescent="0.2">
      <c r="A189" s="218"/>
      <c r="B189" s="219"/>
      <c r="C189" s="163"/>
      <c r="D189" s="219" t="s">
        <v>58</v>
      </c>
      <c r="E189" s="219"/>
      <c r="F189" s="219"/>
      <c r="G189" s="219"/>
      <c r="H189" s="219"/>
      <c r="I189" s="219"/>
      <c r="J189" s="219"/>
      <c r="K189" s="219"/>
      <c r="L189" s="218"/>
      <c r="M189" s="219"/>
      <c r="N189" s="163"/>
      <c r="O189" s="219" t="s">
        <v>58</v>
      </c>
      <c r="P189" s="219"/>
      <c r="Q189" s="219"/>
      <c r="R189" s="219"/>
      <c r="S189" s="219"/>
      <c r="T189" s="219"/>
      <c r="U189" s="219"/>
      <c r="V189" s="221"/>
      <c r="AE189" s="153" t="s">
        <v>497</v>
      </c>
    </row>
    <row r="190" spans="1:31" ht="11.4" customHeight="1" x14ac:dyDescent="0.2">
      <c r="A190" s="218"/>
      <c r="B190" s="219"/>
      <c r="C190" s="163"/>
      <c r="D190" s="219" t="s">
        <v>59</v>
      </c>
      <c r="E190" s="219"/>
      <c r="F190" s="219"/>
      <c r="G190" s="219"/>
      <c r="H190" s="219"/>
      <c r="I190" s="219"/>
      <c r="J190" s="219"/>
      <c r="K190" s="219"/>
      <c r="L190" s="218"/>
      <c r="M190" s="219"/>
      <c r="N190" s="163"/>
      <c r="O190" s="219" t="s">
        <v>59</v>
      </c>
      <c r="P190" s="219"/>
      <c r="Q190" s="219"/>
      <c r="R190" s="219"/>
      <c r="S190" s="219"/>
      <c r="T190" s="219"/>
      <c r="U190" s="219"/>
      <c r="V190" s="221"/>
      <c r="AE190" s="153" t="s">
        <v>498</v>
      </c>
    </row>
    <row r="191" spans="1:31" ht="11.4" customHeight="1" x14ac:dyDescent="0.2">
      <c r="A191" s="218"/>
      <c r="B191" s="219"/>
      <c r="C191" s="163"/>
      <c r="D191" s="219" t="s">
        <v>60</v>
      </c>
      <c r="E191" s="219"/>
      <c r="F191" s="219"/>
      <c r="G191" s="219"/>
      <c r="H191" s="219"/>
      <c r="I191" s="219"/>
      <c r="J191" s="219"/>
      <c r="K191" s="219"/>
      <c r="L191" s="218"/>
      <c r="M191" s="219"/>
      <c r="N191" s="163"/>
      <c r="O191" s="219" t="s">
        <v>60</v>
      </c>
      <c r="P191" s="219"/>
      <c r="Q191" s="219"/>
      <c r="R191" s="219"/>
      <c r="S191" s="219"/>
      <c r="T191" s="219"/>
      <c r="U191" s="219"/>
      <c r="V191" s="221"/>
      <c r="AE191" s="153" t="s">
        <v>499</v>
      </c>
    </row>
    <row r="192" spans="1:31" ht="11.4" customHeight="1" x14ac:dyDescent="0.2">
      <c r="A192" s="218"/>
      <c r="B192" s="227" t="s">
        <v>82</v>
      </c>
      <c r="C192" s="219"/>
      <c r="D192" s="219"/>
      <c r="E192" s="219"/>
      <c r="F192" s="219"/>
      <c r="G192" s="219"/>
      <c r="H192" s="219"/>
      <c r="I192" s="219"/>
      <c r="J192" s="219"/>
      <c r="K192" s="219"/>
      <c r="L192" s="218"/>
      <c r="M192" s="227" t="s">
        <v>82</v>
      </c>
      <c r="N192" s="219"/>
      <c r="O192" s="219"/>
      <c r="P192" s="219"/>
      <c r="Q192" s="219"/>
      <c r="R192" s="219"/>
      <c r="S192" s="219"/>
      <c r="T192" s="219"/>
      <c r="U192" s="219"/>
      <c r="V192" s="221"/>
      <c r="AE192" s="153" t="s">
        <v>500</v>
      </c>
    </row>
    <row r="193" spans="1:31" ht="11.4" customHeight="1" x14ac:dyDescent="0.2">
      <c r="A193" s="218"/>
      <c r="B193" s="227"/>
      <c r="C193" s="163"/>
      <c r="D193" s="219" t="s">
        <v>31</v>
      </c>
      <c r="E193" s="219"/>
      <c r="F193" s="219"/>
      <c r="G193" s="219"/>
      <c r="H193" s="219"/>
      <c r="I193" s="219"/>
      <c r="J193" s="219"/>
      <c r="K193" s="219"/>
      <c r="L193" s="218"/>
      <c r="M193" s="227"/>
      <c r="N193" s="163"/>
      <c r="O193" s="219" t="s">
        <v>31</v>
      </c>
      <c r="P193" s="219"/>
      <c r="Q193" s="219"/>
      <c r="R193" s="219"/>
      <c r="S193" s="219"/>
      <c r="T193" s="219"/>
      <c r="U193" s="219"/>
      <c r="V193" s="221"/>
      <c r="AE193" s="153" t="s">
        <v>501</v>
      </c>
    </row>
    <row r="194" spans="1:31" ht="11.4" customHeight="1" x14ac:dyDescent="0.2">
      <c r="A194" s="218"/>
      <c r="B194" s="219"/>
      <c r="C194" s="163"/>
      <c r="D194" s="219" t="s">
        <v>32</v>
      </c>
      <c r="E194" s="219"/>
      <c r="F194" s="219"/>
      <c r="G194" s="219"/>
      <c r="H194" s="219"/>
      <c r="I194" s="219"/>
      <c r="J194" s="219"/>
      <c r="K194" s="219"/>
      <c r="L194" s="218"/>
      <c r="M194" s="219"/>
      <c r="N194" s="163"/>
      <c r="O194" s="219" t="s">
        <v>32</v>
      </c>
      <c r="P194" s="219"/>
      <c r="Q194" s="219"/>
      <c r="R194" s="219"/>
      <c r="S194" s="219"/>
      <c r="T194" s="219"/>
      <c r="U194" s="219"/>
      <c r="V194" s="221"/>
      <c r="AE194" s="153" t="s">
        <v>502</v>
      </c>
    </row>
    <row r="195" spans="1:31" ht="11.4" customHeight="1" x14ac:dyDescent="0.2">
      <c r="A195" s="218"/>
      <c r="B195" s="219"/>
      <c r="C195" s="163"/>
      <c r="D195" s="219" t="s">
        <v>33</v>
      </c>
      <c r="E195" s="219"/>
      <c r="F195" s="219"/>
      <c r="G195" s="219"/>
      <c r="H195" s="219"/>
      <c r="I195" s="219"/>
      <c r="J195" s="219"/>
      <c r="K195" s="219"/>
      <c r="L195" s="218"/>
      <c r="M195" s="219"/>
      <c r="N195" s="163"/>
      <c r="O195" s="219" t="s">
        <v>33</v>
      </c>
      <c r="P195" s="219"/>
      <c r="Q195" s="219"/>
      <c r="R195" s="219"/>
      <c r="S195" s="219"/>
      <c r="T195" s="219"/>
      <c r="U195" s="219"/>
      <c r="V195" s="221"/>
      <c r="AE195" s="153" t="s">
        <v>503</v>
      </c>
    </row>
    <row r="196" spans="1:31" ht="11.4" customHeight="1" x14ac:dyDescent="0.2">
      <c r="A196" s="218"/>
      <c r="B196" s="219"/>
      <c r="C196" s="163"/>
      <c r="D196" s="219" t="s">
        <v>34</v>
      </c>
      <c r="E196" s="219"/>
      <c r="F196" s="219"/>
      <c r="G196" s="219"/>
      <c r="H196" s="219"/>
      <c r="I196" s="219"/>
      <c r="J196" s="219"/>
      <c r="K196" s="219"/>
      <c r="L196" s="218"/>
      <c r="M196" s="219"/>
      <c r="N196" s="163"/>
      <c r="O196" s="219" t="s">
        <v>34</v>
      </c>
      <c r="P196" s="219"/>
      <c r="Q196" s="219"/>
      <c r="R196" s="219"/>
      <c r="S196" s="219"/>
      <c r="T196" s="219"/>
      <c r="U196" s="219"/>
      <c r="V196" s="221"/>
      <c r="AE196" s="153" t="s">
        <v>504</v>
      </c>
    </row>
    <row r="197" spans="1:31" ht="11.4" customHeight="1" x14ac:dyDescent="0.2">
      <c r="A197" s="218"/>
      <c r="B197" s="219"/>
      <c r="C197" s="163"/>
      <c r="D197" s="219" t="s">
        <v>89</v>
      </c>
      <c r="E197" s="219"/>
      <c r="F197" s="219"/>
      <c r="G197" s="219"/>
      <c r="H197" s="219"/>
      <c r="I197" s="219"/>
      <c r="J197" s="219"/>
      <c r="K197" s="219"/>
      <c r="L197" s="218"/>
      <c r="M197" s="219"/>
      <c r="N197" s="163"/>
      <c r="O197" s="219" t="s">
        <v>89</v>
      </c>
      <c r="P197" s="219"/>
      <c r="Q197" s="219"/>
      <c r="R197" s="219"/>
      <c r="S197" s="219"/>
      <c r="T197" s="219"/>
      <c r="U197" s="219"/>
      <c r="V197" s="221"/>
      <c r="AE197" s="153" t="s">
        <v>505</v>
      </c>
    </row>
    <row r="198" spans="1:31" ht="11.4" customHeight="1" thickBot="1" x14ac:dyDescent="0.25">
      <c r="A198" s="234"/>
      <c r="B198" s="235"/>
      <c r="C198" s="235"/>
      <c r="D198" s="235"/>
      <c r="E198" s="235"/>
      <c r="F198" s="235"/>
      <c r="G198" s="235"/>
      <c r="H198" s="235"/>
      <c r="I198" s="235"/>
      <c r="J198" s="235"/>
      <c r="K198" s="235"/>
      <c r="L198" s="234"/>
      <c r="M198" s="235"/>
      <c r="N198" s="235"/>
      <c r="O198" s="235"/>
      <c r="P198" s="235"/>
      <c r="Q198" s="235"/>
      <c r="R198" s="235"/>
      <c r="S198" s="235"/>
      <c r="T198" s="235"/>
      <c r="U198" s="235"/>
      <c r="V198" s="236"/>
      <c r="AE198" s="153" t="s">
        <v>506</v>
      </c>
    </row>
    <row r="199" spans="1:31" ht="11.4" customHeight="1" x14ac:dyDescent="0.2">
      <c r="A199" s="154"/>
      <c r="V199" s="165"/>
      <c r="Y199" s="166"/>
      <c r="AE199" s="153" t="s">
        <v>507</v>
      </c>
    </row>
    <row r="200" spans="1:31" ht="11.4" customHeight="1" x14ac:dyDescent="0.2">
      <c r="A200" s="154"/>
      <c r="J200" s="167" t="s">
        <v>263</v>
      </c>
      <c r="V200" s="165"/>
      <c r="Y200" s="166"/>
      <c r="AE200" s="153" t="s">
        <v>508</v>
      </c>
    </row>
    <row r="201" spans="1:31" ht="11.4" customHeight="1" thickBot="1" x14ac:dyDescent="0.25">
      <c r="A201" s="239"/>
      <c r="B201" s="240"/>
      <c r="C201" s="240"/>
      <c r="D201" s="240"/>
      <c r="E201" s="240"/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1"/>
      <c r="Y201" s="166"/>
      <c r="AE201" s="153" t="s">
        <v>509</v>
      </c>
    </row>
    <row r="202" spans="1:31" ht="11.4" customHeight="1" x14ac:dyDescent="0.2">
      <c r="A202" s="154"/>
      <c r="K202" s="165"/>
      <c r="V202" s="165"/>
      <c r="Y202" s="166"/>
      <c r="AE202" s="153" t="s">
        <v>510</v>
      </c>
    </row>
    <row r="203" spans="1:31" ht="11.4" customHeight="1" x14ac:dyDescent="0.2">
      <c r="A203" s="154"/>
      <c r="F203" s="160" t="s">
        <v>264</v>
      </c>
      <c r="K203" s="165"/>
      <c r="Q203" s="160" t="s">
        <v>265</v>
      </c>
      <c r="V203" s="165"/>
      <c r="Y203" s="166"/>
      <c r="AE203" s="153" t="s">
        <v>511</v>
      </c>
    </row>
    <row r="204" spans="1:31" ht="11.4" customHeight="1" x14ac:dyDescent="0.2">
      <c r="A204" s="154"/>
      <c r="D204" s="160"/>
      <c r="E204" s="153" t="s">
        <v>224</v>
      </c>
      <c r="H204" s="160" t="s">
        <v>607</v>
      </c>
      <c r="I204" s="153" t="s">
        <v>224</v>
      </c>
      <c r="K204" s="165"/>
      <c r="O204" s="160"/>
      <c r="V204" s="165"/>
      <c r="Y204" s="166"/>
      <c r="AE204" s="153" t="s">
        <v>512</v>
      </c>
    </row>
    <row r="205" spans="1:31" ht="11.4" customHeight="1" x14ac:dyDescent="0.2">
      <c r="A205" s="154"/>
      <c r="D205" s="163"/>
      <c r="E205" s="153" t="s">
        <v>266</v>
      </c>
      <c r="I205" s="153" t="s">
        <v>266</v>
      </c>
      <c r="K205" s="165"/>
      <c r="O205" s="163"/>
      <c r="P205" s="153" t="s">
        <v>224</v>
      </c>
      <c r="V205" s="165"/>
      <c r="Y205" s="166"/>
      <c r="AE205" s="153" t="s">
        <v>513</v>
      </c>
    </row>
    <row r="206" spans="1:31" ht="11.4" customHeight="1" x14ac:dyDescent="0.2">
      <c r="A206" s="154"/>
      <c r="C206" s="160" t="s">
        <v>267</v>
      </c>
      <c r="G206" s="160" t="s">
        <v>254</v>
      </c>
      <c r="K206" s="165"/>
      <c r="N206" s="160" t="s">
        <v>267</v>
      </c>
      <c r="R206" s="160" t="s">
        <v>254</v>
      </c>
      <c r="V206" s="165"/>
      <c r="Y206" s="166"/>
      <c r="AE206" s="153" t="s">
        <v>514</v>
      </c>
    </row>
    <row r="207" spans="1:31" ht="11.4" customHeight="1" x14ac:dyDescent="0.2">
      <c r="A207" s="154"/>
      <c r="D207" s="163"/>
      <c r="E207" s="190">
        <v>2</v>
      </c>
      <c r="H207" s="163"/>
      <c r="I207" s="153" t="s">
        <v>542</v>
      </c>
      <c r="K207" s="165"/>
      <c r="O207" s="163"/>
      <c r="P207" s="190">
        <v>2</v>
      </c>
      <c r="S207" s="163"/>
      <c r="T207" s="153" t="s">
        <v>542</v>
      </c>
      <c r="V207" s="165"/>
      <c r="Y207" s="166"/>
      <c r="AE207" s="153" t="s">
        <v>515</v>
      </c>
    </row>
    <row r="208" spans="1:31" ht="11.4" customHeight="1" x14ac:dyDescent="0.2">
      <c r="A208" s="154"/>
      <c r="D208" s="163"/>
      <c r="E208" s="190">
        <v>3</v>
      </c>
      <c r="H208" s="163"/>
      <c r="I208" s="153" t="s">
        <v>132</v>
      </c>
      <c r="K208" s="165"/>
      <c r="O208" s="163"/>
      <c r="P208" s="190">
        <v>3</v>
      </c>
      <c r="S208" s="163"/>
      <c r="T208" s="153" t="s">
        <v>132</v>
      </c>
      <c r="V208" s="165"/>
      <c r="Y208" s="166"/>
      <c r="AE208" s="153" t="s">
        <v>516</v>
      </c>
    </row>
    <row r="209" spans="1:31" ht="11.4" customHeight="1" x14ac:dyDescent="0.2">
      <c r="A209" s="154"/>
      <c r="D209" s="163"/>
      <c r="E209" s="190">
        <v>4</v>
      </c>
      <c r="H209" s="163"/>
      <c r="I209" s="153" t="s">
        <v>133</v>
      </c>
      <c r="K209" s="165"/>
      <c r="O209" s="163"/>
      <c r="P209" s="190">
        <v>4</v>
      </c>
      <c r="S209" s="163"/>
      <c r="T209" s="153" t="s">
        <v>133</v>
      </c>
      <c r="V209" s="165"/>
      <c r="Y209" s="166"/>
      <c r="AE209" s="153" t="s">
        <v>517</v>
      </c>
    </row>
    <row r="210" spans="1:31" ht="11.4" customHeight="1" x14ac:dyDescent="0.2">
      <c r="A210" s="154"/>
      <c r="D210" s="163"/>
      <c r="E210" s="190">
        <v>6</v>
      </c>
      <c r="H210" s="163"/>
      <c r="I210" s="153" t="s">
        <v>543</v>
      </c>
      <c r="K210" s="165"/>
      <c r="O210" s="163"/>
      <c r="P210" s="190">
        <v>6</v>
      </c>
      <c r="S210" s="163"/>
      <c r="T210" s="153" t="s">
        <v>543</v>
      </c>
      <c r="V210" s="165"/>
      <c r="Y210" s="166"/>
      <c r="AE210" s="153" t="s">
        <v>518</v>
      </c>
    </row>
    <row r="211" spans="1:31" ht="11.4" customHeight="1" x14ac:dyDescent="0.2">
      <c r="A211" s="154"/>
      <c r="C211" s="160" t="s">
        <v>268</v>
      </c>
      <c r="K211" s="165"/>
      <c r="N211" s="160" t="s">
        <v>268</v>
      </c>
      <c r="V211" s="165"/>
      <c r="Y211" s="166"/>
      <c r="AE211" s="153" t="s">
        <v>519</v>
      </c>
    </row>
    <row r="212" spans="1:31" ht="11.4" customHeight="1" x14ac:dyDescent="0.2">
      <c r="A212" s="154"/>
      <c r="D212" s="163"/>
      <c r="E212" s="153" t="s">
        <v>540</v>
      </c>
      <c r="K212" s="165"/>
      <c r="O212" s="163"/>
      <c r="P212" s="153" t="s">
        <v>540</v>
      </c>
      <c r="V212" s="165"/>
      <c r="Y212" s="166"/>
      <c r="AE212" s="153" t="s">
        <v>520</v>
      </c>
    </row>
    <row r="213" spans="1:31" ht="11.4" customHeight="1" x14ac:dyDescent="0.2">
      <c r="A213" s="154"/>
      <c r="D213" s="163"/>
      <c r="E213" s="153" t="s">
        <v>541</v>
      </c>
      <c r="K213" s="165"/>
      <c r="O213" s="163"/>
      <c r="P213" s="153" t="s">
        <v>541</v>
      </c>
      <c r="V213" s="165"/>
      <c r="Y213" s="166"/>
      <c r="AE213" s="153" t="s">
        <v>521</v>
      </c>
    </row>
    <row r="214" spans="1:31" ht="11.4" customHeight="1" thickBot="1" x14ac:dyDescent="0.25">
      <c r="A214" s="170"/>
      <c r="B214" s="171"/>
      <c r="C214" s="171"/>
      <c r="D214" s="171"/>
      <c r="E214" s="171" t="s">
        <v>539</v>
      </c>
      <c r="F214" s="171"/>
      <c r="G214" s="171"/>
      <c r="H214" s="171"/>
      <c r="I214" s="171"/>
      <c r="J214" s="171"/>
      <c r="K214" s="174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4"/>
      <c r="Y214" s="166"/>
      <c r="AE214" s="153" t="s">
        <v>522</v>
      </c>
    </row>
    <row r="215" spans="1:31" ht="11.4" customHeight="1" x14ac:dyDescent="0.2">
      <c r="A215" s="154"/>
      <c r="V215" s="165"/>
      <c r="AE215" s="153" t="s">
        <v>523</v>
      </c>
    </row>
    <row r="216" spans="1:31" ht="11.4" customHeight="1" x14ac:dyDescent="0.25">
      <c r="A216" s="154"/>
      <c r="J216" s="156" t="s">
        <v>269</v>
      </c>
      <c r="V216" s="165"/>
      <c r="AE216" s="153" t="s">
        <v>524</v>
      </c>
    </row>
    <row r="217" spans="1:31" ht="11.4" customHeight="1" x14ac:dyDescent="0.2">
      <c r="A217" s="154"/>
      <c r="J217" s="160" t="s">
        <v>270</v>
      </c>
      <c r="V217" s="165"/>
      <c r="AE217" s="153" t="s">
        <v>525</v>
      </c>
    </row>
    <row r="218" spans="1:31" ht="11.4" customHeight="1" x14ac:dyDescent="0.2">
      <c r="A218" s="154"/>
      <c r="V218" s="165"/>
      <c r="AE218" s="153" t="s">
        <v>526</v>
      </c>
    </row>
    <row r="219" spans="1:31" ht="11.4" customHeight="1" x14ac:dyDescent="0.2">
      <c r="A219" s="154"/>
      <c r="B219" s="160" t="s">
        <v>271</v>
      </c>
      <c r="H219" s="160" t="s">
        <v>272</v>
      </c>
      <c r="M219" s="160" t="s">
        <v>273</v>
      </c>
      <c r="O219" s="284" t="s">
        <v>266</v>
      </c>
      <c r="Q219" s="160" t="s">
        <v>274</v>
      </c>
      <c r="V219" s="165"/>
      <c r="AE219" s="153" t="s">
        <v>527</v>
      </c>
    </row>
    <row r="220" spans="1:31" ht="11.4" customHeight="1" x14ac:dyDescent="0.2">
      <c r="A220" s="154"/>
      <c r="C220" s="163" t="s">
        <v>90</v>
      </c>
      <c r="D220" s="153" t="s">
        <v>224</v>
      </c>
      <c r="I220" s="182"/>
      <c r="J220" s="153" t="s">
        <v>224</v>
      </c>
      <c r="N220" s="182" t="s">
        <v>90</v>
      </c>
      <c r="O220" s="153" t="s">
        <v>224</v>
      </c>
      <c r="R220" s="182" t="s">
        <v>90</v>
      </c>
      <c r="S220" s="153" t="s">
        <v>224</v>
      </c>
      <c r="V220" s="165"/>
      <c r="AE220" s="153" t="s">
        <v>528</v>
      </c>
    </row>
    <row r="221" spans="1:31" ht="11.4" customHeight="1" x14ac:dyDescent="0.2">
      <c r="A221" s="154"/>
      <c r="C221" s="163"/>
      <c r="D221" s="153" t="s">
        <v>547</v>
      </c>
      <c r="I221" s="163" t="s">
        <v>90</v>
      </c>
      <c r="J221" s="153" t="s">
        <v>548</v>
      </c>
      <c r="N221" s="166" t="s">
        <v>85</v>
      </c>
      <c r="O221" s="242"/>
      <c r="R221" s="163"/>
      <c r="S221" s="153" t="s">
        <v>549</v>
      </c>
      <c r="V221" s="165"/>
      <c r="AE221" s="153" t="s">
        <v>529</v>
      </c>
    </row>
    <row r="222" spans="1:31" ht="11.4" customHeight="1" x14ac:dyDescent="0.2">
      <c r="A222" s="154"/>
      <c r="C222" s="163"/>
      <c r="D222" s="153" t="s">
        <v>550</v>
      </c>
      <c r="I222" s="163"/>
      <c r="J222" s="153" t="s">
        <v>551</v>
      </c>
      <c r="M222" s="243" t="s">
        <v>275</v>
      </c>
      <c r="N222" s="163"/>
      <c r="O222" s="153" t="s">
        <v>552</v>
      </c>
      <c r="R222" s="163"/>
      <c r="S222" s="153" t="s">
        <v>553</v>
      </c>
      <c r="V222" s="165"/>
      <c r="AE222" s="153" t="s">
        <v>530</v>
      </c>
    </row>
    <row r="223" spans="1:31" ht="11.4" customHeight="1" x14ac:dyDescent="0.2">
      <c r="A223" s="154"/>
      <c r="C223" s="163"/>
      <c r="D223" s="153" t="s">
        <v>554</v>
      </c>
      <c r="I223" s="166" t="s">
        <v>84</v>
      </c>
      <c r="M223" s="243" t="s">
        <v>275</v>
      </c>
      <c r="N223" s="182"/>
      <c r="O223" s="153" t="s">
        <v>555</v>
      </c>
      <c r="R223" s="163"/>
      <c r="S223" s="153" t="s">
        <v>556</v>
      </c>
      <c r="V223" s="165"/>
      <c r="AE223" s="153" t="s">
        <v>531</v>
      </c>
    </row>
    <row r="224" spans="1:31" ht="11.4" customHeight="1" x14ac:dyDescent="0.2">
      <c r="A224" s="154"/>
      <c r="H224" s="243" t="s">
        <v>99</v>
      </c>
      <c r="I224" s="163"/>
      <c r="J224" s="153" t="s">
        <v>557</v>
      </c>
      <c r="V224" s="165"/>
      <c r="AE224" s="153" t="s">
        <v>532</v>
      </c>
    </row>
    <row r="225" spans="1:31" ht="11.4" customHeight="1" x14ac:dyDescent="0.2">
      <c r="A225" s="154"/>
      <c r="B225" s="160" t="s">
        <v>86</v>
      </c>
      <c r="H225" s="243" t="s">
        <v>99</v>
      </c>
      <c r="I225" s="163"/>
      <c r="J225" s="153" t="s">
        <v>558</v>
      </c>
      <c r="M225" s="160" t="s">
        <v>87</v>
      </c>
      <c r="V225" s="165"/>
      <c r="Y225" s="244"/>
      <c r="Z225" s="244"/>
      <c r="AE225" s="153" t="s">
        <v>533</v>
      </c>
    </row>
    <row r="226" spans="1:31" ht="11.4" customHeight="1" x14ac:dyDescent="0.2">
      <c r="A226" s="154"/>
      <c r="C226" s="163"/>
      <c r="D226" s="153" t="s">
        <v>224</v>
      </c>
      <c r="H226" s="243" t="s">
        <v>99</v>
      </c>
      <c r="I226" s="163"/>
      <c r="J226" s="153" t="s">
        <v>559</v>
      </c>
      <c r="N226" s="163" t="s">
        <v>90</v>
      </c>
      <c r="O226" s="153" t="s">
        <v>224</v>
      </c>
      <c r="V226" s="165"/>
      <c r="Y226" s="244"/>
      <c r="AE226" s="153" t="s">
        <v>534</v>
      </c>
    </row>
    <row r="227" spans="1:31" ht="11.4" customHeight="1" x14ac:dyDescent="0.2">
      <c r="A227" s="154"/>
      <c r="B227" s="243" t="s">
        <v>275</v>
      </c>
      <c r="C227" s="163"/>
      <c r="D227" s="153" t="s">
        <v>266</v>
      </c>
      <c r="H227" s="243" t="s">
        <v>99</v>
      </c>
      <c r="I227" s="163"/>
      <c r="J227" s="153" t="s">
        <v>560</v>
      </c>
      <c r="M227" s="243" t="s">
        <v>275</v>
      </c>
      <c r="N227" s="163"/>
      <c r="O227" s="153" t="s">
        <v>561</v>
      </c>
      <c r="V227" s="165"/>
      <c r="Y227" s="244"/>
      <c r="AA227" s="244"/>
      <c r="AE227" s="153" t="s">
        <v>535</v>
      </c>
    </row>
    <row r="228" spans="1:31" ht="11.4" customHeight="1" x14ac:dyDescent="0.2">
      <c r="A228" s="154"/>
      <c r="H228" s="243" t="s">
        <v>99</v>
      </c>
      <c r="I228" s="163"/>
      <c r="J228" s="153" t="s">
        <v>562</v>
      </c>
      <c r="M228" s="243" t="s">
        <v>275</v>
      </c>
      <c r="N228" s="163"/>
      <c r="O228" s="153" t="s">
        <v>563</v>
      </c>
      <c r="V228" s="165"/>
      <c r="Y228" s="244"/>
      <c r="AA228" s="244"/>
      <c r="AE228" s="153" t="s">
        <v>536</v>
      </c>
    </row>
    <row r="229" spans="1:31" ht="11.4" customHeight="1" x14ac:dyDescent="0.2">
      <c r="A229" s="154"/>
      <c r="B229" s="160" t="s">
        <v>568</v>
      </c>
      <c r="D229" s="7"/>
      <c r="H229" s="243" t="s">
        <v>99</v>
      </c>
      <c r="I229" s="163"/>
      <c r="J229" s="153" t="s">
        <v>564</v>
      </c>
      <c r="V229" s="165"/>
      <c r="AA229" s="244"/>
    </row>
    <row r="230" spans="1:31" ht="11.4" customHeight="1" x14ac:dyDescent="0.2">
      <c r="A230" s="154"/>
      <c r="C230" s="163"/>
      <c r="D230" s="7" t="s">
        <v>224</v>
      </c>
      <c r="H230" s="243" t="s">
        <v>99</v>
      </c>
      <c r="I230" s="245"/>
      <c r="J230" s="246"/>
      <c r="K230" s="153" t="s">
        <v>302</v>
      </c>
      <c r="V230" s="165"/>
      <c r="AA230" s="244"/>
    </row>
    <row r="231" spans="1:31" ht="11.4" customHeight="1" x14ac:dyDescent="0.2">
      <c r="A231" s="154"/>
      <c r="D231" s="153" t="s">
        <v>266</v>
      </c>
      <c r="I231" s="244" t="s">
        <v>88</v>
      </c>
      <c r="V231" s="165"/>
      <c r="AA231" s="244"/>
    </row>
    <row r="232" spans="1:31" ht="11.4" customHeight="1" x14ac:dyDescent="0.2">
      <c r="A232" s="154"/>
      <c r="H232" s="243" t="s">
        <v>99</v>
      </c>
      <c r="I232" s="163"/>
      <c r="J232" s="247" t="s">
        <v>565</v>
      </c>
      <c r="V232" s="165"/>
      <c r="AA232" s="244"/>
    </row>
    <row r="233" spans="1:31" ht="11.4" customHeight="1" x14ac:dyDescent="0.2">
      <c r="A233" s="154"/>
      <c r="H233" s="243" t="s">
        <v>99</v>
      </c>
      <c r="I233" s="248"/>
      <c r="J233" s="247" t="s">
        <v>566</v>
      </c>
      <c r="V233" s="165"/>
      <c r="AA233" s="244"/>
    </row>
    <row r="234" spans="1:31" ht="11.4" customHeight="1" x14ac:dyDescent="0.2">
      <c r="A234" s="154"/>
      <c r="H234" s="243" t="s">
        <v>99</v>
      </c>
      <c r="I234" s="248"/>
      <c r="J234" s="247" t="s">
        <v>567</v>
      </c>
      <c r="V234" s="165"/>
      <c r="AA234" s="244"/>
    </row>
    <row r="235" spans="1:31" ht="11.4" customHeight="1" thickBot="1" x14ac:dyDescent="0.25">
      <c r="A235" s="154"/>
      <c r="H235" s="243"/>
      <c r="J235" s="247"/>
      <c r="V235" s="165"/>
      <c r="AA235" s="244"/>
    </row>
    <row r="236" spans="1:31" ht="11.4" customHeight="1" x14ac:dyDescent="0.2">
      <c r="A236" s="147"/>
      <c r="B236" s="148"/>
      <c r="C236" s="148"/>
      <c r="D236" s="148"/>
      <c r="E236" s="148"/>
      <c r="F236" s="148"/>
      <c r="G236" s="148"/>
      <c r="H236" s="249"/>
      <c r="I236" s="148"/>
      <c r="J236" s="148"/>
      <c r="K236" s="148"/>
      <c r="L236" s="148"/>
      <c r="M236" s="250"/>
      <c r="N236" s="250"/>
      <c r="O236" s="250"/>
      <c r="P236" s="250"/>
      <c r="Q236" s="148"/>
      <c r="R236" s="148"/>
      <c r="S236" s="148"/>
      <c r="T236" s="251"/>
      <c r="U236" s="249"/>
      <c r="V236" s="252"/>
      <c r="W236" s="166"/>
      <c r="Z236" s="166"/>
    </row>
    <row r="237" spans="1:31" ht="11.4" customHeight="1" x14ac:dyDescent="0.2">
      <c r="A237" s="154"/>
      <c r="C237" s="160" t="s">
        <v>97</v>
      </c>
      <c r="H237" s="166"/>
      <c r="M237" s="244"/>
      <c r="N237" s="244"/>
      <c r="O237" s="244"/>
      <c r="P237" s="244"/>
      <c r="T237" s="242"/>
      <c r="U237" s="166"/>
      <c r="V237" s="253"/>
      <c r="W237" s="166"/>
    </row>
    <row r="238" spans="1:31" ht="11.4" customHeight="1" x14ac:dyDescent="0.2">
      <c r="A238" s="154"/>
      <c r="H238" s="166"/>
      <c r="M238" s="244"/>
      <c r="N238" s="244"/>
      <c r="O238" s="244"/>
      <c r="P238" s="244"/>
      <c r="T238" s="242"/>
      <c r="U238" s="166"/>
      <c r="V238" s="253"/>
      <c r="W238" s="166"/>
    </row>
    <row r="239" spans="1:31" ht="11.4" customHeight="1" x14ac:dyDescent="0.2">
      <c r="A239" s="154"/>
      <c r="C239" s="254"/>
      <c r="D239" s="255"/>
      <c r="E239" s="255"/>
      <c r="F239" s="255"/>
      <c r="G239" s="255"/>
      <c r="H239" s="255"/>
      <c r="I239" s="255"/>
      <c r="J239" s="255"/>
      <c r="K239" s="255"/>
      <c r="L239" s="255"/>
      <c r="M239" s="255"/>
      <c r="N239" s="255"/>
      <c r="O239" s="255"/>
      <c r="P239" s="255"/>
      <c r="Q239" s="255"/>
      <c r="R239" s="255"/>
      <c r="S239" s="255"/>
      <c r="T239" s="255"/>
      <c r="U239" s="256"/>
      <c r="V239" s="165"/>
      <c r="W239" s="166"/>
    </row>
    <row r="240" spans="1:31" ht="11.4" customHeight="1" x14ac:dyDescent="0.2">
      <c r="A240" s="154"/>
      <c r="C240" s="257"/>
      <c r="D240" s="258"/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  <c r="O240" s="258"/>
      <c r="P240" s="258"/>
      <c r="Q240" s="258"/>
      <c r="R240" s="258"/>
      <c r="S240" s="258"/>
      <c r="T240" s="258"/>
      <c r="U240" s="259"/>
      <c r="V240" s="165"/>
      <c r="W240" s="166"/>
    </row>
    <row r="241" spans="1:24" ht="11.4" customHeight="1" x14ac:dyDescent="0.2">
      <c r="A241" s="154"/>
      <c r="C241" s="257"/>
      <c r="D241" s="258"/>
      <c r="E241" s="258"/>
      <c r="F241" s="258"/>
      <c r="G241" s="258"/>
      <c r="H241" s="258"/>
      <c r="I241" s="258"/>
      <c r="J241" s="258"/>
      <c r="K241" s="258"/>
      <c r="L241" s="258"/>
      <c r="M241" s="258"/>
      <c r="N241" s="258"/>
      <c r="O241" s="258"/>
      <c r="P241" s="258"/>
      <c r="Q241" s="258"/>
      <c r="R241" s="258"/>
      <c r="S241" s="258"/>
      <c r="T241" s="258"/>
      <c r="U241" s="259"/>
      <c r="V241" s="165"/>
      <c r="W241" s="166"/>
    </row>
    <row r="242" spans="1:24" ht="11.4" customHeight="1" x14ac:dyDescent="0.2">
      <c r="A242" s="154"/>
      <c r="C242" s="257"/>
      <c r="D242" s="258"/>
      <c r="E242" s="258"/>
      <c r="F242" s="258"/>
      <c r="G242" s="258"/>
      <c r="H242" s="258"/>
      <c r="I242" s="258"/>
      <c r="J242" s="258"/>
      <c r="K242" s="258"/>
      <c r="L242" s="258"/>
      <c r="M242" s="258"/>
      <c r="N242" s="258"/>
      <c r="O242" s="258"/>
      <c r="P242" s="258"/>
      <c r="Q242" s="258"/>
      <c r="R242" s="258"/>
      <c r="S242" s="258"/>
      <c r="T242" s="258"/>
      <c r="U242" s="259"/>
      <c r="V242" s="165"/>
      <c r="W242" s="166"/>
    </row>
    <row r="243" spans="1:24" ht="11.4" customHeight="1" x14ac:dyDescent="0.2">
      <c r="A243" s="154"/>
      <c r="C243" s="257"/>
      <c r="D243" s="258"/>
      <c r="E243" s="258"/>
      <c r="F243" s="258"/>
      <c r="G243" s="258"/>
      <c r="H243" s="258"/>
      <c r="I243" s="258"/>
      <c r="J243" s="258"/>
      <c r="K243" s="258"/>
      <c r="L243" s="258"/>
      <c r="M243" s="258"/>
      <c r="N243" s="258"/>
      <c r="O243" s="258"/>
      <c r="P243" s="258"/>
      <c r="Q243" s="258"/>
      <c r="R243" s="258"/>
      <c r="S243" s="258"/>
      <c r="T243" s="258"/>
      <c r="U243" s="259"/>
      <c r="V243" s="165"/>
      <c r="W243" s="166"/>
    </row>
    <row r="244" spans="1:24" ht="11.4" customHeight="1" x14ac:dyDescent="0.2">
      <c r="A244" s="154"/>
      <c r="C244" s="257"/>
      <c r="D244" s="258"/>
      <c r="E244" s="258"/>
      <c r="F244" s="258"/>
      <c r="G244" s="258"/>
      <c r="H244" s="258"/>
      <c r="I244" s="258"/>
      <c r="J244" s="258"/>
      <c r="K244" s="258"/>
      <c r="L244" s="258"/>
      <c r="M244" s="258"/>
      <c r="N244" s="258"/>
      <c r="O244" s="258"/>
      <c r="P244" s="258"/>
      <c r="Q244" s="258"/>
      <c r="R244" s="258"/>
      <c r="S244" s="258"/>
      <c r="T244" s="258"/>
      <c r="U244" s="259"/>
      <c r="V244" s="165"/>
      <c r="W244" s="166"/>
    </row>
    <row r="245" spans="1:24" ht="11.4" customHeight="1" x14ac:dyDescent="0.2">
      <c r="A245" s="154"/>
      <c r="C245" s="257"/>
      <c r="D245" s="258"/>
      <c r="E245" s="258"/>
      <c r="F245" s="258"/>
      <c r="G245" s="258"/>
      <c r="H245" s="258"/>
      <c r="I245" s="258"/>
      <c r="J245" s="258"/>
      <c r="K245" s="258"/>
      <c r="L245" s="258"/>
      <c r="M245" s="258"/>
      <c r="N245" s="258"/>
      <c r="O245" s="258"/>
      <c r="P245" s="258"/>
      <c r="Q245" s="258"/>
      <c r="R245" s="258"/>
      <c r="S245" s="258"/>
      <c r="T245" s="258"/>
      <c r="U245" s="259"/>
      <c r="V245" s="165"/>
      <c r="W245" s="166"/>
    </row>
    <row r="246" spans="1:24" ht="11.4" customHeight="1" x14ac:dyDescent="0.2">
      <c r="A246" s="154"/>
      <c r="C246" s="257"/>
      <c r="D246" s="258"/>
      <c r="E246" s="258"/>
      <c r="F246" s="258"/>
      <c r="G246" s="258"/>
      <c r="H246" s="258"/>
      <c r="I246" s="258"/>
      <c r="J246" s="258"/>
      <c r="K246" s="258"/>
      <c r="L246" s="258"/>
      <c r="M246" s="258"/>
      <c r="N246" s="258"/>
      <c r="O246" s="258"/>
      <c r="P246" s="258"/>
      <c r="Q246" s="258"/>
      <c r="R246" s="258"/>
      <c r="S246" s="258"/>
      <c r="T246" s="258"/>
      <c r="U246" s="259"/>
      <c r="V246" s="165"/>
      <c r="W246" s="166"/>
      <c r="X246" s="166"/>
    </row>
    <row r="247" spans="1:24" ht="11.4" customHeight="1" x14ac:dyDescent="0.2">
      <c r="A247" s="154"/>
      <c r="C247" s="257"/>
      <c r="D247" s="258"/>
      <c r="E247" s="258"/>
      <c r="F247" s="258"/>
      <c r="G247" s="258"/>
      <c r="H247" s="258"/>
      <c r="I247" s="258"/>
      <c r="J247" s="258"/>
      <c r="K247" s="258"/>
      <c r="L247" s="258"/>
      <c r="M247" s="258"/>
      <c r="N247" s="258"/>
      <c r="O247" s="258"/>
      <c r="P247" s="258"/>
      <c r="Q247" s="258"/>
      <c r="R247" s="258"/>
      <c r="S247" s="258"/>
      <c r="T247" s="258"/>
      <c r="U247" s="259"/>
      <c r="V247" s="165"/>
      <c r="W247" s="166"/>
      <c r="X247" s="166"/>
    </row>
    <row r="248" spans="1:24" ht="11.4" customHeight="1" x14ac:dyDescent="0.2">
      <c r="A248" s="154"/>
      <c r="C248" s="260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  <c r="P248" s="261"/>
      <c r="Q248" s="261"/>
      <c r="R248" s="261"/>
      <c r="S248" s="261"/>
      <c r="T248" s="261"/>
      <c r="U248" s="262"/>
      <c r="V248" s="165"/>
      <c r="W248" s="166"/>
      <c r="X248" s="166"/>
    </row>
    <row r="249" spans="1:24" ht="11.4" customHeight="1" thickBot="1" x14ac:dyDescent="0.25">
      <c r="A249" s="170"/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4"/>
      <c r="W249" s="166"/>
      <c r="X249" s="166"/>
    </row>
    <row r="250" spans="1:24" ht="11.4" customHeight="1" x14ac:dyDescent="0.2">
      <c r="A250" s="147"/>
      <c r="B250" s="148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8"/>
      <c r="N250" s="148"/>
      <c r="O250" s="148"/>
      <c r="P250" s="148"/>
      <c r="Q250" s="148"/>
      <c r="R250" s="148"/>
      <c r="S250" s="148"/>
      <c r="T250" s="148"/>
      <c r="U250" s="148"/>
      <c r="V250" s="263"/>
      <c r="W250" s="166"/>
      <c r="X250" s="166"/>
    </row>
    <row r="251" spans="1:24" ht="11.4" customHeight="1" x14ac:dyDescent="0.2">
      <c r="A251" s="154"/>
      <c r="B251" s="264" t="s">
        <v>2</v>
      </c>
      <c r="C251" s="153" t="s">
        <v>276</v>
      </c>
      <c r="V251" s="165"/>
      <c r="W251" s="166"/>
      <c r="X251" s="166"/>
    </row>
    <row r="252" spans="1:24" ht="11.4" customHeight="1" x14ac:dyDescent="0.2">
      <c r="A252" s="154"/>
      <c r="B252" s="264" t="s">
        <v>3</v>
      </c>
      <c r="C252" s="153" t="s">
        <v>277</v>
      </c>
      <c r="V252" s="165"/>
      <c r="W252" s="166"/>
      <c r="X252" s="166"/>
    </row>
    <row r="253" spans="1:24" ht="11.4" customHeight="1" x14ac:dyDescent="0.2">
      <c r="A253" s="154"/>
      <c r="B253" s="264"/>
      <c r="C253" s="153" t="s">
        <v>278</v>
      </c>
      <c r="V253" s="165"/>
      <c r="W253" s="166"/>
      <c r="X253" s="166"/>
    </row>
    <row r="254" spans="1:24" ht="11.4" customHeight="1" x14ac:dyDescent="0.2">
      <c r="A254" s="154"/>
      <c r="B254" s="264" t="s">
        <v>4</v>
      </c>
      <c r="C254" s="153" t="s">
        <v>279</v>
      </c>
      <c r="V254" s="165"/>
      <c r="W254" s="166"/>
      <c r="X254" s="166"/>
    </row>
    <row r="255" spans="1:24" ht="11.4" customHeight="1" x14ac:dyDescent="0.2">
      <c r="A255" s="154"/>
      <c r="B255" s="264" t="s">
        <v>5</v>
      </c>
      <c r="C255" s="153" t="s">
        <v>280</v>
      </c>
      <c r="V255" s="165"/>
      <c r="W255" s="166"/>
      <c r="X255" s="166"/>
    </row>
    <row r="256" spans="1:24" ht="11.4" customHeight="1" x14ac:dyDescent="0.2">
      <c r="A256" s="154"/>
      <c r="B256" s="264" t="s">
        <v>6</v>
      </c>
      <c r="C256" s="153" t="s">
        <v>281</v>
      </c>
      <c r="V256" s="165"/>
      <c r="W256" s="166"/>
      <c r="X256" s="166"/>
    </row>
    <row r="257" spans="1:28" ht="11.4" customHeight="1" x14ac:dyDescent="0.2">
      <c r="A257" s="154"/>
      <c r="B257" s="264" t="s">
        <v>7</v>
      </c>
      <c r="C257" s="153" t="s">
        <v>282</v>
      </c>
      <c r="V257" s="165"/>
      <c r="W257" s="166"/>
      <c r="X257" s="166"/>
    </row>
    <row r="258" spans="1:28" ht="11.4" customHeight="1" x14ac:dyDescent="0.2">
      <c r="A258" s="154"/>
      <c r="B258" s="264" t="s">
        <v>9</v>
      </c>
      <c r="C258" s="153" t="s">
        <v>283</v>
      </c>
      <c r="V258" s="165"/>
      <c r="W258" s="166"/>
      <c r="X258" s="166"/>
    </row>
    <row r="259" spans="1:28" ht="11.4" customHeight="1" x14ac:dyDescent="0.2">
      <c r="A259" s="154"/>
      <c r="B259" s="264"/>
      <c r="C259" s="153" t="s">
        <v>284</v>
      </c>
      <c r="V259" s="165"/>
      <c r="W259" s="166"/>
      <c r="X259" s="166"/>
    </row>
    <row r="260" spans="1:28" ht="11.4" customHeight="1" x14ac:dyDescent="0.2">
      <c r="A260" s="154"/>
      <c r="B260" s="264" t="s">
        <v>10</v>
      </c>
      <c r="C260" s="153" t="s">
        <v>285</v>
      </c>
      <c r="V260" s="165"/>
      <c r="W260" s="166"/>
      <c r="X260" s="166"/>
    </row>
    <row r="261" spans="1:28" ht="11.4" customHeight="1" x14ac:dyDescent="0.2">
      <c r="A261" s="154"/>
      <c r="B261" s="264" t="s">
        <v>11</v>
      </c>
      <c r="C261" s="190" t="s">
        <v>286</v>
      </c>
      <c r="V261" s="165"/>
      <c r="W261" s="166"/>
      <c r="X261" s="166"/>
    </row>
    <row r="262" spans="1:28" ht="11.4" customHeight="1" x14ac:dyDescent="0.2">
      <c r="A262" s="154"/>
      <c r="B262" s="264" t="s">
        <v>12</v>
      </c>
      <c r="C262" s="190" t="s">
        <v>287</v>
      </c>
      <c r="V262" s="165"/>
      <c r="W262" s="166"/>
      <c r="X262" s="166"/>
    </row>
    <row r="263" spans="1:28" ht="11.4" customHeight="1" x14ac:dyDescent="0.2">
      <c r="A263" s="154"/>
      <c r="B263" s="264" t="s">
        <v>61</v>
      </c>
      <c r="C263" s="190" t="s">
        <v>288</v>
      </c>
      <c r="V263" s="165"/>
      <c r="W263" s="166"/>
      <c r="X263" s="166"/>
    </row>
    <row r="264" spans="1:28" ht="11.4" customHeight="1" x14ac:dyDescent="0.2">
      <c r="A264" s="154"/>
      <c r="B264" s="264" t="s">
        <v>40</v>
      </c>
      <c r="C264" s="190" t="s">
        <v>289</v>
      </c>
      <c r="V264" s="165"/>
      <c r="W264" s="166"/>
      <c r="X264" s="166"/>
    </row>
    <row r="265" spans="1:28" ht="11.4" customHeight="1" x14ac:dyDescent="0.2">
      <c r="A265" s="154"/>
      <c r="B265" s="264" t="s">
        <v>62</v>
      </c>
      <c r="C265" s="190" t="s">
        <v>290</v>
      </c>
      <c r="V265" s="165"/>
      <c r="W265" s="166"/>
      <c r="X265" s="166"/>
    </row>
    <row r="266" spans="1:28" ht="11.4" customHeight="1" x14ac:dyDescent="0.2">
      <c r="A266" s="154"/>
      <c r="B266" s="264" t="s">
        <v>63</v>
      </c>
      <c r="C266" s="190" t="s">
        <v>291</v>
      </c>
      <c r="V266" s="165"/>
      <c r="W266" s="166"/>
      <c r="X266" s="166"/>
    </row>
    <row r="267" spans="1:28" ht="11.4" customHeight="1" x14ac:dyDescent="0.2">
      <c r="A267" s="154"/>
      <c r="B267" s="264"/>
      <c r="C267" s="190"/>
      <c r="V267" s="165"/>
      <c r="W267" s="166"/>
      <c r="X267" s="166"/>
    </row>
    <row r="268" spans="1:28" ht="11.4" customHeight="1" x14ac:dyDescent="0.2">
      <c r="A268" s="154"/>
      <c r="V268" s="165"/>
      <c r="W268" s="166"/>
      <c r="X268" s="166"/>
      <c r="Y268" s="166"/>
      <c r="Z268" s="166"/>
      <c r="AA268" s="166"/>
      <c r="AB268" s="166"/>
    </row>
    <row r="269" spans="1:28" ht="11.4" customHeight="1" x14ac:dyDescent="0.2">
      <c r="A269" s="154"/>
      <c r="V269" s="165"/>
      <c r="W269" s="166"/>
      <c r="X269" s="166"/>
      <c r="Y269" s="166"/>
      <c r="Z269" s="166"/>
      <c r="AA269" s="166"/>
      <c r="AB269" s="166"/>
    </row>
    <row r="270" spans="1:28" ht="11.4" customHeight="1" x14ac:dyDescent="0.2">
      <c r="A270" s="154"/>
      <c r="V270" s="165"/>
      <c r="W270" s="166"/>
      <c r="X270" s="166"/>
      <c r="Y270" s="166"/>
      <c r="Z270" s="166"/>
      <c r="AA270" s="166"/>
      <c r="AB270" s="166"/>
    </row>
    <row r="271" spans="1:28" ht="11.4" customHeight="1" x14ac:dyDescent="0.2">
      <c r="A271" s="154"/>
      <c r="V271" s="165"/>
      <c r="W271" s="166"/>
      <c r="X271" s="166"/>
      <c r="Y271" s="166"/>
      <c r="Z271" s="166"/>
      <c r="AA271" s="166"/>
      <c r="AB271" s="166"/>
    </row>
    <row r="272" spans="1:28" ht="11.4" customHeight="1" x14ac:dyDescent="0.2">
      <c r="A272" s="154"/>
      <c r="V272" s="165"/>
      <c r="W272" s="166"/>
      <c r="X272" s="166"/>
      <c r="Y272" s="166"/>
      <c r="Z272" s="166"/>
      <c r="AA272" s="166"/>
      <c r="AB272" s="166"/>
    </row>
    <row r="273" spans="1:28" ht="11.4" customHeight="1" x14ac:dyDescent="0.2">
      <c r="A273" s="154"/>
      <c r="V273" s="165"/>
      <c r="W273" s="166"/>
      <c r="X273" s="166"/>
      <c r="Y273" s="166"/>
      <c r="Z273" s="166"/>
      <c r="AA273" s="166"/>
      <c r="AB273" s="166"/>
    </row>
    <row r="274" spans="1:28" ht="11.4" customHeight="1" x14ac:dyDescent="0.2">
      <c r="A274" s="154"/>
      <c r="V274" s="165"/>
      <c r="W274" s="166"/>
      <c r="X274" s="166"/>
      <c r="Y274" s="166"/>
      <c r="Z274" s="166"/>
      <c r="AA274" s="166"/>
      <c r="AB274" s="166"/>
    </row>
    <row r="275" spans="1:28" ht="11.4" customHeight="1" x14ac:dyDescent="0.2">
      <c r="A275" s="154"/>
      <c r="H275" s="166"/>
      <c r="M275" s="244"/>
      <c r="N275" s="244"/>
      <c r="O275" s="244"/>
      <c r="P275" s="244"/>
      <c r="T275" s="242"/>
      <c r="U275" s="166"/>
      <c r="V275" s="253"/>
      <c r="W275" s="166"/>
      <c r="X275" s="166"/>
      <c r="Y275" s="166"/>
      <c r="Z275" s="166"/>
      <c r="AA275" s="166"/>
      <c r="AB275" s="166"/>
    </row>
    <row r="276" spans="1:28" ht="11.4" customHeight="1" x14ac:dyDescent="0.2">
      <c r="A276" s="154"/>
      <c r="H276" s="166"/>
      <c r="M276" s="244"/>
      <c r="N276" s="244"/>
      <c r="O276" s="244"/>
      <c r="P276" s="244"/>
      <c r="T276" s="242"/>
      <c r="U276" s="166"/>
      <c r="V276" s="253"/>
      <c r="W276" s="166"/>
      <c r="X276" s="166"/>
      <c r="Y276" s="166"/>
      <c r="Z276" s="166"/>
      <c r="AA276" s="166"/>
      <c r="AB276" s="166"/>
    </row>
    <row r="277" spans="1:28" ht="11.4" customHeight="1" x14ac:dyDescent="0.2">
      <c r="A277" s="154"/>
      <c r="H277" s="166"/>
      <c r="M277" s="244"/>
      <c r="N277" s="244"/>
      <c r="O277" s="244"/>
      <c r="P277" s="244"/>
      <c r="T277" s="242"/>
      <c r="U277" s="166"/>
      <c r="V277" s="253"/>
      <c r="W277" s="166"/>
      <c r="X277" s="166"/>
      <c r="Y277" s="166"/>
      <c r="Z277" s="166"/>
      <c r="AA277" s="166"/>
      <c r="AB277" s="166"/>
    </row>
    <row r="278" spans="1:28" ht="11.4" customHeight="1" x14ac:dyDescent="0.2">
      <c r="A278" s="154"/>
      <c r="H278" s="166"/>
      <c r="M278" s="244"/>
      <c r="N278" s="244"/>
      <c r="O278" s="244"/>
      <c r="P278" s="244"/>
      <c r="T278" s="242"/>
      <c r="U278" s="166"/>
      <c r="V278" s="253"/>
      <c r="W278" s="166"/>
      <c r="X278" s="166"/>
      <c r="Y278" s="166"/>
      <c r="Z278" s="166"/>
      <c r="AA278" s="166"/>
      <c r="AB278" s="166"/>
    </row>
    <row r="279" spans="1:28" ht="11.4" customHeight="1" x14ac:dyDescent="0.2">
      <c r="A279" s="154"/>
      <c r="H279" s="166"/>
      <c r="M279" s="244"/>
      <c r="N279" s="244"/>
      <c r="O279" s="244"/>
      <c r="P279" s="244"/>
      <c r="T279" s="242"/>
      <c r="U279" s="166"/>
      <c r="V279" s="253"/>
      <c r="W279" s="166"/>
      <c r="X279" s="166"/>
      <c r="Y279" s="166"/>
      <c r="Z279" s="166"/>
      <c r="AA279" s="166"/>
      <c r="AB279" s="166"/>
    </row>
    <row r="280" spans="1:28" ht="11.4" customHeight="1" x14ac:dyDescent="0.2">
      <c r="A280" s="154"/>
      <c r="H280" s="166"/>
      <c r="M280" s="244"/>
      <c r="N280" s="244"/>
      <c r="O280" s="244"/>
      <c r="P280" s="244"/>
      <c r="T280" s="242"/>
      <c r="U280" s="166"/>
      <c r="V280" s="253"/>
      <c r="W280" s="166"/>
      <c r="X280" s="166"/>
      <c r="Y280" s="166"/>
      <c r="Z280" s="166"/>
      <c r="AA280" s="166"/>
      <c r="AB280" s="166"/>
    </row>
    <row r="281" spans="1:28" ht="11.4" customHeight="1" x14ac:dyDescent="0.2">
      <c r="A281" s="154"/>
      <c r="H281" s="166"/>
      <c r="M281" s="244"/>
      <c r="N281" s="244"/>
      <c r="O281" s="244"/>
      <c r="P281" s="244"/>
      <c r="T281" s="242"/>
      <c r="U281" s="166"/>
      <c r="V281" s="253"/>
      <c r="W281" s="166"/>
      <c r="X281" s="166"/>
      <c r="Y281" s="166"/>
      <c r="Z281" s="166"/>
      <c r="AA281" s="166"/>
      <c r="AB281" s="166"/>
    </row>
    <row r="282" spans="1:28" ht="11.4" customHeight="1" x14ac:dyDescent="0.2">
      <c r="A282" s="154"/>
      <c r="H282" s="166"/>
      <c r="M282" s="244"/>
      <c r="N282" s="244"/>
      <c r="O282" s="244"/>
      <c r="P282" s="244"/>
      <c r="T282" s="242"/>
      <c r="U282" s="166"/>
      <c r="V282" s="253"/>
      <c r="W282" s="166"/>
      <c r="X282" s="166"/>
      <c r="Y282" s="166"/>
      <c r="Z282" s="166"/>
      <c r="AA282" s="166"/>
      <c r="AB282" s="166"/>
    </row>
    <row r="283" spans="1:28" ht="11.4" customHeight="1" x14ac:dyDescent="0.2">
      <c r="A283" s="154"/>
      <c r="H283" s="166"/>
      <c r="M283" s="244"/>
      <c r="N283" s="244"/>
      <c r="O283" s="244"/>
      <c r="P283" s="244"/>
      <c r="T283" s="242"/>
      <c r="U283" s="166"/>
      <c r="V283" s="253"/>
      <c r="W283" s="166"/>
      <c r="X283" s="166"/>
      <c r="Y283" s="166"/>
      <c r="Z283" s="166"/>
      <c r="AA283" s="166"/>
      <c r="AB283" s="166"/>
    </row>
    <row r="284" spans="1:28" ht="11.4" customHeight="1" x14ac:dyDescent="0.2">
      <c r="A284" s="154"/>
      <c r="H284" s="166"/>
      <c r="M284" s="244"/>
      <c r="N284" s="244"/>
      <c r="O284" s="244"/>
      <c r="P284" s="244"/>
      <c r="T284" s="242"/>
      <c r="U284" s="166"/>
      <c r="V284" s="253"/>
      <c r="W284" s="166"/>
      <c r="X284" s="166"/>
      <c r="Y284" s="166"/>
      <c r="Z284" s="166"/>
      <c r="AA284" s="166"/>
      <c r="AB284" s="166"/>
    </row>
    <row r="285" spans="1:28" ht="11.4" customHeight="1" x14ac:dyDescent="0.2">
      <c r="A285" s="154"/>
      <c r="H285" s="166"/>
      <c r="M285" s="244"/>
      <c r="N285" s="244"/>
      <c r="O285" s="244"/>
      <c r="P285" s="244"/>
      <c r="T285" s="242"/>
      <c r="U285" s="166"/>
      <c r="V285" s="253"/>
      <c r="W285" s="166"/>
      <c r="X285" s="166"/>
      <c r="Y285" s="166"/>
      <c r="Z285" s="166"/>
      <c r="AA285" s="166"/>
      <c r="AB285" s="166"/>
    </row>
    <row r="286" spans="1:28" ht="11.4" customHeight="1" x14ac:dyDescent="0.2">
      <c r="A286" s="154"/>
      <c r="H286" s="166"/>
      <c r="M286" s="244"/>
      <c r="N286" s="244"/>
      <c r="O286" s="244"/>
      <c r="P286" s="244"/>
      <c r="T286" s="242"/>
      <c r="U286" s="166"/>
      <c r="V286" s="253"/>
      <c r="W286" s="166"/>
      <c r="X286" s="166"/>
      <c r="Y286" s="166"/>
      <c r="Z286" s="166"/>
      <c r="AA286" s="166"/>
      <c r="AB286" s="166"/>
    </row>
    <row r="287" spans="1:28" ht="11.4" customHeight="1" x14ac:dyDescent="0.2">
      <c r="A287" s="154"/>
      <c r="H287" s="166"/>
      <c r="M287" s="244"/>
      <c r="N287" s="244"/>
      <c r="O287" s="244"/>
      <c r="P287" s="244"/>
      <c r="T287" s="242"/>
      <c r="U287" s="166"/>
      <c r="V287" s="253"/>
      <c r="W287" s="166"/>
      <c r="X287" s="166"/>
      <c r="Y287" s="166"/>
      <c r="Z287" s="166"/>
      <c r="AA287" s="166"/>
      <c r="AB287" s="166"/>
    </row>
    <row r="288" spans="1:28" ht="11.4" customHeight="1" x14ac:dyDescent="0.2">
      <c r="A288" s="154"/>
      <c r="H288" s="166"/>
      <c r="M288" s="244"/>
      <c r="N288" s="244"/>
      <c r="O288" s="244"/>
      <c r="P288" s="244"/>
      <c r="T288" s="242"/>
      <c r="U288" s="166"/>
      <c r="V288" s="253"/>
      <c r="W288" s="166"/>
      <c r="X288" s="166"/>
      <c r="Y288" s="166"/>
      <c r="Z288" s="166"/>
      <c r="AA288" s="166"/>
      <c r="AB288" s="166"/>
    </row>
    <row r="289" spans="1:28" ht="11.4" customHeight="1" x14ac:dyDescent="0.2">
      <c r="A289" s="154"/>
      <c r="H289" s="166"/>
      <c r="M289" s="244"/>
      <c r="N289" s="244"/>
      <c r="O289" s="244"/>
      <c r="P289" s="244"/>
      <c r="T289" s="242"/>
      <c r="U289" s="166"/>
      <c r="V289" s="253"/>
      <c r="W289" s="166"/>
      <c r="X289" s="166"/>
      <c r="Y289" s="166"/>
      <c r="Z289" s="166"/>
      <c r="AA289" s="166"/>
      <c r="AB289" s="166"/>
    </row>
    <row r="290" spans="1:28" ht="11.4" customHeight="1" x14ac:dyDescent="0.2">
      <c r="A290" s="154"/>
      <c r="H290" s="166"/>
      <c r="M290" s="244"/>
      <c r="N290" s="244"/>
      <c r="O290" s="244"/>
      <c r="P290" s="244"/>
      <c r="T290" s="242"/>
      <c r="U290" s="166"/>
      <c r="V290" s="253"/>
      <c r="W290" s="166"/>
      <c r="X290" s="166"/>
      <c r="Y290" s="166"/>
      <c r="Z290" s="166"/>
      <c r="AA290" s="166"/>
      <c r="AB290" s="166"/>
    </row>
    <row r="291" spans="1:28" ht="11.4" customHeight="1" x14ac:dyDescent="0.2">
      <c r="A291" s="154"/>
      <c r="H291" s="166"/>
      <c r="M291" s="244"/>
      <c r="N291" s="244"/>
      <c r="O291" s="244"/>
      <c r="P291" s="244"/>
      <c r="T291" s="242"/>
      <c r="U291" s="166"/>
      <c r="V291" s="253"/>
      <c r="W291" s="166"/>
      <c r="X291" s="166"/>
      <c r="Y291" s="166"/>
      <c r="Z291" s="166"/>
      <c r="AA291" s="166"/>
      <c r="AB291" s="166"/>
    </row>
    <row r="292" spans="1:28" ht="11.4" customHeight="1" x14ac:dyDescent="0.2">
      <c r="A292" s="154"/>
      <c r="H292" s="166"/>
      <c r="M292" s="244"/>
      <c r="N292" s="244"/>
      <c r="O292" s="244"/>
      <c r="P292" s="244"/>
      <c r="T292" s="242"/>
      <c r="U292" s="166"/>
      <c r="V292" s="253"/>
      <c r="W292" s="166"/>
      <c r="X292" s="166"/>
      <c r="Y292" s="166"/>
      <c r="Z292" s="166"/>
      <c r="AA292" s="166"/>
      <c r="AB292" s="166"/>
    </row>
    <row r="293" spans="1:28" ht="11.4" customHeight="1" x14ac:dyDescent="0.2">
      <c r="A293" s="154"/>
      <c r="H293" s="166"/>
      <c r="M293" s="244"/>
      <c r="N293" s="244"/>
      <c r="O293" s="244"/>
      <c r="P293" s="244"/>
      <c r="T293" s="242"/>
      <c r="U293" s="166"/>
      <c r="V293" s="253"/>
      <c r="W293" s="166"/>
      <c r="X293" s="166"/>
      <c r="Y293" s="166"/>
      <c r="Z293" s="166"/>
      <c r="AA293" s="166"/>
      <c r="AB293" s="166"/>
    </row>
    <row r="294" spans="1:28" ht="11.4" customHeight="1" x14ac:dyDescent="0.2">
      <c r="A294" s="154"/>
      <c r="H294" s="166"/>
      <c r="M294" s="244"/>
      <c r="N294" s="244"/>
      <c r="O294" s="244"/>
      <c r="P294" s="244"/>
      <c r="T294" s="242"/>
      <c r="U294" s="166"/>
      <c r="V294" s="253"/>
      <c r="W294" s="166"/>
      <c r="X294" s="166"/>
      <c r="Y294" s="166"/>
      <c r="Z294" s="166"/>
      <c r="AA294" s="166"/>
      <c r="AB294" s="166"/>
    </row>
    <row r="295" spans="1:28" ht="11.4" customHeight="1" x14ac:dyDescent="0.2">
      <c r="A295" s="154"/>
      <c r="H295" s="166"/>
      <c r="M295" s="244"/>
      <c r="N295" s="244"/>
      <c r="O295" s="244"/>
      <c r="P295" s="244"/>
      <c r="T295" s="242"/>
      <c r="U295" s="166"/>
      <c r="V295" s="253"/>
      <c r="W295" s="166"/>
      <c r="X295" s="166"/>
      <c r="Y295" s="166"/>
      <c r="Z295" s="166"/>
      <c r="AA295" s="166"/>
      <c r="AB295" s="166"/>
    </row>
    <row r="296" spans="1:28" ht="11.4" customHeight="1" x14ac:dyDescent="0.2">
      <c r="A296" s="154"/>
      <c r="H296" s="166"/>
      <c r="M296" s="244"/>
      <c r="N296" s="244"/>
      <c r="O296" s="244"/>
      <c r="P296" s="244"/>
      <c r="T296" s="242"/>
      <c r="U296" s="166"/>
      <c r="V296" s="253"/>
      <c r="W296" s="166"/>
      <c r="X296" s="166"/>
      <c r="Y296" s="166"/>
      <c r="Z296" s="166"/>
      <c r="AA296" s="166"/>
      <c r="AB296" s="166"/>
    </row>
    <row r="297" spans="1:28" ht="11.4" customHeight="1" x14ac:dyDescent="0.2">
      <c r="A297" s="154"/>
      <c r="H297" s="166"/>
      <c r="M297" s="244"/>
      <c r="N297" s="244"/>
      <c r="O297" s="244"/>
      <c r="P297" s="244"/>
      <c r="T297" s="242"/>
      <c r="U297" s="166"/>
      <c r="V297" s="253"/>
      <c r="W297" s="166"/>
      <c r="X297" s="166"/>
      <c r="Y297" s="166"/>
      <c r="Z297" s="166"/>
      <c r="AA297" s="166"/>
      <c r="AB297" s="166"/>
    </row>
    <row r="298" spans="1:28" ht="11.4" customHeight="1" x14ac:dyDescent="0.2">
      <c r="A298" s="154"/>
      <c r="H298" s="166"/>
      <c r="M298" s="244"/>
      <c r="N298" s="244"/>
      <c r="O298" s="244"/>
      <c r="P298" s="244"/>
      <c r="T298" s="242"/>
      <c r="U298" s="166"/>
      <c r="V298" s="253"/>
      <c r="W298" s="166"/>
      <c r="X298" s="166"/>
      <c r="Y298" s="166"/>
      <c r="Z298" s="166"/>
      <c r="AA298" s="166"/>
      <c r="AB298" s="166"/>
    </row>
    <row r="299" spans="1:28" ht="11.4" customHeight="1" x14ac:dyDescent="0.2">
      <c r="A299" s="154"/>
      <c r="H299" s="166"/>
      <c r="M299" s="244"/>
      <c r="N299" s="244"/>
      <c r="O299" s="244"/>
      <c r="P299" s="244"/>
      <c r="T299" s="242"/>
      <c r="U299" s="166"/>
      <c r="V299" s="253"/>
      <c r="W299" s="166"/>
      <c r="X299" s="166"/>
      <c r="Y299" s="166"/>
      <c r="Z299" s="166"/>
      <c r="AA299" s="166"/>
      <c r="AB299" s="166"/>
    </row>
    <row r="300" spans="1:28" ht="11.4" customHeight="1" x14ac:dyDescent="0.2">
      <c r="A300" s="154"/>
      <c r="H300" s="166"/>
      <c r="M300" s="244"/>
      <c r="N300" s="244"/>
      <c r="O300" s="244"/>
      <c r="P300" s="244"/>
      <c r="T300" s="242"/>
      <c r="U300" s="166"/>
      <c r="V300" s="253"/>
      <c r="W300" s="166"/>
      <c r="X300" s="166"/>
      <c r="Y300" s="166"/>
      <c r="Z300" s="166"/>
      <c r="AA300" s="166"/>
      <c r="AB300" s="166"/>
    </row>
    <row r="301" spans="1:28" ht="11.4" customHeight="1" x14ac:dyDescent="0.2">
      <c r="A301" s="154"/>
      <c r="H301" s="166"/>
      <c r="M301" s="244"/>
      <c r="N301" s="244"/>
      <c r="O301" s="244"/>
      <c r="P301" s="244"/>
      <c r="T301" s="242"/>
      <c r="U301" s="166"/>
      <c r="V301" s="253"/>
      <c r="W301" s="166"/>
      <c r="X301" s="166"/>
      <c r="Y301" s="166"/>
      <c r="Z301" s="166"/>
      <c r="AA301" s="166"/>
      <c r="AB301" s="166"/>
    </row>
    <row r="302" spans="1:28" ht="11.4" customHeight="1" x14ac:dyDescent="0.2">
      <c r="A302" s="154"/>
      <c r="H302" s="166"/>
      <c r="M302" s="244"/>
      <c r="N302" s="244"/>
      <c r="O302" s="244"/>
      <c r="P302" s="244"/>
      <c r="T302" s="242"/>
      <c r="U302" s="166"/>
      <c r="V302" s="253"/>
      <c r="W302" s="166"/>
      <c r="X302" s="166"/>
      <c r="Y302" s="166"/>
      <c r="Z302" s="166"/>
      <c r="AA302" s="166"/>
      <c r="AB302" s="166"/>
    </row>
    <row r="303" spans="1:28" ht="11.4" customHeight="1" x14ac:dyDescent="0.2">
      <c r="A303" s="154"/>
      <c r="H303" s="166"/>
      <c r="M303" s="244"/>
      <c r="N303" s="244"/>
      <c r="O303" s="244"/>
      <c r="P303" s="244"/>
      <c r="T303" s="242"/>
      <c r="U303" s="166"/>
      <c r="V303" s="253"/>
      <c r="W303" s="166"/>
      <c r="X303" s="166"/>
      <c r="Y303" s="166"/>
      <c r="Z303" s="166"/>
      <c r="AA303" s="166"/>
      <c r="AB303" s="166"/>
    </row>
    <row r="304" spans="1:28" ht="11.4" customHeight="1" x14ac:dyDescent="0.2">
      <c r="A304" s="154"/>
      <c r="H304" s="166"/>
      <c r="M304" s="244"/>
      <c r="N304" s="244"/>
      <c r="O304" s="244"/>
      <c r="P304" s="244"/>
      <c r="T304" s="242"/>
      <c r="U304" s="166"/>
      <c r="V304" s="253"/>
      <c r="W304" s="166"/>
      <c r="X304" s="166"/>
      <c r="Y304" s="166"/>
      <c r="Z304" s="166"/>
      <c r="AA304" s="166"/>
      <c r="AB304" s="166"/>
    </row>
    <row r="305" spans="1:28" ht="11.4" customHeight="1" x14ac:dyDescent="0.2">
      <c r="A305" s="154"/>
      <c r="H305" s="166"/>
      <c r="M305" s="244"/>
      <c r="N305" s="244"/>
      <c r="O305" s="244"/>
      <c r="P305" s="244"/>
      <c r="T305" s="242"/>
      <c r="U305" s="166"/>
      <c r="V305" s="253"/>
      <c r="W305" s="166"/>
      <c r="X305" s="166"/>
      <c r="Y305" s="166"/>
      <c r="Z305" s="166"/>
      <c r="AA305" s="166"/>
      <c r="AB305" s="166"/>
    </row>
    <row r="306" spans="1:28" ht="11.4" customHeight="1" x14ac:dyDescent="0.2">
      <c r="A306" s="154"/>
      <c r="H306" s="166"/>
      <c r="M306" s="244"/>
      <c r="N306" s="244"/>
      <c r="O306" s="244"/>
      <c r="P306" s="244"/>
      <c r="T306" s="242"/>
      <c r="U306" s="166"/>
      <c r="V306" s="253"/>
      <c r="W306" s="166"/>
      <c r="X306" s="166"/>
      <c r="Y306" s="166"/>
      <c r="Z306" s="166"/>
      <c r="AA306" s="166"/>
      <c r="AB306" s="166"/>
    </row>
    <row r="307" spans="1:28" ht="11.4" customHeight="1" x14ac:dyDescent="0.2">
      <c r="A307" s="154"/>
      <c r="H307" s="166"/>
      <c r="M307" s="244"/>
      <c r="N307" s="244"/>
      <c r="O307" s="244"/>
      <c r="P307" s="244"/>
      <c r="T307" s="242"/>
      <c r="U307" s="166"/>
      <c r="V307" s="253"/>
      <c r="W307" s="166"/>
      <c r="X307" s="166"/>
      <c r="Y307" s="166"/>
      <c r="Z307" s="166"/>
      <c r="AA307" s="166"/>
      <c r="AB307" s="166"/>
    </row>
    <row r="308" spans="1:28" ht="11.4" customHeight="1" x14ac:dyDescent="0.2">
      <c r="A308" s="154"/>
      <c r="H308" s="166"/>
      <c r="M308" s="244"/>
      <c r="N308" s="244"/>
      <c r="O308" s="244"/>
      <c r="P308" s="244"/>
      <c r="T308" s="242"/>
      <c r="U308" s="166"/>
      <c r="V308" s="253"/>
      <c r="W308" s="166"/>
      <c r="X308" s="166"/>
      <c r="Y308" s="166"/>
      <c r="Z308" s="166"/>
      <c r="AA308" s="166"/>
      <c r="AB308" s="166"/>
    </row>
    <row r="309" spans="1:28" ht="11.4" customHeight="1" x14ac:dyDescent="0.2">
      <c r="A309" s="154"/>
      <c r="H309" s="166"/>
      <c r="M309" s="244"/>
      <c r="N309" s="244"/>
      <c r="O309" s="244"/>
      <c r="P309" s="244"/>
      <c r="T309" s="242"/>
      <c r="U309" s="166"/>
      <c r="V309" s="253"/>
      <c r="W309" s="166"/>
      <c r="X309" s="166"/>
      <c r="Y309" s="166"/>
      <c r="Z309" s="166"/>
      <c r="AA309" s="166"/>
      <c r="AB309" s="166"/>
    </row>
    <row r="310" spans="1:28" ht="11.4" customHeight="1" x14ac:dyDescent="0.2">
      <c r="A310" s="154"/>
      <c r="H310" s="166"/>
      <c r="M310" s="244"/>
      <c r="N310" s="244"/>
      <c r="O310" s="244"/>
      <c r="P310" s="244"/>
      <c r="T310" s="242"/>
      <c r="U310" s="166"/>
      <c r="V310" s="253"/>
      <c r="W310" s="166"/>
      <c r="X310" s="166"/>
      <c r="Y310" s="166"/>
      <c r="Z310" s="166"/>
      <c r="AA310" s="166"/>
      <c r="AB310" s="166"/>
    </row>
    <row r="311" spans="1:28" ht="11.4" customHeight="1" x14ac:dyDescent="0.2">
      <c r="A311" s="154"/>
      <c r="H311" s="166"/>
      <c r="M311" s="244"/>
      <c r="N311" s="244"/>
      <c r="O311" s="244"/>
      <c r="P311" s="244"/>
      <c r="T311" s="242"/>
      <c r="U311" s="166"/>
      <c r="V311" s="253"/>
      <c r="W311" s="166"/>
      <c r="X311" s="166"/>
      <c r="Y311" s="166"/>
      <c r="Z311" s="166"/>
      <c r="AA311" s="166"/>
      <c r="AB311" s="166"/>
    </row>
    <row r="312" spans="1:28" ht="11.4" customHeight="1" thickBot="1" x14ac:dyDescent="0.25">
      <c r="A312" s="170"/>
      <c r="B312" s="171"/>
      <c r="C312" s="171"/>
      <c r="D312" s="171"/>
      <c r="E312" s="171"/>
      <c r="F312" s="171"/>
      <c r="G312" s="171"/>
      <c r="H312" s="172"/>
      <c r="I312" s="171"/>
      <c r="J312" s="171"/>
      <c r="K312" s="171"/>
      <c r="L312" s="171"/>
      <c r="M312" s="265"/>
      <c r="N312" s="265"/>
      <c r="O312" s="265"/>
      <c r="P312" s="265"/>
      <c r="Q312" s="171"/>
      <c r="R312" s="171"/>
      <c r="S312" s="171"/>
      <c r="T312" s="266"/>
      <c r="U312" s="172"/>
      <c r="V312" s="267"/>
      <c r="W312" s="166"/>
      <c r="X312" s="166"/>
      <c r="Y312" s="166"/>
      <c r="Z312" s="166"/>
      <c r="AA312" s="166"/>
      <c r="AB312" s="166"/>
    </row>
    <row r="313" spans="1:28" ht="11.4" customHeight="1" x14ac:dyDescent="0.2">
      <c r="H313" s="166"/>
      <c r="M313" s="244"/>
      <c r="N313" s="244"/>
      <c r="O313" s="244"/>
      <c r="P313" s="244"/>
      <c r="T313" s="242"/>
      <c r="U313" s="166"/>
      <c r="V313" s="166"/>
      <c r="W313" s="166"/>
      <c r="X313" s="166"/>
      <c r="Y313" s="166"/>
      <c r="Z313" s="166"/>
      <c r="AA313" s="166"/>
      <c r="AB313" s="166"/>
    </row>
    <row r="314" spans="1:28" ht="11.4" customHeight="1" x14ac:dyDescent="0.2">
      <c r="H314" s="166"/>
      <c r="M314" s="244"/>
      <c r="N314" s="244"/>
      <c r="O314" s="244"/>
      <c r="P314" s="244"/>
      <c r="T314" s="242"/>
      <c r="U314" s="166"/>
      <c r="V314" s="166"/>
      <c r="W314" s="166"/>
      <c r="X314" s="166"/>
      <c r="Y314" s="166"/>
      <c r="Z314" s="166"/>
      <c r="AA314" s="166"/>
      <c r="AB314" s="166"/>
    </row>
    <row r="315" spans="1:28" ht="11.4" customHeight="1" x14ac:dyDescent="0.2">
      <c r="H315" s="166"/>
      <c r="M315" s="244"/>
      <c r="N315" s="244"/>
      <c r="O315" s="244"/>
      <c r="P315" s="244"/>
      <c r="T315" s="242"/>
      <c r="U315" s="166"/>
      <c r="V315" s="166"/>
    </row>
    <row r="316" spans="1:28" ht="11.4" customHeight="1" x14ac:dyDescent="0.2">
      <c r="H316" s="166"/>
      <c r="I316" s="190"/>
      <c r="J316" s="190"/>
      <c r="K316" s="190"/>
      <c r="P316" s="166"/>
      <c r="Q316" s="166"/>
      <c r="R316" s="166"/>
      <c r="S316" s="268"/>
      <c r="T316" s="268"/>
      <c r="U316" s="268"/>
      <c r="V316" s="268"/>
    </row>
    <row r="317" spans="1:28" ht="11.4" customHeight="1" x14ac:dyDescent="0.2">
      <c r="H317" s="166"/>
      <c r="I317" s="190"/>
      <c r="J317" s="190"/>
      <c r="K317" s="190"/>
      <c r="V317" s="268"/>
    </row>
    <row r="318" spans="1:28" ht="11.4" customHeight="1" x14ac:dyDescent="0.2">
      <c r="H318" s="190"/>
      <c r="I318" s="190"/>
      <c r="J318" s="190"/>
      <c r="K318" s="190"/>
      <c r="P318" s="166"/>
      <c r="Q318" s="166"/>
      <c r="R318" s="166"/>
      <c r="S318" s="268"/>
      <c r="T318" s="268"/>
      <c r="U318" s="268"/>
      <c r="V318" s="268"/>
    </row>
  </sheetData>
  <sheetProtection algorithmName="SHA-512" hashValue="31fiEy9oD5Gsc5nA3I2otuydxupTxAEMF6cmSEb3Wl+1bJsrJh9FVxh2/0/uph3Z09uMsb5LZ+t86bISJG+7KA==" saltValue="y/ZyAztHvolzMPaFjhm4Eg==" spinCount="100000" sheet="1" selectLockedCells="1" selectUnlockedCells="1"/>
  <mergeCells count="8">
    <mergeCell ref="X52:Y52"/>
    <mergeCell ref="C31:D31"/>
    <mergeCell ref="R32:S32"/>
    <mergeCell ref="S1:V3"/>
    <mergeCell ref="G4:L4"/>
    <mergeCell ref="G7:I7"/>
    <mergeCell ref="N7:P7"/>
    <mergeCell ref="H30:I30"/>
  </mergeCells>
  <conditionalFormatting sqref="B40:B45">
    <cfRule type="expression" dxfId="73" priority="1" stopIfTrue="1">
      <formula>$B$39&gt;0</formula>
    </cfRule>
  </conditionalFormatting>
  <conditionalFormatting sqref="C63 H69:H70 H72:H74 H76:H80">
    <cfRule type="expression" dxfId="72" priority="80" stopIfTrue="1">
      <formula>$C$64&gt;0</formula>
    </cfRule>
  </conditionalFormatting>
  <conditionalFormatting sqref="C64:C66 C82:C95 C72:C80 C97:C101 C69:C70">
    <cfRule type="expression" dxfId="71" priority="227" stopIfTrue="1">
      <formula>$C$63&gt;0</formula>
    </cfRule>
  </conditionalFormatting>
  <conditionalFormatting sqref="C65 C72:C80 C82:C86">
    <cfRule type="expression" dxfId="70" priority="63" stopIfTrue="1">
      <formula>$C$66&gt;0</formula>
    </cfRule>
  </conditionalFormatting>
  <conditionalFormatting sqref="C66 C87:C95">
    <cfRule type="expression" dxfId="69" priority="64" stopIfTrue="1">
      <formula>$C$65&gt;0</formula>
    </cfRule>
  </conditionalFormatting>
  <conditionalFormatting sqref="C69">
    <cfRule type="expression" dxfId="68" priority="44" stopIfTrue="1">
      <formula>$C$70&gt;0</formula>
    </cfRule>
  </conditionalFormatting>
  <conditionalFormatting sqref="C70">
    <cfRule type="expression" dxfId="67" priority="45" stopIfTrue="1">
      <formula>C69&gt;0</formula>
    </cfRule>
  </conditionalFormatting>
  <conditionalFormatting sqref="C97:C101">
    <cfRule type="expression" dxfId="66" priority="62" stopIfTrue="1">
      <formula>$C$69&gt;0</formula>
    </cfRule>
  </conditionalFormatting>
  <conditionalFormatting sqref="C113 C120:C128 C130:C134">
    <cfRule type="expression" dxfId="65" priority="56" stopIfTrue="1">
      <formula>$C$114&gt;0</formula>
    </cfRule>
  </conditionalFormatting>
  <conditionalFormatting sqref="C114 C135:C143">
    <cfRule type="expression" dxfId="64" priority="57" stopIfTrue="1">
      <formula>$C$113&gt;0</formula>
    </cfRule>
  </conditionalFormatting>
  <conditionalFormatting sqref="C117">
    <cfRule type="expression" dxfId="63" priority="41" stopIfTrue="1">
      <formula>$C$118&gt;0</formula>
    </cfRule>
  </conditionalFormatting>
  <conditionalFormatting sqref="C118 C145:C149">
    <cfRule type="expression" dxfId="62" priority="42" stopIfTrue="1">
      <formula>$C$117&gt;0</formula>
    </cfRule>
  </conditionalFormatting>
  <conditionalFormatting sqref="C160:C162 C178:C191 C168:C176 C193:C197">
    <cfRule type="expression" dxfId="61" priority="52" stopIfTrue="1">
      <formula>$H$160&gt;0</formula>
    </cfRule>
  </conditionalFormatting>
  <conditionalFormatting sqref="C161 C168:C176 C178:C182">
    <cfRule type="expression" dxfId="60" priority="50" stopIfTrue="1">
      <formula>$C$162&gt;0</formula>
    </cfRule>
  </conditionalFormatting>
  <conditionalFormatting sqref="C162 C183:C191">
    <cfRule type="expression" dxfId="59" priority="51" stopIfTrue="1">
      <formula>$C$161&gt;0</formula>
    </cfRule>
  </conditionalFormatting>
  <conditionalFormatting sqref="C165">
    <cfRule type="expression" dxfId="58" priority="17" stopIfTrue="1">
      <formula>$C$166&gt;0</formula>
    </cfRule>
  </conditionalFormatting>
  <conditionalFormatting sqref="C165:C166">
    <cfRule type="expression" dxfId="57" priority="19" stopIfTrue="1">
      <formula>$H$160&gt;0</formula>
    </cfRule>
  </conditionalFormatting>
  <conditionalFormatting sqref="C166 C193:C197">
    <cfRule type="expression" dxfId="56" priority="18" stopIfTrue="1">
      <formula>$C$165&gt;0</formula>
    </cfRule>
  </conditionalFormatting>
  <conditionalFormatting sqref="C221:C223">
    <cfRule type="expression" dxfId="55" priority="36" stopIfTrue="1">
      <formula>$C$220&gt;0</formula>
    </cfRule>
  </conditionalFormatting>
  <conditionalFormatting sqref="D60">
    <cfRule type="expression" dxfId="54" priority="226" stopIfTrue="1">
      <formula>$D$61&gt;0</formula>
    </cfRule>
  </conditionalFormatting>
  <conditionalFormatting sqref="D61">
    <cfRule type="expression" dxfId="53" priority="73" stopIfTrue="1">
      <formula>$D$60&gt;0</formula>
    </cfRule>
  </conditionalFormatting>
  <conditionalFormatting sqref="D109">
    <cfRule type="expression" dxfId="52" priority="23" stopIfTrue="1">
      <formula>$H$109&gt;0</formula>
    </cfRule>
  </conditionalFormatting>
  <conditionalFormatting sqref="D157">
    <cfRule type="expression" dxfId="51" priority="68" stopIfTrue="1">
      <formula>$H$157&gt;0</formula>
    </cfRule>
  </conditionalFormatting>
  <conditionalFormatting sqref="D207:D209 D212:D213">
    <cfRule type="expression" dxfId="50" priority="38" stopIfTrue="1">
      <formula>$D$205&gt;0</formula>
    </cfRule>
  </conditionalFormatting>
  <conditionalFormatting sqref="D210">
    <cfRule type="expression" dxfId="49" priority="9" stopIfTrue="1">
      <formula>$O$205&gt;0</formula>
    </cfRule>
  </conditionalFormatting>
  <conditionalFormatting sqref="E40:E43">
    <cfRule type="expression" dxfId="48" priority="34" stopIfTrue="1">
      <formula>$E$39&gt;0</formula>
    </cfRule>
  </conditionalFormatting>
  <conditionalFormatting sqref="G98:G102">
    <cfRule type="expression" dxfId="47" priority="2" stopIfTrue="1">
      <formula>$C$69&gt;0</formula>
    </cfRule>
    <cfRule type="expression" dxfId="46" priority="3" stopIfTrue="1">
      <formula>$C$63&gt;0</formula>
    </cfRule>
  </conditionalFormatting>
  <conditionalFormatting sqref="H40:H43">
    <cfRule type="expression" dxfId="45" priority="33" stopIfTrue="1">
      <formula>$H$39&gt;0</formula>
    </cfRule>
  </conditionalFormatting>
  <conditionalFormatting sqref="H82:H83">
    <cfRule type="expression" dxfId="44" priority="5" stopIfTrue="1">
      <formula>$C$64&gt;0</formula>
    </cfRule>
  </conditionalFormatting>
  <conditionalFormatting sqref="H85:H86">
    <cfRule type="expression" dxfId="43" priority="4" stopIfTrue="1">
      <formula>$C$60&gt;0</formula>
    </cfRule>
  </conditionalFormatting>
  <conditionalFormatting sqref="H109">
    <cfRule type="expression" dxfId="42" priority="22" stopIfTrue="1">
      <formula>$D$109&gt;0</formula>
    </cfRule>
  </conditionalFormatting>
  <conditionalFormatting sqref="H112 H117:H118 H120:H122 H124:H128">
    <cfRule type="expression" dxfId="41" priority="78" stopIfTrue="1">
      <formula>$C$112&gt;0</formula>
    </cfRule>
  </conditionalFormatting>
  <conditionalFormatting sqref="H157">
    <cfRule type="expression" dxfId="40" priority="67" stopIfTrue="1">
      <formula>$D$157&gt;0</formula>
    </cfRule>
  </conditionalFormatting>
  <conditionalFormatting sqref="H160 H165:H166 H168:H170 H172:H176">
    <cfRule type="expression" dxfId="39" priority="76" stopIfTrue="1">
      <formula>$C$160&gt;0</formula>
    </cfRule>
  </conditionalFormatting>
  <conditionalFormatting sqref="H207:H210">
    <cfRule type="expression" dxfId="38" priority="11" stopIfTrue="1">
      <formula>$D$205&gt;0</formula>
    </cfRule>
  </conditionalFormatting>
  <conditionalFormatting sqref="I224 I226:I228 I232">
    <cfRule type="expression" dxfId="37" priority="24" stopIfTrue="1">
      <formula>$I$222&gt;0</formula>
    </cfRule>
  </conditionalFormatting>
  <conditionalFormatting sqref="I224:I229 I232:I234 I221:I222 I230:J230">
    <cfRule type="expression" dxfId="36" priority="26" stopIfTrue="1">
      <formula>$I$220&gt;0</formula>
    </cfRule>
  </conditionalFormatting>
  <conditionalFormatting sqref="I225 I229">
    <cfRule type="expression" dxfId="35" priority="25" stopIfTrue="1">
      <formula>$I$221&gt;0</formula>
    </cfRule>
  </conditionalFormatting>
  <conditionalFormatting sqref="K40">
    <cfRule type="expression" dxfId="34" priority="32" stopIfTrue="1">
      <formula>$K$39&gt;0</formula>
    </cfRule>
  </conditionalFormatting>
  <conditionalFormatting sqref="N40:N41">
    <cfRule type="expression" dxfId="33" priority="31" stopIfTrue="1">
      <formula>$N$39&gt;0</formula>
    </cfRule>
  </conditionalFormatting>
  <conditionalFormatting sqref="N64:N66 N72:N80 N82:N95 N69:N70 N97:N101">
    <cfRule type="expression" dxfId="32" priority="61" stopIfTrue="1">
      <formula>$S$64&gt;0</formula>
    </cfRule>
  </conditionalFormatting>
  <conditionalFormatting sqref="N65 N72:N80 N82:N86">
    <cfRule type="expression" dxfId="31" priority="60" stopIfTrue="1">
      <formula>$N$66&gt;0</formula>
    </cfRule>
  </conditionalFormatting>
  <conditionalFormatting sqref="N66 N87:N95">
    <cfRule type="expression" dxfId="30" priority="59" stopIfTrue="1">
      <formula>$N$65&gt;0</formula>
    </cfRule>
  </conditionalFormatting>
  <conditionalFormatting sqref="N69">
    <cfRule type="expression" dxfId="29" priority="43" stopIfTrue="1">
      <formula>$N$70&gt;0</formula>
    </cfRule>
  </conditionalFormatting>
  <conditionalFormatting sqref="N70 N97:N101">
    <cfRule type="expression" dxfId="28" priority="58" stopIfTrue="1">
      <formula>$N$69&gt;0</formula>
    </cfRule>
  </conditionalFormatting>
  <conditionalFormatting sqref="N113 N120:N128 N130:N134">
    <cfRule type="expression" dxfId="27" priority="55" stopIfTrue="1">
      <formula>$N$114&gt;0</formula>
    </cfRule>
  </conditionalFormatting>
  <conditionalFormatting sqref="N114 N135:N143">
    <cfRule type="expression" dxfId="26" priority="54" stopIfTrue="1">
      <formula>$N$113&gt;0</formula>
    </cfRule>
  </conditionalFormatting>
  <conditionalFormatting sqref="N117">
    <cfRule type="expression" dxfId="25" priority="39" stopIfTrue="1">
      <formula>$N$118&gt;0</formula>
    </cfRule>
  </conditionalFormatting>
  <conditionalFormatting sqref="N118 N145:N149">
    <cfRule type="expression" dxfId="24" priority="40" stopIfTrue="1">
      <formula>$N$117&gt;0</formula>
    </cfRule>
  </conditionalFormatting>
  <conditionalFormatting sqref="N160:N162 N168:N176 N178:N191 N193:N197 N165:N166">
    <cfRule type="expression" dxfId="23" priority="49" stopIfTrue="1">
      <formula>$S$160&gt;0</formula>
    </cfRule>
  </conditionalFormatting>
  <conditionalFormatting sqref="N161 N168:N176 N178:N182">
    <cfRule type="expression" dxfId="22" priority="48" stopIfTrue="1">
      <formula>$N$162&gt;0</formula>
    </cfRule>
  </conditionalFormatting>
  <conditionalFormatting sqref="N162 N183:N191">
    <cfRule type="expression" dxfId="21" priority="47" stopIfTrue="1">
      <formula>$N$161&gt;0</formula>
    </cfRule>
  </conditionalFormatting>
  <conditionalFormatting sqref="N165">
    <cfRule type="expression" dxfId="20" priority="20" stopIfTrue="1">
      <formula>$N$166&gt;0</formula>
    </cfRule>
  </conditionalFormatting>
  <conditionalFormatting sqref="N166">
    <cfRule type="expression" dxfId="19" priority="21" stopIfTrue="1">
      <formula>$N$165&gt;0</formula>
    </cfRule>
  </conditionalFormatting>
  <conditionalFormatting sqref="N193:N197">
    <cfRule type="expression" dxfId="18" priority="46" stopIfTrue="1">
      <formula>$N$165&gt;0</formula>
    </cfRule>
  </conditionalFormatting>
  <conditionalFormatting sqref="N222:N223">
    <cfRule type="expression" dxfId="17" priority="53" stopIfTrue="1">
      <formula>$N$220&gt;0</formula>
    </cfRule>
  </conditionalFormatting>
  <conditionalFormatting sqref="N227:N228">
    <cfRule type="expression" dxfId="16" priority="27" stopIfTrue="1">
      <formula>$N$226&gt;0</formula>
    </cfRule>
  </conditionalFormatting>
  <conditionalFormatting sqref="O60">
    <cfRule type="expression" dxfId="15" priority="16" stopIfTrue="1">
      <formula>$D$61&gt;0</formula>
    </cfRule>
  </conditionalFormatting>
  <conditionalFormatting sqref="O61">
    <cfRule type="expression" dxfId="14" priority="15" stopIfTrue="1">
      <formula>$D$60&gt;0</formula>
    </cfRule>
  </conditionalFormatting>
  <conditionalFormatting sqref="O109">
    <cfRule type="expression" dxfId="13" priority="70" stopIfTrue="1">
      <formula>$S$109&gt;0</formula>
    </cfRule>
  </conditionalFormatting>
  <conditionalFormatting sqref="O157">
    <cfRule type="expression" dxfId="12" priority="66" stopIfTrue="1">
      <formula>$S$157&gt;0</formula>
    </cfRule>
  </conditionalFormatting>
  <conditionalFormatting sqref="O207:O210">
    <cfRule type="expression" dxfId="11" priority="10" stopIfTrue="1">
      <formula>$O$205&gt;0</formula>
    </cfRule>
  </conditionalFormatting>
  <conditionalFormatting sqref="Q40:Q44">
    <cfRule type="expression" dxfId="10" priority="30" stopIfTrue="1">
      <formula>$Q$39&gt;0</formula>
    </cfRule>
  </conditionalFormatting>
  <conditionalFormatting sqref="R48">
    <cfRule type="expression" dxfId="9" priority="29" stopIfTrue="1">
      <formula>$R$47&gt;0</formula>
    </cfRule>
  </conditionalFormatting>
  <conditionalFormatting sqref="R221:R223">
    <cfRule type="expression" dxfId="8" priority="28" stopIfTrue="1">
      <formula>$R$220&gt;0</formula>
    </cfRule>
  </conditionalFormatting>
  <conditionalFormatting sqref="S64 S69:S70 S72:S74 S76:S80">
    <cfRule type="expression" dxfId="7" priority="79" stopIfTrue="1">
      <formula>$N$64&gt;0</formula>
    </cfRule>
  </conditionalFormatting>
  <conditionalFormatting sqref="S109">
    <cfRule type="expression" dxfId="6" priority="69" stopIfTrue="1">
      <formula>$O$109&gt;0</formula>
    </cfRule>
  </conditionalFormatting>
  <conditionalFormatting sqref="S112 S117:S118 S120:S122 S124:S128">
    <cfRule type="expression" dxfId="5" priority="77" stopIfTrue="1">
      <formula>$N$112&gt;0</formula>
    </cfRule>
  </conditionalFormatting>
  <conditionalFormatting sqref="S157">
    <cfRule type="expression" dxfId="4" priority="65" stopIfTrue="1">
      <formula>$O$157&gt;0</formula>
    </cfRule>
  </conditionalFormatting>
  <conditionalFormatting sqref="S160 S165:S166 S168:S170 S172:S176">
    <cfRule type="expression" dxfId="3" priority="75" stopIfTrue="1">
      <formula>$N$160&gt;0</formula>
    </cfRule>
  </conditionalFormatting>
  <conditionalFormatting sqref="S207:S210 O212:O213">
    <cfRule type="expression" dxfId="2" priority="37" stopIfTrue="1">
      <formula>$O$205&gt;0</formula>
    </cfRule>
  </conditionalFormatting>
  <conditionalFormatting sqref="X40:X41">
    <cfRule type="expression" dxfId="1" priority="14" stopIfTrue="1">
      <formula>$N$39&gt;0</formula>
    </cfRule>
  </conditionalFormatting>
  <conditionalFormatting sqref="X42:X46">
    <cfRule type="expression" dxfId="0" priority="13" stopIfTrue="1">
      <formula>$Q$39&gt;0</formula>
    </cfRule>
  </conditionalFormatting>
  <printOptions horizontalCentered="1"/>
  <pageMargins left="0.25" right="0.25" top="0.75" bottom="0.75" header="0.3" footer="0.3"/>
  <pageSetup paperSize="9" fitToHeight="4" orientation="portrait" blackAndWhite="1" r:id="rId1"/>
  <headerFooter alignWithMargins="0">
    <oddFooter>&amp;CPage &amp;P&amp;R&amp;D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E7ED-0E0E-413B-95F7-1353AF826E50}">
  <sheetPr codeName="List1"/>
  <dimension ref="A2:P135"/>
  <sheetViews>
    <sheetView topLeftCell="D36" zoomScaleNormal="100" workbookViewId="0">
      <selection activeCell="P46" sqref="P46:P65"/>
    </sheetView>
  </sheetViews>
  <sheetFormatPr defaultRowHeight="10.199999999999999" x14ac:dyDescent="0.2"/>
  <cols>
    <col min="1" max="1" width="6" style="117" customWidth="1"/>
    <col min="2" max="2" width="17.42578125" bestFit="1" customWidth="1"/>
    <col min="3" max="3" width="19.140625" bestFit="1" customWidth="1"/>
    <col min="4" max="4" width="19.140625" style="116" bestFit="1" customWidth="1"/>
    <col min="5" max="5" width="16" style="116" customWidth="1"/>
    <col min="6" max="6" width="20.28515625" style="116" bestFit="1" customWidth="1"/>
    <col min="7" max="7" width="43" style="116" bestFit="1" customWidth="1"/>
    <col min="8" max="10" width="18.85546875" bestFit="1" customWidth="1"/>
    <col min="11" max="11" width="31.28515625" bestFit="1" customWidth="1"/>
    <col min="12" max="12" width="21.7109375" bestFit="1" customWidth="1"/>
    <col min="13" max="13" width="31.28515625" bestFit="1" customWidth="1"/>
    <col min="14" max="14" width="15.140625" bestFit="1" customWidth="1"/>
    <col min="15" max="15" width="29.5703125" bestFit="1" customWidth="1"/>
    <col min="16" max="16" width="15.140625" bestFit="1" customWidth="1"/>
    <col min="17" max="23" width="16.42578125" bestFit="1" customWidth="1"/>
    <col min="24" max="25" width="17.7109375" bestFit="1" customWidth="1"/>
    <col min="26" max="27" width="19.140625" bestFit="1" customWidth="1"/>
  </cols>
  <sheetData>
    <row r="2" spans="3:7" ht="10.199999999999999" customHeight="1" x14ac:dyDescent="0.2">
      <c r="C2" s="106" t="s">
        <v>161</v>
      </c>
      <c r="D2" s="104" t="s">
        <v>147</v>
      </c>
      <c r="E2" s="104"/>
      <c r="F2" s="104"/>
      <c r="G2" s="104"/>
    </row>
    <row r="3" spans="3:7" ht="20.399999999999999" x14ac:dyDescent="0.2">
      <c r="C3" s="106"/>
      <c r="D3" s="142" t="s">
        <v>143</v>
      </c>
      <c r="E3" s="142" t="s">
        <v>144</v>
      </c>
      <c r="F3" s="143" t="s">
        <v>145</v>
      </c>
      <c r="G3" s="144" t="s">
        <v>146</v>
      </c>
    </row>
    <row r="4" spans="3:7" ht="10.199999999999999" customHeight="1" x14ac:dyDescent="0.2">
      <c r="C4" s="105" t="s">
        <v>149</v>
      </c>
      <c r="D4" s="114" t="s">
        <v>148</v>
      </c>
      <c r="E4" s="115" t="s">
        <v>159</v>
      </c>
      <c r="F4" s="115" t="s">
        <v>159</v>
      </c>
      <c r="G4" s="115" t="s">
        <v>159</v>
      </c>
    </row>
    <row r="5" spans="3:7" ht="11.4" x14ac:dyDescent="0.2">
      <c r="C5" s="105" t="s">
        <v>149</v>
      </c>
      <c r="D5" s="110"/>
      <c r="E5" s="113" t="s">
        <v>160</v>
      </c>
      <c r="F5" s="113" t="s">
        <v>160</v>
      </c>
      <c r="G5" s="113" t="s">
        <v>160</v>
      </c>
    </row>
    <row r="6" spans="3:7" ht="11.4" x14ac:dyDescent="0.2">
      <c r="C6" s="105" t="s">
        <v>150</v>
      </c>
      <c r="D6" s="111"/>
      <c r="E6" s="114" t="s">
        <v>148</v>
      </c>
      <c r="F6" s="114" t="s">
        <v>148</v>
      </c>
      <c r="G6" s="115" t="s">
        <v>159</v>
      </c>
    </row>
    <row r="7" spans="3:7" ht="10.199999999999999" customHeight="1" x14ac:dyDescent="0.2">
      <c r="C7" s="105" t="s">
        <v>150</v>
      </c>
      <c r="D7" s="111"/>
      <c r="E7" s="110"/>
      <c r="F7" s="110"/>
      <c r="G7" s="113" t="s">
        <v>160</v>
      </c>
    </row>
    <row r="8" spans="3:7" ht="10.199999999999999" customHeight="1" x14ac:dyDescent="0.2">
      <c r="C8" s="105" t="s">
        <v>151</v>
      </c>
      <c r="D8" s="111"/>
      <c r="E8" s="114" t="s">
        <v>148</v>
      </c>
      <c r="F8" s="114" t="s">
        <v>148</v>
      </c>
      <c r="G8" s="115" t="s">
        <v>159</v>
      </c>
    </row>
    <row r="9" spans="3:7" ht="11.4" x14ac:dyDescent="0.2">
      <c r="C9" s="105" t="s">
        <v>151</v>
      </c>
      <c r="D9" s="111"/>
      <c r="E9" s="110"/>
      <c r="F9" s="110"/>
      <c r="G9" s="113" t="s">
        <v>160</v>
      </c>
    </row>
    <row r="10" spans="3:7" ht="10.199999999999999" customHeight="1" x14ac:dyDescent="0.2">
      <c r="C10" s="105" t="s">
        <v>152</v>
      </c>
      <c r="D10" s="111"/>
      <c r="E10" s="114" t="s">
        <v>148</v>
      </c>
      <c r="F10" s="114" t="s">
        <v>148</v>
      </c>
      <c r="G10" s="115" t="s">
        <v>159</v>
      </c>
    </row>
    <row r="11" spans="3:7" ht="11.4" x14ac:dyDescent="0.2">
      <c r="C11" s="105" t="s">
        <v>152</v>
      </c>
      <c r="D11" s="111"/>
      <c r="E11" s="110"/>
      <c r="F11" s="110"/>
      <c r="G11" s="113" t="s">
        <v>160</v>
      </c>
    </row>
    <row r="12" spans="3:7" ht="11.4" x14ac:dyDescent="0.2">
      <c r="C12" s="105" t="s">
        <v>153</v>
      </c>
      <c r="D12" s="111"/>
      <c r="E12" s="114" t="s">
        <v>148</v>
      </c>
      <c r="F12" s="114" t="s">
        <v>148</v>
      </c>
      <c r="G12" s="115" t="s">
        <v>159</v>
      </c>
    </row>
    <row r="13" spans="3:7" ht="10.199999999999999" customHeight="1" x14ac:dyDescent="0.2">
      <c r="C13" s="105" t="s">
        <v>153</v>
      </c>
      <c r="D13" s="111"/>
      <c r="E13" s="110"/>
      <c r="F13" s="110"/>
      <c r="G13" s="113" t="s">
        <v>160</v>
      </c>
    </row>
    <row r="14" spans="3:7" ht="11.4" x14ac:dyDescent="0.2">
      <c r="C14" s="105" t="s">
        <v>154</v>
      </c>
      <c r="D14" s="111"/>
      <c r="E14" s="112" t="s">
        <v>158</v>
      </c>
      <c r="F14" s="112" t="s">
        <v>158</v>
      </c>
      <c r="G14" s="115" t="s">
        <v>159</v>
      </c>
    </row>
    <row r="15" spans="3:7" ht="10.199999999999999" customHeight="1" x14ac:dyDescent="0.2">
      <c r="C15" s="105" t="s">
        <v>154</v>
      </c>
      <c r="D15" s="111"/>
      <c r="E15" s="112"/>
      <c r="F15" s="112"/>
      <c r="G15" s="113" t="s">
        <v>160</v>
      </c>
    </row>
    <row r="16" spans="3:7" ht="10.199999999999999" customHeight="1" x14ac:dyDescent="0.2">
      <c r="C16" s="105" t="s">
        <v>155</v>
      </c>
      <c r="D16" s="111"/>
      <c r="E16" s="112" t="s">
        <v>158</v>
      </c>
      <c r="F16" s="112" t="s">
        <v>158</v>
      </c>
      <c r="G16" s="115" t="s">
        <v>159</v>
      </c>
    </row>
    <row r="17" spans="3:12" ht="11.4" x14ac:dyDescent="0.2">
      <c r="C17" s="105" t="s">
        <v>155</v>
      </c>
      <c r="D17" s="111"/>
      <c r="E17" s="112"/>
      <c r="F17" s="112"/>
      <c r="G17" s="113" t="s">
        <v>160</v>
      </c>
    </row>
    <row r="18" spans="3:12" ht="10.199999999999999" customHeight="1" x14ac:dyDescent="0.2">
      <c r="C18" s="105" t="s">
        <v>156</v>
      </c>
      <c r="D18" s="111"/>
      <c r="E18" s="112" t="s">
        <v>158</v>
      </c>
      <c r="F18" s="112" t="s">
        <v>158</v>
      </c>
      <c r="G18" s="115" t="s">
        <v>159</v>
      </c>
    </row>
    <row r="19" spans="3:12" ht="11.4" x14ac:dyDescent="0.2">
      <c r="C19" s="105" t="s">
        <v>156</v>
      </c>
      <c r="D19" s="111"/>
      <c r="E19" s="112"/>
      <c r="F19" s="112"/>
      <c r="G19" s="113" t="s">
        <v>160</v>
      </c>
    </row>
    <row r="20" spans="3:12" ht="10.199999999999999" customHeight="1" x14ac:dyDescent="0.2">
      <c r="C20" s="105" t="s">
        <v>157</v>
      </c>
      <c r="D20" s="111"/>
      <c r="E20" s="112" t="s">
        <v>158</v>
      </c>
      <c r="F20" s="112" t="s">
        <v>158</v>
      </c>
      <c r="G20" s="115" t="s">
        <v>159</v>
      </c>
    </row>
    <row r="21" spans="3:12" ht="11.4" x14ac:dyDescent="0.2">
      <c r="C21" s="105" t="s">
        <v>157</v>
      </c>
      <c r="D21" s="111"/>
      <c r="E21" s="112"/>
      <c r="F21" s="112"/>
      <c r="G21" s="113" t="s">
        <v>160</v>
      </c>
    </row>
    <row r="22" spans="3:12" ht="10.199999999999999" customHeight="1" x14ac:dyDescent="0.2"/>
    <row r="23" spans="3:12" x14ac:dyDescent="0.2">
      <c r="C23" s="106" t="s">
        <v>172</v>
      </c>
      <c r="D23" s="108" t="s">
        <v>147</v>
      </c>
      <c r="E23" s="108"/>
    </row>
    <row r="24" spans="3:12" x14ac:dyDescent="0.2">
      <c r="C24" s="106"/>
      <c r="D24" s="107" t="s">
        <v>163</v>
      </c>
      <c r="E24" s="107" t="s">
        <v>164</v>
      </c>
    </row>
    <row r="25" spans="3:12" x14ac:dyDescent="0.2">
      <c r="C25" s="106" t="s">
        <v>173</v>
      </c>
      <c r="D25" s="107"/>
      <c r="E25" s="107"/>
    </row>
    <row r="26" spans="3:12" ht="11.4" x14ac:dyDescent="0.2">
      <c r="C26" s="105" t="s">
        <v>162</v>
      </c>
      <c r="D26" s="114" t="s">
        <v>148</v>
      </c>
      <c r="E26" s="109" t="s">
        <v>165</v>
      </c>
    </row>
    <row r="27" spans="3:12" ht="11.4" x14ac:dyDescent="0.2">
      <c r="C27" s="105" t="s">
        <v>176</v>
      </c>
      <c r="D27" s="114" t="s">
        <v>148</v>
      </c>
      <c r="E27" s="109" t="s">
        <v>165</v>
      </c>
    </row>
    <row r="28" spans="3:12" ht="11.4" x14ac:dyDescent="0.2">
      <c r="C28" s="105" t="s">
        <v>177</v>
      </c>
      <c r="D28" s="114" t="s">
        <v>148</v>
      </c>
      <c r="E28" s="109" t="s">
        <v>165</v>
      </c>
    </row>
    <row r="29" spans="3:12" ht="11.4" x14ac:dyDescent="0.2">
      <c r="C29" s="105" t="s">
        <v>152</v>
      </c>
      <c r="D29" s="114" t="s">
        <v>148</v>
      </c>
      <c r="E29" s="109" t="s">
        <v>165</v>
      </c>
    </row>
    <row r="30" spans="3:12" ht="11.4" x14ac:dyDescent="0.2">
      <c r="C30" s="105" t="s">
        <v>153</v>
      </c>
      <c r="D30" s="114" t="s">
        <v>148</v>
      </c>
      <c r="E30" s="109" t="s">
        <v>165</v>
      </c>
    </row>
    <row r="31" spans="3:12" ht="11.4" x14ac:dyDescent="0.2">
      <c r="C31" s="105" t="s">
        <v>154</v>
      </c>
      <c r="D31" s="112" t="s">
        <v>158</v>
      </c>
      <c r="E31" s="109" t="s">
        <v>165</v>
      </c>
    </row>
    <row r="32" spans="3:12" ht="11.4" x14ac:dyDescent="0.2">
      <c r="C32" s="105" t="s">
        <v>155</v>
      </c>
      <c r="D32" s="112" t="s">
        <v>158</v>
      </c>
      <c r="E32" s="109" t="s">
        <v>165</v>
      </c>
      <c r="I32" t="s">
        <v>582</v>
      </c>
      <c r="J32" t="s">
        <v>583</v>
      </c>
      <c r="L32" t="s">
        <v>147</v>
      </c>
    </row>
    <row r="33" spans="1:16" ht="11.4" x14ac:dyDescent="0.2">
      <c r="C33" s="105" t="s">
        <v>156</v>
      </c>
      <c r="D33" s="112" t="s">
        <v>158</v>
      </c>
      <c r="E33" s="109" t="s">
        <v>165</v>
      </c>
      <c r="I33" s="282" t="s">
        <v>584</v>
      </c>
      <c r="J33" t="s">
        <v>585</v>
      </c>
      <c r="L33" s="283" t="str">
        <f>I44</f>
        <v>SGERG_88</v>
      </c>
    </row>
    <row r="34" spans="1:16" ht="11.4" x14ac:dyDescent="0.2">
      <c r="C34" s="105" t="s">
        <v>157</v>
      </c>
      <c r="D34" s="111" t="s">
        <v>171</v>
      </c>
      <c r="E34" s="109" t="s">
        <v>165</v>
      </c>
      <c r="K34" s="283"/>
      <c r="L34" s="283" t="str">
        <f>J44</f>
        <v>AGA_NX_19_mod</v>
      </c>
      <c r="M34" s="283"/>
      <c r="N34" s="283"/>
    </row>
    <row r="35" spans="1:16" x14ac:dyDescent="0.2">
      <c r="K35" s="283"/>
      <c r="L35" s="283" t="str">
        <f>K44</f>
        <v>AGA_8_G1</v>
      </c>
      <c r="M35" s="283"/>
      <c r="N35" s="283"/>
    </row>
    <row r="36" spans="1:16" x14ac:dyDescent="0.2">
      <c r="A36" s="116">
        <v>1</v>
      </c>
      <c r="B36" s="120" t="s">
        <v>183</v>
      </c>
      <c r="K36" s="283"/>
      <c r="L36" s="283" t="str">
        <f>L44</f>
        <v>AGA_8_G2</v>
      </c>
      <c r="M36" s="283"/>
      <c r="N36" s="283"/>
    </row>
    <row r="37" spans="1:16" x14ac:dyDescent="0.2">
      <c r="A37" s="116">
        <v>2</v>
      </c>
      <c r="B37" s="120" t="s">
        <v>182</v>
      </c>
      <c r="K37" s="283"/>
      <c r="L37" s="283" t="str">
        <f>M44</f>
        <v>AGA_8_DETAIL</v>
      </c>
      <c r="M37" s="283"/>
      <c r="N37" s="283"/>
    </row>
    <row r="38" spans="1:16" x14ac:dyDescent="0.2">
      <c r="A38" s="116">
        <v>3</v>
      </c>
      <c r="B38" s="120" t="s">
        <v>184</v>
      </c>
      <c r="K38" s="283"/>
      <c r="L38" s="283" t="str">
        <f>N44</f>
        <v>GOST_13390.2</v>
      </c>
      <c r="M38" s="283"/>
      <c r="N38" s="283"/>
    </row>
    <row r="39" spans="1:16" x14ac:dyDescent="0.2">
      <c r="A39" s="116">
        <v>4</v>
      </c>
      <c r="B39" s="120" t="s">
        <v>181</v>
      </c>
      <c r="K39" s="283"/>
      <c r="L39" s="283" t="str">
        <f>O44</f>
        <v>GOST_13390.3</v>
      </c>
      <c r="M39" s="283"/>
      <c r="N39" s="283"/>
    </row>
    <row r="40" spans="1:16" x14ac:dyDescent="0.2">
      <c r="A40" s="116">
        <v>5</v>
      </c>
      <c r="B40" s="120" t="s">
        <v>185</v>
      </c>
    </row>
    <row r="41" spans="1:16" x14ac:dyDescent="0.2">
      <c r="A41" s="116">
        <v>6</v>
      </c>
      <c r="B41" s="120" t="s">
        <v>163</v>
      </c>
    </row>
    <row r="42" spans="1:16" x14ac:dyDescent="0.2">
      <c r="A42" s="116">
        <v>7</v>
      </c>
      <c r="B42" s="120" t="s">
        <v>164</v>
      </c>
    </row>
    <row r="44" spans="1:16" x14ac:dyDescent="0.2">
      <c r="C44" s="136" t="s">
        <v>108</v>
      </c>
      <c r="D44" s="137" t="s">
        <v>178</v>
      </c>
      <c r="E44" s="137" t="s">
        <v>179</v>
      </c>
      <c r="F44" s="137" t="s">
        <v>180</v>
      </c>
      <c r="I44" s="283" t="s">
        <v>586</v>
      </c>
      <c r="J44" s="283" t="s">
        <v>587</v>
      </c>
      <c r="K44" s="283" t="s">
        <v>588</v>
      </c>
      <c r="L44" s="283" t="s">
        <v>589</v>
      </c>
      <c r="M44" s="283" t="s">
        <v>590</v>
      </c>
      <c r="N44" s="283" t="s">
        <v>584</v>
      </c>
      <c r="O44" s="283" t="s">
        <v>591</v>
      </c>
      <c r="P44" s="283" t="s">
        <v>604</v>
      </c>
    </row>
    <row r="45" spans="1:16" ht="11.4" x14ac:dyDescent="0.2">
      <c r="C45" s="129" t="s">
        <v>196</v>
      </c>
      <c r="D45" s="120" t="s">
        <v>183</v>
      </c>
      <c r="E45" s="122" t="s">
        <v>158</v>
      </c>
      <c r="F45" s="125" t="s">
        <v>156</v>
      </c>
      <c r="G45" s="131" t="str">
        <f>D45&amp;";  "&amp;F45&amp;";  "&amp;E45</f>
        <v>SGERG-88 2);  1400 - 7000 kPa;  -10 - +70 oC</v>
      </c>
    </row>
    <row r="46" spans="1:16" ht="11.4" x14ac:dyDescent="0.2">
      <c r="C46" s="129" t="s">
        <v>196</v>
      </c>
      <c r="D46" s="120" t="s">
        <v>183</v>
      </c>
      <c r="E46" s="122" t="s">
        <v>158</v>
      </c>
      <c r="F46" s="125" t="s">
        <v>157</v>
      </c>
      <c r="G46" s="131" t="str">
        <f t="shared" ref="G46:G109" si="0">D46&amp;";  "&amp;F46&amp;";  "&amp;E46</f>
        <v>SGERG-88 2);  2500 - 13000 kPa;  -10 - +70 oC</v>
      </c>
      <c r="I46" t="s">
        <v>678</v>
      </c>
      <c r="J46" t="s">
        <v>689</v>
      </c>
      <c r="K46" t="s">
        <v>678</v>
      </c>
      <c r="L46" t="s">
        <v>678</v>
      </c>
      <c r="M46" t="s">
        <v>691</v>
      </c>
      <c r="N46" t="s">
        <v>678</v>
      </c>
      <c r="O46" t="s">
        <v>708</v>
      </c>
      <c r="P46" t="s">
        <v>691</v>
      </c>
    </row>
    <row r="47" spans="1:16" ht="11.4" x14ac:dyDescent="0.2">
      <c r="C47" s="129" t="s">
        <v>196</v>
      </c>
      <c r="D47" s="120" t="s">
        <v>183</v>
      </c>
      <c r="E47" s="122" t="s">
        <v>158</v>
      </c>
      <c r="F47" s="125" t="s">
        <v>154</v>
      </c>
      <c r="G47" s="131" t="str">
        <f t="shared" si="0"/>
        <v>SGERG-88 2);  400 - 7000 kPa;  -10 - +70 oC</v>
      </c>
      <c r="I47" t="s">
        <v>679</v>
      </c>
      <c r="K47" t="s">
        <v>679</v>
      </c>
      <c r="L47" t="s">
        <v>679</v>
      </c>
      <c r="M47" t="s">
        <v>685</v>
      </c>
      <c r="N47" t="s">
        <v>702</v>
      </c>
      <c r="O47" t="s">
        <v>709</v>
      </c>
      <c r="P47" t="s">
        <v>685</v>
      </c>
    </row>
    <row r="48" spans="1:16" ht="11.4" x14ac:dyDescent="0.2">
      <c r="C48" s="129" t="s">
        <v>196</v>
      </c>
      <c r="D48" s="120" t="s">
        <v>183</v>
      </c>
      <c r="E48" s="122" t="s">
        <v>158</v>
      </c>
      <c r="F48" s="125" t="s">
        <v>155</v>
      </c>
      <c r="G48" s="131" t="str">
        <f t="shared" si="0"/>
        <v>SGERG-88 2);  700 - 3500 kPa;  -10 - +70 oC</v>
      </c>
      <c r="I48" t="s">
        <v>683</v>
      </c>
      <c r="K48" t="s">
        <v>683</v>
      </c>
      <c r="L48" t="s">
        <v>683</v>
      </c>
      <c r="M48" t="s">
        <v>692</v>
      </c>
      <c r="N48" t="s">
        <v>703</v>
      </c>
      <c r="O48" t="s">
        <v>710</v>
      </c>
      <c r="P48" t="s">
        <v>692</v>
      </c>
    </row>
    <row r="49" spans="3:16" ht="11.4" x14ac:dyDescent="0.2">
      <c r="C49" s="129" t="s">
        <v>196</v>
      </c>
      <c r="D49" s="120" t="s">
        <v>183</v>
      </c>
      <c r="E49" s="119" t="s">
        <v>148</v>
      </c>
      <c r="F49" s="125" t="s">
        <v>152</v>
      </c>
      <c r="G49" s="131" t="str">
        <f t="shared" si="0"/>
        <v>SGERG-88 2);  200 - 1000 kPa;  -25 - +70 oC</v>
      </c>
      <c r="I49" t="s">
        <v>684</v>
      </c>
      <c r="K49" t="s">
        <v>684</v>
      </c>
      <c r="L49" t="s">
        <v>684</v>
      </c>
      <c r="M49" t="s">
        <v>686</v>
      </c>
      <c r="N49" t="s">
        <v>704</v>
      </c>
      <c r="O49" t="s">
        <v>711</v>
      </c>
      <c r="P49" t="s">
        <v>686</v>
      </c>
    </row>
    <row r="50" spans="3:16" ht="11.4" x14ac:dyDescent="0.2">
      <c r="C50" s="129" t="s">
        <v>196</v>
      </c>
      <c r="D50" s="120" t="s">
        <v>183</v>
      </c>
      <c r="E50" s="119" t="s">
        <v>148</v>
      </c>
      <c r="F50" s="125" t="s">
        <v>153</v>
      </c>
      <c r="G50" s="131" t="str">
        <f t="shared" si="0"/>
        <v>SGERG-88 2);  400 - 2000 kPa;  -25 - +70 oC</v>
      </c>
      <c r="I50" t="s">
        <v>685</v>
      </c>
      <c r="K50" t="s">
        <v>685</v>
      </c>
      <c r="L50" t="s">
        <v>685</v>
      </c>
      <c r="M50" t="s">
        <v>693</v>
      </c>
      <c r="N50" t="s">
        <v>704</v>
      </c>
      <c r="O50" t="s">
        <v>712</v>
      </c>
      <c r="P50" t="s">
        <v>693</v>
      </c>
    </row>
    <row r="51" spans="3:16" ht="11.4" x14ac:dyDescent="0.2">
      <c r="C51" s="129" t="s">
        <v>196</v>
      </c>
      <c r="D51" s="120" t="s">
        <v>183</v>
      </c>
      <c r="E51" s="119" t="s">
        <v>148</v>
      </c>
      <c r="F51" s="125" t="s">
        <v>150</v>
      </c>
      <c r="G51" s="131" t="str">
        <f t="shared" si="0"/>
        <v>SGERG-88 2);  80 - 1000 kPa;  -25 - +70 oC</v>
      </c>
      <c r="I51" t="s">
        <v>686</v>
      </c>
      <c r="K51" t="s">
        <v>686</v>
      </c>
      <c r="L51" t="s">
        <v>686</v>
      </c>
      <c r="M51" t="s">
        <v>694</v>
      </c>
      <c r="N51" t="s">
        <v>704</v>
      </c>
      <c r="O51" t="s">
        <v>713</v>
      </c>
      <c r="P51" t="s">
        <v>694</v>
      </c>
    </row>
    <row r="52" spans="3:16" ht="11.4" x14ac:dyDescent="0.2">
      <c r="C52" s="129" t="s">
        <v>196</v>
      </c>
      <c r="D52" s="120" t="s">
        <v>183</v>
      </c>
      <c r="E52" s="119" t="s">
        <v>148</v>
      </c>
      <c r="F52" s="125" t="s">
        <v>151</v>
      </c>
      <c r="G52" s="131" t="str">
        <f t="shared" si="0"/>
        <v>SGERG-88 2);  80 - 2000 kPa;  -25 - +70 oC</v>
      </c>
      <c r="I52" t="s">
        <v>687</v>
      </c>
      <c r="K52" t="s">
        <v>687</v>
      </c>
      <c r="L52" t="s">
        <v>687</v>
      </c>
      <c r="M52" t="s">
        <v>687</v>
      </c>
      <c r="N52" t="s">
        <v>705</v>
      </c>
      <c r="O52" t="s">
        <v>714</v>
      </c>
      <c r="P52" t="s">
        <v>687</v>
      </c>
    </row>
    <row r="53" spans="3:16" ht="11.4" x14ac:dyDescent="0.2">
      <c r="C53" s="129" t="s">
        <v>196</v>
      </c>
      <c r="D53" s="120" t="s">
        <v>183</v>
      </c>
      <c r="E53" s="119" t="s">
        <v>148</v>
      </c>
      <c r="F53" s="125" t="s">
        <v>149</v>
      </c>
      <c r="G53" s="131" t="str">
        <f t="shared" si="0"/>
        <v>SGERG-88 2);  80 - 520 kPa;  -25 - +70 oC</v>
      </c>
      <c r="I53" t="s">
        <v>688</v>
      </c>
      <c r="K53" t="s">
        <v>688</v>
      </c>
      <c r="L53" t="s">
        <v>688</v>
      </c>
      <c r="M53" t="s">
        <v>688</v>
      </c>
      <c r="N53" t="s">
        <v>706</v>
      </c>
      <c r="O53" t="s">
        <v>715</v>
      </c>
      <c r="P53" t="s">
        <v>688</v>
      </c>
    </row>
    <row r="54" spans="3:16" ht="11.4" x14ac:dyDescent="0.2">
      <c r="C54" s="129" t="s">
        <v>196</v>
      </c>
      <c r="D54" s="120" t="s">
        <v>183</v>
      </c>
      <c r="E54" s="121" t="s">
        <v>160</v>
      </c>
      <c r="F54" s="125" t="s">
        <v>149</v>
      </c>
      <c r="G54" s="131" t="str">
        <f t="shared" si="0"/>
        <v>SGERG-88 2);  80 - 520 kPa;  -40 - +70 oC</v>
      </c>
      <c r="I54" t="s">
        <v>689</v>
      </c>
      <c r="K54" t="s">
        <v>689</v>
      </c>
      <c r="L54" t="s">
        <v>689</v>
      </c>
      <c r="M54" t="s">
        <v>689</v>
      </c>
      <c r="O54" t="s">
        <v>707</v>
      </c>
      <c r="P54" t="s">
        <v>689</v>
      </c>
    </row>
    <row r="55" spans="3:16" ht="11.4" x14ac:dyDescent="0.2">
      <c r="C55" s="129" t="s">
        <v>196</v>
      </c>
      <c r="D55" s="120" t="s">
        <v>182</v>
      </c>
      <c r="E55" s="119" t="s">
        <v>148</v>
      </c>
      <c r="F55" s="125" t="s">
        <v>149</v>
      </c>
      <c r="G55" t="str">
        <f t="shared" si="0"/>
        <v>AGA NX-19-mod 1);  80 - 520 kPa;  -25 - +70 oC</v>
      </c>
      <c r="I55" t="s">
        <v>690</v>
      </c>
      <c r="K55" t="s">
        <v>690</v>
      </c>
      <c r="L55" t="s">
        <v>690</v>
      </c>
      <c r="M55" t="s">
        <v>695</v>
      </c>
      <c r="P55" t="s">
        <v>695</v>
      </c>
    </row>
    <row r="56" spans="3:16" ht="11.4" x14ac:dyDescent="0.2">
      <c r="C56" s="129" t="s">
        <v>196</v>
      </c>
      <c r="D56" s="120" t="s">
        <v>184</v>
      </c>
      <c r="E56" s="122" t="s">
        <v>158</v>
      </c>
      <c r="F56" s="125" t="s">
        <v>156</v>
      </c>
      <c r="G56" t="str">
        <f t="shared" si="0"/>
        <v>AGA 8-G1 2);  1400 - 7000 kPa;  -10 - +70 oC</v>
      </c>
      <c r="I56" t="s">
        <v>680</v>
      </c>
      <c r="K56" t="s">
        <v>680</v>
      </c>
      <c r="L56" t="s">
        <v>680</v>
      </c>
      <c r="M56" t="s">
        <v>696</v>
      </c>
      <c r="P56" t="s">
        <v>696</v>
      </c>
    </row>
    <row r="57" spans="3:16" ht="11.4" x14ac:dyDescent="0.2">
      <c r="C57" s="129" t="s">
        <v>196</v>
      </c>
      <c r="D57" s="120" t="s">
        <v>184</v>
      </c>
      <c r="E57" s="122" t="s">
        <v>158</v>
      </c>
      <c r="F57" s="125" t="s">
        <v>157</v>
      </c>
      <c r="G57" t="str">
        <f t="shared" si="0"/>
        <v>AGA 8-G1 2);  2500 - 13000 kPa;  -10 - +70 oC</v>
      </c>
      <c r="I57" t="s">
        <v>681</v>
      </c>
      <c r="K57" t="s">
        <v>681</v>
      </c>
      <c r="L57" t="s">
        <v>681</v>
      </c>
      <c r="M57" t="s">
        <v>697</v>
      </c>
      <c r="P57" t="s">
        <v>697</v>
      </c>
    </row>
    <row r="58" spans="3:16" ht="11.4" x14ac:dyDescent="0.2">
      <c r="C58" s="129" t="s">
        <v>196</v>
      </c>
      <c r="D58" s="120" t="s">
        <v>184</v>
      </c>
      <c r="E58" s="122" t="s">
        <v>158</v>
      </c>
      <c r="F58" s="125" t="s">
        <v>154</v>
      </c>
      <c r="G58" t="str">
        <f t="shared" si="0"/>
        <v>AGA 8-G1 2);  400 - 7000 kPa;  -10 - +70 oC</v>
      </c>
      <c r="I58" t="s">
        <v>682</v>
      </c>
      <c r="K58" t="s">
        <v>682</v>
      </c>
      <c r="L58" t="s">
        <v>682</v>
      </c>
      <c r="M58" t="s">
        <v>698</v>
      </c>
      <c r="P58" t="s">
        <v>698</v>
      </c>
    </row>
    <row r="59" spans="3:16" ht="11.4" x14ac:dyDescent="0.2">
      <c r="C59" s="129" t="s">
        <v>196</v>
      </c>
      <c r="D59" s="120" t="s">
        <v>184</v>
      </c>
      <c r="E59" s="122" t="s">
        <v>158</v>
      </c>
      <c r="F59" s="125" t="s">
        <v>155</v>
      </c>
      <c r="G59" t="str">
        <f t="shared" si="0"/>
        <v>AGA 8-G1 2);  700 - 3500 kPa;  -10 - +70 oC</v>
      </c>
      <c r="M59" t="s">
        <v>699</v>
      </c>
      <c r="P59" t="s">
        <v>699</v>
      </c>
    </row>
    <row r="60" spans="3:16" ht="11.4" x14ac:dyDescent="0.2">
      <c r="C60" s="129" t="s">
        <v>196</v>
      </c>
      <c r="D60" s="120" t="s">
        <v>184</v>
      </c>
      <c r="E60" s="119" t="s">
        <v>148</v>
      </c>
      <c r="F60" s="125" t="s">
        <v>152</v>
      </c>
      <c r="G60" t="str">
        <f t="shared" si="0"/>
        <v>AGA 8-G1 2);  200 - 1000 kPa;  -25 - +70 oC</v>
      </c>
      <c r="M60" t="s">
        <v>700</v>
      </c>
      <c r="P60" t="s">
        <v>700</v>
      </c>
    </row>
    <row r="61" spans="3:16" ht="11.4" x14ac:dyDescent="0.2">
      <c r="C61" s="129" t="s">
        <v>196</v>
      </c>
      <c r="D61" s="120" t="s">
        <v>184</v>
      </c>
      <c r="E61" s="119" t="s">
        <v>148</v>
      </c>
      <c r="F61" s="125" t="s">
        <v>153</v>
      </c>
      <c r="G61" t="str">
        <f t="shared" si="0"/>
        <v>AGA 8-G1 2);  400 - 2000 kPa;  -25 - +70 oC</v>
      </c>
      <c r="M61" t="s">
        <v>701</v>
      </c>
      <c r="P61" t="s">
        <v>701</v>
      </c>
    </row>
    <row r="62" spans="3:16" ht="11.4" x14ac:dyDescent="0.2">
      <c r="C62" s="129" t="s">
        <v>196</v>
      </c>
      <c r="D62" s="120" t="s">
        <v>184</v>
      </c>
      <c r="E62" s="119" t="s">
        <v>148</v>
      </c>
      <c r="F62" s="125" t="s">
        <v>150</v>
      </c>
      <c r="G62" t="str">
        <f t="shared" si="0"/>
        <v>AGA 8-G1 2);  80 - 1000 kPa;  -25 - +70 oC</v>
      </c>
      <c r="M62" t="s">
        <v>690</v>
      </c>
      <c r="P62" t="s">
        <v>690</v>
      </c>
    </row>
    <row r="63" spans="3:16" ht="11.4" x14ac:dyDescent="0.2">
      <c r="C63" s="129" t="s">
        <v>196</v>
      </c>
      <c r="D63" s="120" t="s">
        <v>184</v>
      </c>
      <c r="E63" s="119" t="s">
        <v>148</v>
      </c>
      <c r="F63" s="125" t="s">
        <v>151</v>
      </c>
      <c r="G63" t="str">
        <f t="shared" si="0"/>
        <v>AGA 8-G1 2);  80 - 2000 kPa;  -25 - +70 oC</v>
      </c>
      <c r="M63" t="s">
        <v>680</v>
      </c>
      <c r="P63" t="s">
        <v>680</v>
      </c>
    </row>
    <row r="64" spans="3:16" ht="11.4" x14ac:dyDescent="0.2">
      <c r="C64" s="129" t="s">
        <v>196</v>
      </c>
      <c r="D64" s="120" t="s">
        <v>184</v>
      </c>
      <c r="E64" s="119" t="s">
        <v>148</v>
      </c>
      <c r="F64" s="125" t="s">
        <v>149</v>
      </c>
      <c r="G64" t="str">
        <f t="shared" si="0"/>
        <v>AGA 8-G1 2);  80 - 520 kPa;  -25 - +70 oC</v>
      </c>
      <c r="M64" t="s">
        <v>681</v>
      </c>
      <c r="P64" t="s">
        <v>681</v>
      </c>
    </row>
    <row r="65" spans="3:16" ht="11.4" x14ac:dyDescent="0.2">
      <c r="C65" s="129" t="s">
        <v>196</v>
      </c>
      <c r="D65" s="120" t="s">
        <v>184</v>
      </c>
      <c r="E65" s="121" t="s">
        <v>160</v>
      </c>
      <c r="F65" s="125" t="s">
        <v>149</v>
      </c>
      <c r="G65" t="str">
        <f t="shared" si="0"/>
        <v>AGA 8-G1 2);  80 - 520 kPa;  -40 - +70 oC</v>
      </c>
      <c r="M65" t="s">
        <v>682</v>
      </c>
      <c r="P65" t="s">
        <v>682</v>
      </c>
    </row>
    <row r="66" spans="3:16" ht="11.4" x14ac:dyDescent="0.2">
      <c r="C66" s="129" t="s">
        <v>196</v>
      </c>
      <c r="D66" s="120" t="s">
        <v>181</v>
      </c>
      <c r="E66" s="122" t="s">
        <v>158</v>
      </c>
      <c r="F66" s="125" t="s">
        <v>156</v>
      </c>
      <c r="G66" s="131" t="str">
        <f t="shared" si="0"/>
        <v>AGA 8-G2 2);  1400 - 7000 kPa;  -10 - +70 oC</v>
      </c>
    </row>
    <row r="67" spans="3:16" ht="11.4" x14ac:dyDescent="0.2">
      <c r="C67" s="129" t="s">
        <v>196</v>
      </c>
      <c r="D67" s="120" t="s">
        <v>181</v>
      </c>
      <c r="E67" s="122" t="s">
        <v>158</v>
      </c>
      <c r="F67" s="125" t="s">
        <v>157</v>
      </c>
      <c r="G67" s="131" t="str">
        <f t="shared" si="0"/>
        <v>AGA 8-G2 2);  2500 - 13000 kPa;  -10 - +70 oC</v>
      </c>
    </row>
    <row r="68" spans="3:16" ht="11.4" x14ac:dyDescent="0.2">
      <c r="C68" s="129" t="s">
        <v>196</v>
      </c>
      <c r="D68" s="120" t="s">
        <v>181</v>
      </c>
      <c r="E68" s="122" t="s">
        <v>158</v>
      </c>
      <c r="F68" s="125" t="s">
        <v>154</v>
      </c>
      <c r="G68" s="131" t="str">
        <f t="shared" si="0"/>
        <v>AGA 8-G2 2);  400 - 7000 kPa;  -10 - +70 oC</v>
      </c>
    </row>
    <row r="69" spans="3:16" ht="11.4" x14ac:dyDescent="0.2">
      <c r="C69" s="129" t="s">
        <v>196</v>
      </c>
      <c r="D69" s="120" t="s">
        <v>181</v>
      </c>
      <c r="E69" s="122" t="s">
        <v>158</v>
      </c>
      <c r="F69" s="125" t="s">
        <v>155</v>
      </c>
      <c r="G69" s="131" t="str">
        <f t="shared" si="0"/>
        <v>AGA 8-G2 2);  700 - 3500 kPa;  -10 - +70 oC</v>
      </c>
    </row>
    <row r="70" spans="3:16" ht="11.4" x14ac:dyDescent="0.2">
      <c r="C70" s="129" t="s">
        <v>196</v>
      </c>
      <c r="D70" s="120" t="s">
        <v>181</v>
      </c>
      <c r="E70" s="119" t="s">
        <v>148</v>
      </c>
      <c r="F70" s="125" t="s">
        <v>152</v>
      </c>
      <c r="G70" s="131" t="str">
        <f t="shared" si="0"/>
        <v>AGA 8-G2 2);  200 - 1000 kPa;  -25 - +70 oC</v>
      </c>
    </row>
    <row r="71" spans="3:16" ht="11.4" x14ac:dyDescent="0.2">
      <c r="C71" s="129" t="s">
        <v>196</v>
      </c>
      <c r="D71" s="120" t="s">
        <v>181</v>
      </c>
      <c r="E71" s="119" t="s">
        <v>148</v>
      </c>
      <c r="F71" s="125" t="s">
        <v>153</v>
      </c>
      <c r="G71" s="131" t="str">
        <f t="shared" si="0"/>
        <v>AGA 8-G2 2);  400 - 2000 kPa;  -25 - +70 oC</v>
      </c>
    </row>
    <row r="72" spans="3:16" ht="11.4" x14ac:dyDescent="0.2">
      <c r="C72" s="129" t="s">
        <v>196</v>
      </c>
      <c r="D72" s="120" t="s">
        <v>181</v>
      </c>
      <c r="E72" s="119" t="s">
        <v>148</v>
      </c>
      <c r="F72" s="125" t="s">
        <v>150</v>
      </c>
      <c r="G72" s="131" t="str">
        <f t="shared" si="0"/>
        <v>AGA 8-G2 2);  80 - 1000 kPa;  -25 - +70 oC</v>
      </c>
    </row>
    <row r="73" spans="3:16" ht="11.4" x14ac:dyDescent="0.2">
      <c r="C73" s="129" t="s">
        <v>196</v>
      </c>
      <c r="D73" s="120" t="s">
        <v>181</v>
      </c>
      <c r="E73" s="119" t="s">
        <v>148</v>
      </c>
      <c r="F73" s="125" t="s">
        <v>151</v>
      </c>
      <c r="G73" s="131" t="str">
        <f t="shared" si="0"/>
        <v>AGA 8-G2 2);  80 - 2000 kPa;  -25 - +70 oC</v>
      </c>
    </row>
    <row r="74" spans="3:16" ht="11.4" x14ac:dyDescent="0.2">
      <c r="C74" s="129" t="s">
        <v>196</v>
      </c>
      <c r="D74" s="120" t="s">
        <v>181</v>
      </c>
      <c r="E74" s="119" t="s">
        <v>148</v>
      </c>
      <c r="F74" s="125" t="s">
        <v>149</v>
      </c>
      <c r="G74" s="131" t="str">
        <f t="shared" si="0"/>
        <v>AGA 8-G2 2);  80 - 520 kPa;  -25 - +70 oC</v>
      </c>
    </row>
    <row r="75" spans="3:16" ht="11.4" x14ac:dyDescent="0.2">
      <c r="C75" s="129" t="s">
        <v>196</v>
      </c>
      <c r="D75" s="120" t="s">
        <v>181</v>
      </c>
      <c r="E75" s="121" t="s">
        <v>160</v>
      </c>
      <c r="F75" s="125" t="s">
        <v>149</v>
      </c>
      <c r="G75" s="131" t="str">
        <f t="shared" si="0"/>
        <v>AGA 8-G2 2);  80 - 520 kPa;  -40 - +70 oC</v>
      </c>
    </row>
    <row r="76" spans="3:16" ht="11.4" x14ac:dyDescent="0.2">
      <c r="C76" s="129" t="s">
        <v>196</v>
      </c>
      <c r="D76" s="120" t="s">
        <v>185</v>
      </c>
      <c r="E76" s="119" t="s">
        <v>148</v>
      </c>
      <c r="F76" s="125" t="s">
        <v>156</v>
      </c>
      <c r="G76" s="133" t="str">
        <f t="shared" si="0"/>
        <v>AGA 8-DETAIL;  1400 - 7000 kPa;  -25 - +70 oC</v>
      </c>
    </row>
    <row r="77" spans="3:16" ht="11.4" x14ac:dyDescent="0.2">
      <c r="C77" s="129" t="s">
        <v>196</v>
      </c>
      <c r="D77" s="120" t="s">
        <v>185</v>
      </c>
      <c r="E77" s="119" t="s">
        <v>148</v>
      </c>
      <c r="F77" s="125" t="s">
        <v>152</v>
      </c>
      <c r="G77" s="133" t="str">
        <f t="shared" si="0"/>
        <v>AGA 8-DETAIL;  200 - 1000 kPa;  -25 - +70 oC</v>
      </c>
    </row>
    <row r="78" spans="3:16" ht="11.4" x14ac:dyDescent="0.2">
      <c r="C78" s="129" t="s">
        <v>196</v>
      </c>
      <c r="D78" s="120" t="s">
        <v>185</v>
      </c>
      <c r="E78" s="119" t="s">
        <v>148</v>
      </c>
      <c r="F78" s="125" t="s">
        <v>157</v>
      </c>
      <c r="G78" s="133" t="str">
        <f t="shared" si="0"/>
        <v>AGA 8-DETAIL;  2500 - 13000 kPa;  -25 - +70 oC</v>
      </c>
    </row>
    <row r="79" spans="3:16" ht="11.4" x14ac:dyDescent="0.2">
      <c r="C79" s="129" t="s">
        <v>196</v>
      </c>
      <c r="D79" s="120" t="s">
        <v>185</v>
      </c>
      <c r="E79" s="119" t="s">
        <v>148</v>
      </c>
      <c r="F79" s="125" t="s">
        <v>153</v>
      </c>
      <c r="G79" s="133" t="str">
        <f t="shared" si="0"/>
        <v>AGA 8-DETAIL;  400 - 2000 kPa;  -25 - +70 oC</v>
      </c>
    </row>
    <row r="80" spans="3:16" ht="11.4" x14ac:dyDescent="0.2">
      <c r="C80" s="129" t="s">
        <v>196</v>
      </c>
      <c r="D80" s="120" t="s">
        <v>185</v>
      </c>
      <c r="E80" s="119" t="s">
        <v>148</v>
      </c>
      <c r="F80" s="125" t="s">
        <v>154</v>
      </c>
      <c r="G80" s="133" t="str">
        <f t="shared" si="0"/>
        <v>AGA 8-DETAIL;  400 - 7000 kPa;  -25 - +70 oC</v>
      </c>
    </row>
    <row r="81" spans="3:13" ht="11.4" x14ac:dyDescent="0.2">
      <c r="C81" s="129" t="s">
        <v>196</v>
      </c>
      <c r="D81" s="120" t="s">
        <v>185</v>
      </c>
      <c r="E81" s="119" t="s">
        <v>148</v>
      </c>
      <c r="F81" s="125" t="s">
        <v>155</v>
      </c>
      <c r="G81" s="133" t="str">
        <f t="shared" si="0"/>
        <v>AGA 8-DETAIL;  700 - 3500 kPa;  -25 - +70 oC</v>
      </c>
    </row>
    <row r="82" spans="3:13" ht="11.4" x14ac:dyDescent="0.2">
      <c r="C82" s="129" t="s">
        <v>196</v>
      </c>
      <c r="D82" s="120" t="s">
        <v>185</v>
      </c>
      <c r="E82" s="119" t="s">
        <v>148</v>
      </c>
      <c r="F82" s="125" t="s">
        <v>150</v>
      </c>
      <c r="G82" s="133" t="str">
        <f t="shared" si="0"/>
        <v>AGA 8-DETAIL;  80 - 1000 kPa;  -25 - +70 oC</v>
      </c>
    </row>
    <row r="83" spans="3:13" ht="11.4" x14ac:dyDescent="0.2">
      <c r="C83" s="129" t="s">
        <v>196</v>
      </c>
      <c r="D83" s="120" t="s">
        <v>185</v>
      </c>
      <c r="E83" s="119" t="s">
        <v>148</v>
      </c>
      <c r="F83" s="125" t="s">
        <v>151</v>
      </c>
      <c r="G83" s="133" t="str">
        <f t="shared" si="0"/>
        <v>AGA 8-DETAIL;  80 - 2000 kPa;  -25 - +70 oC</v>
      </c>
    </row>
    <row r="84" spans="3:13" ht="11.4" x14ac:dyDescent="0.2">
      <c r="C84" s="129" t="s">
        <v>196</v>
      </c>
      <c r="D84" s="120" t="s">
        <v>185</v>
      </c>
      <c r="E84" s="119" t="s">
        <v>148</v>
      </c>
      <c r="F84" s="125" t="s">
        <v>149</v>
      </c>
      <c r="G84" s="133" t="str">
        <f t="shared" si="0"/>
        <v>AGA 8-DETAIL;  80 - 520 kPa;  -25 - +70 oC</v>
      </c>
    </row>
    <row r="85" spans="3:13" ht="11.4" x14ac:dyDescent="0.2">
      <c r="C85" s="129" t="s">
        <v>196</v>
      </c>
      <c r="D85" s="120" t="s">
        <v>185</v>
      </c>
      <c r="E85" s="121" t="s">
        <v>160</v>
      </c>
      <c r="F85" s="125" t="s">
        <v>156</v>
      </c>
      <c r="G85" s="133" t="str">
        <f t="shared" si="0"/>
        <v>AGA 8-DETAIL;  1400 - 7000 kPa;  -40 - +70 oC</v>
      </c>
    </row>
    <row r="86" spans="3:13" ht="11.4" x14ac:dyDescent="0.2">
      <c r="C86" s="129" t="s">
        <v>196</v>
      </c>
      <c r="D86" s="120" t="s">
        <v>185</v>
      </c>
      <c r="E86" s="121" t="s">
        <v>160</v>
      </c>
      <c r="F86" s="125" t="s">
        <v>152</v>
      </c>
      <c r="G86" s="133" t="str">
        <f t="shared" si="0"/>
        <v>AGA 8-DETAIL;  200 - 1000 kPa;  -40 - +70 oC</v>
      </c>
    </row>
    <row r="87" spans="3:13" ht="11.4" x14ac:dyDescent="0.2">
      <c r="C87" s="129" t="s">
        <v>196</v>
      </c>
      <c r="D87" s="120" t="s">
        <v>185</v>
      </c>
      <c r="E87" s="121" t="s">
        <v>160</v>
      </c>
      <c r="F87" s="125" t="s">
        <v>153</v>
      </c>
      <c r="G87" s="133" t="str">
        <f t="shared" si="0"/>
        <v>AGA 8-DETAIL;  400 - 2000 kPa;  -40 - +70 oC</v>
      </c>
    </row>
    <row r="88" spans="3:13" ht="11.4" x14ac:dyDescent="0.2">
      <c r="C88" s="129" t="s">
        <v>196</v>
      </c>
      <c r="D88" s="120" t="s">
        <v>185</v>
      </c>
      <c r="E88" s="121" t="s">
        <v>160</v>
      </c>
      <c r="F88" s="125" t="s">
        <v>154</v>
      </c>
      <c r="G88" s="133" t="str">
        <f t="shared" si="0"/>
        <v>AGA 8-DETAIL;  400 - 7000 kPa;  -40 - +70 oC</v>
      </c>
    </row>
    <row r="89" spans="3:13" ht="11.4" x14ac:dyDescent="0.2">
      <c r="C89" s="129" t="s">
        <v>196</v>
      </c>
      <c r="D89" s="120" t="s">
        <v>185</v>
      </c>
      <c r="E89" s="121" t="s">
        <v>160</v>
      </c>
      <c r="F89" s="125" t="s">
        <v>155</v>
      </c>
      <c r="G89" s="133" t="str">
        <f t="shared" si="0"/>
        <v>AGA 8-DETAIL;  700 - 3500 kPa;  -40 - +70 oC</v>
      </c>
    </row>
    <row r="90" spans="3:13" ht="11.4" x14ac:dyDescent="0.2">
      <c r="C90" s="129" t="s">
        <v>196</v>
      </c>
      <c r="D90" s="120" t="s">
        <v>185</v>
      </c>
      <c r="E90" s="121" t="s">
        <v>160</v>
      </c>
      <c r="F90" s="125" t="s">
        <v>150</v>
      </c>
      <c r="G90" s="133" t="str">
        <f t="shared" si="0"/>
        <v>AGA 8-DETAIL;  80 - 1000 kPa;  -40 - +70 oC</v>
      </c>
    </row>
    <row r="91" spans="3:13" ht="11.4" x14ac:dyDescent="0.2">
      <c r="C91" s="129" t="s">
        <v>196</v>
      </c>
      <c r="D91" s="120" t="s">
        <v>185</v>
      </c>
      <c r="E91" s="121" t="s">
        <v>160</v>
      </c>
      <c r="F91" s="125" t="s">
        <v>151</v>
      </c>
      <c r="G91" s="133" t="str">
        <f t="shared" si="0"/>
        <v>AGA 8-DETAIL;  80 - 2000 kPa;  -40 - +70 oC</v>
      </c>
    </row>
    <row r="92" spans="3:13" ht="11.4" x14ac:dyDescent="0.2">
      <c r="C92" s="129" t="s">
        <v>196</v>
      </c>
      <c r="D92" s="120" t="s">
        <v>185</v>
      </c>
      <c r="E92" s="121" t="s">
        <v>160</v>
      </c>
      <c r="F92" s="125" t="s">
        <v>149</v>
      </c>
      <c r="G92" s="133" t="str">
        <f t="shared" si="0"/>
        <v>AGA 8-DETAIL;  80 - 520 kPa;  -40 - +70 oC</v>
      </c>
    </row>
    <row r="93" spans="3:13" ht="11.4" x14ac:dyDescent="0.2">
      <c r="C93" s="129" t="s">
        <v>196</v>
      </c>
      <c r="D93" s="120" t="s">
        <v>163</v>
      </c>
      <c r="E93" s="122" t="s">
        <v>158</v>
      </c>
      <c r="F93" s="125" t="s">
        <v>156</v>
      </c>
      <c r="G93" s="131" t="str">
        <f t="shared" si="0"/>
        <v>GOST 13390.2;  1400 - 7000 kPa;  -10 - +70 oC</v>
      </c>
    </row>
    <row r="94" spans="3:13" ht="11.4" x14ac:dyDescent="0.2">
      <c r="C94" s="129" t="s">
        <v>196</v>
      </c>
      <c r="D94" s="120" t="s">
        <v>163</v>
      </c>
      <c r="E94" s="122" t="s">
        <v>158</v>
      </c>
      <c r="F94" s="125" t="s">
        <v>167</v>
      </c>
      <c r="G94" s="131" t="str">
        <f t="shared" si="0"/>
        <v>GOST 13390.2;  400 - 520 kPa;  -10 - +70 oC</v>
      </c>
    </row>
    <row r="95" spans="3:13" ht="11.4" x14ac:dyDescent="0.2">
      <c r="C95" s="129" t="s">
        <v>196</v>
      </c>
      <c r="D95" s="120" t="s">
        <v>163</v>
      </c>
      <c r="E95" s="122" t="s">
        <v>158</v>
      </c>
      <c r="F95" s="125" t="s">
        <v>168</v>
      </c>
      <c r="G95" s="131" t="str">
        <f t="shared" si="0"/>
        <v>GOST 13390.2;  700 - 520 kPa;  -10 - +70 oC</v>
      </c>
    </row>
    <row r="96" spans="3:13" ht="11.4" x14ac:dyDescent="0.2">
      <c r="C96" s="129" t="s">
        <v>196</v>
      </c>
      <c r="D96" s="120" t="s">
        <v>163</v>
      </c>
      <c r="E96" s="119" t="s">
        <v>148</v>
      </c>
      <c r="F96" s="125" t="s">
        <v>162</v>
      </c>
      <c r="G96" s="131" t="str">
        <f t="shared" si="0"/>
        <v>GOST 13390.2;  100 - 520 kPa;  -25 - +70 oC</v>
      </c>
      <c r="M96" s="118"/>
    </row>
    <row r="97" spans="3:13" ht="11.4" x14ac:dyDescent="0.2">
      <c r="C97" s="129" t="s">
        <v>196</v>
      </c>
      <c r="D97" s="120" t="s">
        <v>163</v>
      </c>
      <c r="E97" s="119" t="s">
        <v>148</v>
      </c>
      <c r="F97" s="125" t="s">
        <v>162</v>
      </c>
      <c r="G97" s="131" t="str">
        <f t="shared" si="0"/>
        <v>GOST 13390.2;  100 - 520 kPa;  -25 - +70 oC</v>
      </c>
      <c r="M97" s="118"/>
    </row>
    <row r="98" spans="3:13" ht="11.4" x14ac:dyDescent="0.2">
      <c r="C98" s="129" t="s">
        <v>196</v>
      </c>
      <c r="D98" s="120" t="s">
        <v>163</v>
      </c>
      <c r="E98" s="119" t="s">
        <v>148</v>
      </c>
      <c r="F98" s="125" t="s">
        <v>162</v>
      </c>
      <c r="G98" s="131" t="str">
        <f t="shared" si="0"/>
        <v>GOST 13390.2;  100 - 520 kPa;  -25 - +70 oC</v>
      </c>
    </row>
    <row r="99" spans="3:13" ht="11.4" x14ac:dyDescent="0.2">
      <c r="C99" s="129" t="s">
        <v>196</v>
      </c>
      <c r="D99" s="120" t="s">
        <v>163</v>
      </c>
      <c r="E99" s="119" t="s">
        <v>148</v>
      </c>
      <c r="F99" s="125" t="s">
        <v>166</v>
      </c>
      <c r="G99" s="131" t="str">
        <f t="shared" si="0"/>
        <v>GOST 13390.2;  200 - 520 kPa;  -25 - +70 oC</v>
      </c>
    </row>
    <row r="100" spans="3:13" ht="11.4" x14ac:dyDescent="0.2">
      <c r="C100" s="129" t="s">
        <v>196</v>
      </c>
      <c r="D100" s="120" t="s">
        <v>163</v>
      </c>
      <c r="E100" s="119" t="s">
        <v>148</v>
      </c>
      <c r="F100" s="125" t="s">
        <v>167</v>
      </c>
      <c r="G100" s="131" t="str">
        <f t="shared" si="0"/>
        <v>GOST 13390.2;  400 - 520 kPa;  -25 - +70 oC</v>
      </c>
    </row>
    <row r="101" spans="3:13" ht="11.4" x14ac:dyDescent="0.2">
      <c r="C101" s="129" t="s">
        <v>196</v>
      </c>
      <c r="D101" s="120" t="s">
        <v>164</v>
      </c>
      <c r="E101" s="123" t="s">
        <v>175</v>
      </c>
      <c r="F101" s="125" t="s">
        <v>176</v>
      </c>
      <c r="G101" t="str">
        <f t="shared" si="0"/>
        <v>GOST 13390.3;  100 - 1000 kPa;  -23,15 - +70 oC</v>
      </c>
    </row>
    <row r="102" spans="3:13" ht="11.4" x14ac:dyDescent="0.2">
      <c r="C102" s="129" t="s">
        <v>196</v>
      </c>
      <c r="D102" s="120" t="s">
        <v>164</v>
      </c>
      <c r="E102" s="123" t="s">
        <v>175</v>
      </c>
      <c r="F102" s="125" t="s">
        <v>177</v>
      </c>
      <c r="G102" t="str">
        <f t="shared" si="0"/>
        <v>GOST 13390.3;  100 - 2000 kPa;  -23,15 - +70 oC</v>
      </c>
    </row>
    <row r="103" spans="3:13" ht="11.4" x14ac:dyDescent="0.2">
      <c r="C103" s="129" t="s">
        <v>196</v>
      </c>
      <c r="D103" s="120" t="s">
        <v>164</v>
      </c>
      <c r="E103" s="123" t="s">
        <v>175</v>
      </c>
      <c r="F103" s="125" t="s">
        <v>162</v>
      </c>
      <c r="G103" t="str">
        <f t="shared" si="0"/>
        <v>GOST 13390.3;  100 - 520 kPa;  -23,15 - +70 oC</v>
      </c>
    </row>
    <row r="104" spans="3:13" ht="11.4" x14ac:dyDescent="0.2">
      <c r="C104" s="129" t="s">
        <v>196</v>
      </c>
      <c r="D104" s="120" t="s">
        <v>164</v>
      </c>
      <c r="E104" s="123" t="s">
        <v>175</v>
      </c>
      <c r="F104" s="125" t="s">
        <v>156</v>
      </c>
      <c r="G104" t="str">
        <f t="shared" si="0"/>
        <v>GOST 13390.3;  1400 - 7000 kPa;  -23,15 - +70 oC</v>
      </c>
    </row>
    <row r="105" spans="3:13" ht="11.4" x14ac:dyDescent="0.2">
      <c r="C105" s="129" t="s">
        <v>196</v>
      </c>
      <c r="D105" s="120" t="s">
        <v>164</v>
      </c>
      <c r="E105" s="123" t="s">
        <v>175</v>
      </c>
      <c r="F105" s="125" t="s">
        <v>152</v>
      </c>
      <c r="G105" t="str">
        <f t="shared" si="0"/>
        <v>GOST 13390.3;  200 - 1000 kPa;  -23,15 - +70 oC</v>
      </c>
    </row>
    <row r="106" spans="3:13" ht="11.4" x14ac:dyDescent="0.2">
      <c r="C106" s="129" t="s">
        <v>196</v>
      </c>
      <c r="D106" s="120" t="s">
        <v>164</v>
      </c>
      <c r="E106" s="123" t="s">
        <v>175</v>
      </c>
      <c r="F106" s="125" t="s">
        <v>157</v>
      </c>
      <c r="G106" t="str">
        <f t="shared" si="0"/>
        <v>GOST 13390.3;  2500 - 13000 kPa;  -23,15 - +70 oC</v>
      </c>
    </row>
    <row r="107" spans="3:13" ht="11.4" x14ac:dyDescent="0.2">
      <c r="C107" s="129" t="s">
        <v>196</v>
      </c>
      <c r="D107" s="120" t="s">
        <v>164</v>
      </c>
      <c r="E107" s="123" t="s">
        <v>175</v>
      </c>
      <c r="F107" s="125" t="s">
        <v>153</v>
      </c>
      <c r="G107" t="str">
        <f t="shared" si="0"/>
        <v>GOST 13390.3;  400 - 2000 kPa;  -23,15 - +70 oC</v>
      </c>
    </row>
    <row r="108" spans="3:13" ht="11.4" x14ac:dyDescent="0.2">
      <c r="C108" s="129" t="s">
        <v>196</v>
      </c>
      <c r="D108" s="120" t="s">
        <v>164</v>
      </c>
      <c r="E108" s="123" t="s">
        <v>175</v>
      </c>
      <c r="F108" s="125" t="s">
        <v>154</v>
      </c>
      <c r="G108" t="str">
        <f t="shared" si="0"/>
        <v>GOST 13390.3;  400 - 7000 kPa;  -23,15 - +70 oC</v>
      </c>
    </row>
    <row r="109" spans="3:13" ht="11.4" x14ac:dyDescent="0.2">
      <c r="C109" s="129" t="s">
        <v>196</v>
      </c>
      <c r="D109" s="120" t="s">
        <v>164</v>
      </c>
      <c r="E109" s="123" t="s">
        <v>175</v>
      </c>
      <c r="F109" s="125" t="s">
        <v>155</v>
      </c>
      <c r="G109" t="str">
        <f t="shared" si="0"/>
        <v>GOST 13390.3;  700 - 3500 kPa;  -23,15 - +70 oC</v>
      </c>
    </row>
    <row r="111" spans="3:13" x14ac:dyDescent="0.2">
      <c r="C111" s="137" t="s">
        <v>180</v>
      </c>
      <c r="D111" s="137" t="s">
        <v>179</v>
      </c>
      <c r="E111" s="137" t="s">
        <v>178</v>
      </c>
      <c r="F111" s="136" t="s">
        <v>108</v>
      </c>
      <c r="G111"/>
    </row>
    <row r="112" spans="3:13" ht="11.4" x14ac:dyDescent="0.2">
      <c r="C112" s="126" t="s">
        <v>187</v>
      </c>
      <c r="D112" s="119" t="s">
        <v>148</v>
      </c>
      <c r="E112" s="124" t="s">
        <v>186</v>
      </c>
      <c r="F112" s="129" t="s">
        <v>109</v>
      </c>
      <c r="G112" s="131" t="str">
        <f>C112&amp;";  "&amp;D112</f>
        <v>0 ÷ 0,20 kPa 14);  -25 - +70 oC</v>
      </c>
    </row>
    <row r="113" spans="2:12" ht="11.4" x14ac:dyDescent="0.2">
      <c r="C113" s="128" t="s">
        <v>187</v>
      </c>
      <c r="D113" s="121" t="s">
        <v>160</v>
      </c>
      <c r="E113" s="127" t="s">
        <v>186</v>
      </c>
      <c r="F113" s="129" t="s">
        <v>109</v>
      </c>
      <c r="G113" s="131" t="str">
        <f t="shared" ref="G113:G129" si="1">C113&amp;";  "&amp;D113</f>
        <v>0 ÷ 0,20 kPa 14);  -40 - +70 oC</v>
      </c>
    </row>
    <row r="114" spans="2:12" ht="11.4" x14ac:dyDescent="0.2">
      <c r="C114" s="126" t="s">
        <v>188</v>
      </c>
      <c r="D114" s="119" t="s">
        <v>148</v>
      </c>
      <c r="E114" s="124" t="s">
        <v>186</v>
      </c>
      <c r="F114" s="129" t="s">
        <v>109</v>
      </c>
      <c r="G114" s="131" t="str">
        <f t="shared" si="1"/>
        <v>0 ÷ 100 kPa;  -25 - +70 oC</v>
      </c>
    </row>
    <row r="115" spans="2:12" ht="11.4" x14ac:dyDescent="0.2">
      <c r="C115" s="128" t="s">
        <v>188</v>
      </c>
      <c r="D115" s="121" t="s">
        <v>160</v>
      </c>
      <c r="E115" s="127" t="s">
        <v>186</v>
      </c>
      <c r="F115" s="129" t="s">
        <v>109</v>
      </c>
      <c r="G115" s="131" t="str">
        <f t="shared" si="1"/>
        <v>0 ÷ 100 kPa;  -40 - +70 oC</v>
      </c>
    </row>
    <row r="116" spans="2:12" ht="11.4" x14ac:dyDescent="0.2">
      <c r="C116" s="126" t="s">
        <v>192</v>
      </c>
      <c r="D116" s="119" t="s">
        <v>148</v>
      </c>
      <c r="E116" s="124" t="s">
        <v>186</v>
      </c>
      <c r="F116" s="129" t="s">
        <v>109</v>
      </c>
      <c r="G116" s="131" t="str">
        <f t="shared" si="1"/>
        <v>0 ÷ 1000 kPa;  -25 - +70 oC</v>
      </c>
    </row>
    <row r="117" spans="2:12" ht="11.4" x14ac:dyDescent="0.2">
      <c r="C117" s="128" t="s">
        <v>192</v>
      </c>
      <c r="D117" s="121" t="s">
        <v>160</v>
      </c>
      <c r="E117" s="127" t="s">
        <v>186</v>
      </c>
      <c r="F117" s="129" t="s">
        <v>109</v>
      </c>
      <c r="G117" s="131" t="str">
        <f t="shared" si="1"/>
        <v>0 ÷ 1000 kPa;  -40 - +70 oC</v>
      </c>
    </row>
    <row r="118" spans="2:12" ht="11.4" x14ac:dyDescent="0.2">
      <c r="C118" s="126" t="s">
        <v>189</v>
      </c>
      <c r="D118" s="119" t="s">
        <v>148</v>
      </c>
      <c r="E118" s="124" t="s">
        <v>186</v>
      </c>
      <c r="F118" s="129" t="s">
        <v>109</v>
      </c>
      <c r="G118" s="131" t="str">
        <f t="shared" si="1"/>
        <v>0 ÷ 160 kPa;  -25 - +70 oC</v>
      </c>
    </row>
    <row r="119" spans="2:12" ht="11.4" x14ac:dyDescent="0.2">
      <c r="B119" s="117"/>
      <c r="C119" s="128" t="s">
        <v>189</v>
      </c>
      <c r="D119" s="121" t="s">
        <v>160</v>
      </c>
      <c r="E119" s="127" t="s">
        <v>186</v>
      </c>
      <c r="F119" s="129" t="s">
        <v>109</v>
      </c>
      <c r="G119" s="131" t="str">
        <f t="shared" si="1"/>
        <v>0 ÷ 160 kPa;  -40 - +70 oC</v>
      </c>
    </row>
    <row r="120" spans="2:12" ht="11.4" x14ac:dyDescent="0.2">
      <c r="B120" s="117"/>
      <c r="C120" s="126" t="s">
        <v>193</v>
      </c>
      <c r="D120" s="119" t="s">
        <v>148</v>
      </c>
      <c r="E120" s="124" t="s">
        <v>186</v>
      </c>
      <c r="F120" s="129" t="s">
        <v>109</v>
      </c>
      <c r="G120" s="131" t="str">
        <f t="shared" si="1"/>
        <v>0 ÷ 2500 kPa;  -25 - +70 oC</v>
      </c>
    </row>
    <row r="121" spans="2:12" ht="11.4" x14ac:dyDescent="0.2">
      <c r="B121" s="117"/>
      <c r="C121" s="128" t="s">
        <v>193</v>
      </c>
      <c r="D121" s="121" t="s">
        <v>160</v>
      </c>
      <c r="E121" s="127" t="s">
        <v>186</v>
      </c>
      <c r="F121" s="129" t="s">
        <v>109</v>
      </c>
      <c r="G121" s="131" t="str">
        <f t="shared" si="1"/>
        <v>0 ÷ 2500 kPa;  -40 - +70 oC</v>
      </c>
    </row>
    <row r="122" spans="2:12" ht="11.4" x14ac:dyDescent="0.2">
      <c r="B122" s="117"/>
      <c r="C122" s="126" t="s">
        <v>190</v>
      </c>
      <c r="D122" s="119" t="s">
        <v>148</v>
      </c>
      <c r="E122" s="124" t="s">
        <v>186</v>
      </c>
      <c r="F122" s="129" t="s">
        <v>109</v>
      </c>
      <c r="G122" s="131" t="str">
        <f t="shared" si="1"/>
        <v>0 ÷ 400 kPa;  -25 - +70 oC</v>
      </c>
    </row>
    <row r="123" spans="2:12" ht="11.4" x14ac:dyDescent="0.2">
      <c r="B123" s="117"/>
      <c r="C123" s="128" t="s">
        <v>190</v>
      </c>
      <c r="D123" s="121" t="s">
        <v>160</v>
      </c>
      <c r="E123" s="127" t="s">
        <v>186</v>
      </c>
      <c r="F123" s="129" t="s">
        <v>109</v>
      </c>
      <c r="G123" s="131" t="str">
        <f t="shared" si="1"/>
        <v>0 ÷ 400 kPa;  -40 - +70 oC</v>
      </c>
    </row>
    <row r="124" spans="2:12" ht="11.4" x14ac:dyDescent="0.2">
      <c r="B124" s="117"/>
      <c r="C124" s="126" t="s">
        <v>195</v>
      </c>
      <c r="D124" s="119" t="s">
        <v>148</v>
      </c>
      <c r="E124" s="124" t="s">
        <v>186</v>
      </c>
      <c r="F124" s="129" t="s">
        <v>109</v>
      </c>
      <c r="G124" s="131" t="str">
        <f t="shared" si="1"/>
        <v>0 ÷ 4000 kPa;  -25 - +70 oC</v>
      </c>
    </row>
    <row r="125" spans="2:12" ht="11.4" x14ac:dyDescent="0.2">
      <c r="B125" s="117"/>
      <c r="C125" s="128" t="s">
        <v>195</v>
      </c>
      <c r="D125" s="121" t="s">
        <v>160</v>
      </c>
      <c r="E125" s="127" t="s">
        <v>186</v>
      </c>
      <c r="F125" s="129" t="s">
        <v>109</v>
      </c>
      <c r="G125" s="131" t="str">
        <f t="shared" si="1"/>
        <v>0 ÷ 4000 kPa;  -40 - +70 oC</v>
      </c>
    </row>
    <row r="126" spans="2:12" ht="11.4" x14ac:dyDescent="0.2">
      <c r="B126" s="117"/>
      <c r="C126" s="126" t="s">
        <v>191</v>
      </c>
      <c r="D126" s="119" t="s">
        <v>148</v>
      </c>
      <c r="E126" s="124" t="s">
        <v>186</v>
      </c>
      <c r="F126" s="129" t="s">
        <v>109</v>
      </c>
      <c r="G126" s="131" t="str">
        <f t="shared" si="1"/>
        <v>0 ÷ 600 kPa;  -25 - +70 oC</v>
      </c>
    </row>
    <row r="127" spans="2:12" ht="11.4" x14ac:dyDescent="0.2">
      <c r="B127" s="117"/>
      <c r="C127" s="128" t="s">
        <v>191</v>
      </c>
      <c r="D127" s="121" t="s">
        <v>160</v>
      </c>
      <c r="E127" s="127" t="s">
        <v>186</v>
      </c>
      <c r="F127" s="129" t="s">
        <v>109</v>
      </c>
      <c r="G127" s="131" t="str">
        <f t="shared" si="1"/>
        <v>0 ÷ 600 kPa;  -40 - +70 oC</v>
      </c>
      <c r="H127" s="116"/>
      <c r="I127" s="116"/>
      <c r="J127" s="116"/>
      <c r="K127" s="116"/>
      <c r="L127" s="116"/>
    </row>
    <row r="128" spans="2:12" ht="11.4" x14ac:dyDescent="0.2">
      <c r="B128" s="117"/>
      <c r="C128" s="126" t="s">
        <v>194</v>
      </c>
      <c r="D128" s="119" t="s">
        <v>148</v>
      </c>
      <c r="E128" s="124" t="s">
        <v>186</v>
      </c>
      <c r="F128" s="129" t="s">
        <v>109</v>
      </c>
      <c r="G128" s="131" t="str">
        <f t="shared" si="1"/>
        <v>0 ÷ 7000 kPa;  -25 - +70 oC</v>
      </c>
      <c r="H128" s="116"/>
      <c r="I128" s="116"/>
      <c r="J128" s="116"/>
      <c r="K128" s="116"/>
      <c r="L128" s="116"/>
    </row>
    <row r="129" spans="2:7" ht="11.4" x14ac:dyDescent="0.2">
      <c r="B129" s="117"/>
      <c r="C129" s="128" t="s">
        <v>194</v>
      </c>
      <c r="D129" s="121" t="s">
        <v>160</v>
      </c>
      <c r="E129" s="127" t="s">
        <v>186</v>
      </c>
      <c r="F129" s="129" t="s">
        <v>109</v>
      </c>
      <c r="G129" s="131" t="str">
        <f t="shared" si="1"/>
        <v>0 ÷ 7000 kPa;  -40 - +70 oC</v>
      </c>
    </row>
    <row r="130" spans="2:7" x14ac:dyDescent="0.2">
      <c r="B130" s="117"/>
      <c r="C130" s="117"/>
      <c r="D130" s="117"/>
      <c r="E130" s="117"/>
      <c r="F130" s="117"/>
      <c r="G130" s="117"/>
    </row>
    <row r="131" spans="2:7" x14ac:dyDescent="0.2">
      <c r="B131" s="117"/>
      <c r="C131" s="117"/>
      <c r="D131" s="117"/>
      <c r="E131" s="117"/>
      <c r="F131" s="117"/>
      <c r="G131" s="117"/>
    </row>
    <row r="132" spans="2:7" x14ac:dyDescent="0.2">
      <c r="B132" s="117"/>
      <c r="C132" s="117"/>
      <c r="D132" s="117"/>
      <c r="E132" s="117"/>
      <c r="F132" s="117"/>
      <c r="G132" s="117"/>
    </row>
    <row r="133" spans="2:7" x14ac:dyDescent="0.2">
      <c r="B133" s="117"/>
      <c r="C133" s="117"/>
      <c r="D133" s="117"/>
      <c r="E133" s="117"/>
      <c r="F133" s="117"/>
      <c r="G133" s="117"/>
    </row>
    <row r="134" spans="2:7" x14ac:dyDescent="0.2">
      <c r="B134" s="117"/>
      <c r="C134" s="117"/>
      <c r="D134" s="117"/>
      <c r="E134" s="117"/>
      <c r="F134" s="117"/>
      <c r="G134" s="117"/>
    </row>
    <row r="135" spans="2:7" x14ac:dyDescent="0.2">
      <c r="B135" s="117"/>
      <c r="C135" s="117"/>
      <c r="D135" s="117"/>
      <c r="E135" s="117"/>
      <c r="F135" s="117"/>
      <c r="G135" s="117"/>
    </row>
  </sheetData>
  <sheetProtection algorithmName="SHA-512" hashValue="XqycZbnKP1y+gHVDIA36NEn0heWVJ/FCyyhZ7nt5Y9jMlErLn72Ag3H1nLg2tfaNRdj4+fUJkWuxhIb+koLk8g==" saltValue="MmCAhniGXcNwvdzfplyejA==" spinCount="100000" sheet="1" selectLockedCells="1" selectUnlockedCells="1"/>
  <sortState xmlns:xlrd2="http://schemas.microsoft.com/office/spreadsheetml/2017/richdata2" ref="C76:F109">
    <sortCondition ref="D76:D109"/>
    <sortCondition ref="E76:E109"/>
    <sortCondition ref="F76:F109"/>
  </sortState>
  <dataValidations disablePrompts="1" count="2">
    <dataValidation type="list" allowBlank="1" showInputMessage="1" showErrorMessage="1" sqref="I33" xr:uid="{770DE2CC-41C2-4896-98C2-DEFBFA5E1FF0}">
      <formula1>$L$33:$L$40</formula1>
    </dataValidation>
    <dataValidation type="list" allowBlank="1" showInputMessage="1" showErrorMessage="1" sqref="J33:K33" xr:uid="{D412FE25-8400-4993-9F0A-355DA5DFB7C9}">
      <formula1>INDIRECT($I$33)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9</vt:i4>
      </vt:variant>
    </vt:vector>
  </HeadingPairs>
  <TitlesOfParts>
    <vt:vector size="12" baseType="lpstr">
      <vt:lpstr>Rev 8.30</vt:lpstr>
      <vt:lpstr>Zdroj</vt:lpstr>
      <vt:lpstr>Compres.</vt:lpstr>
      <vt:lpstr>AGA_8_DETAIL</vt:lpstr>
      <vt:lpstr>AGA_8_G1</vt:lpstr>
      <vt:lpstr>AGA_8_G2</vt:lpstr>
      <vt:lpstr>AGA_NX_19_mod</vt:lpstr>
      <vt:lpstr>fixed</vt:lpstr>
      <vt:lpstr>GOST_13390.2</vt:lpstr>
      <vt:lpstr>GOST_13390.3</vt:lpstr>
      <vt:lpstr>'Rev 8.30'!Oblast_tisku</vt:lpstr>
      <vt:lpstr>SGERG_88</vt:lpstr>
    </vt:vector>
  </TitlesOfParts>
  <Company>ELGAS,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Vítězslav Klika</dc:creator>
  <cp:lastModifiedBy>Roman Šimún</cp:lastModifiedBy>
  <cp:lastPrinted>2022-12-19T14:17:42Z</cp:lastPrinted>
  <dcterms:created xsi:type="dcterms:W3CDTF">2010-05-20T11:00:35Z</dcterms:created>
  <dcterms:modified xsi:type="dcterms:W3CDTF">2024-03-15T13:06:09Z</dcterms:modified>
</cp:coreProperties>
</file>