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M 26 Repetat\Consumabile DM Baza - Repetat\"/>
    </mc:Choice>
  </mc:AlternateContent>
  <xr:revisionPtr revIDLastSave="0" documentId="13_ncr:1_{902A3F59-9D88-44F6-BB13-38F733A0D86F}" xr6:coauthVersionLast="47" xr6:coauthVersionMax="47" xr10:uidLastSave="{00000000-0000-0000-0000-000000000000}"/>
  <bookViews>
    <workbookView xWindow="-120" yWindow="-120" windowWidth="29040" windowHeight="15720" xr2:uid="{7D700D78-B505-475D-90E9-1E959AF25BDE}"/>
  </bookViews>
  <sheets>
    <sheet name="Spre R. Part I (2)" sheetId="1" r:id="rId1"/>
  </sheets>
  <definedNames>
    <definedName name="_xlnm._FilterDatabase" localSheetId="0" hidden="1">'Spre R. Part I (2)'!$A$1:$FK$1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A104" i="1" l="1"/>
  <c r="FB103" i="1"/>
  <c r="EX102" i="1"/>
  <c r="FD102" i="1" s="1"/>
  <c r="FD101" i="1"/>
  <c r="EX101" i="1"/>
  <c r="EX100" i="1"/>
  <c r="FD100" i="1" s="1"/>
  <c r="EZ99" i="1"/>
  <c r="EX99" i="1"/>
  <c r="FD99" i="1" s="1"/>
  <c r="FD98" i="1"/>
  <c r="EZ98" i="1"/>
  <c r="EX98" i="1"/>
  <c r="FA98" i="1" s="1"/>
  <c r="EZ97" i="1"/>
  <c r="EX97" i="1"/>
  <c r="FD97" i="1" s="1"/>
  <c r="FD96" i="1"/>
  <c r="EZ96" i="1"/>
  <c r="EX96" i="1"/>
  <c r="FA96" i="1" s="1"/>
  <c r="EZ95" i="1"/>
  <c r="EX95" i="1"/>
  <c r="FD95" i="1" s="1"/>
  <c r="FD94" i="1"/>
  <c r="EZ94" i="1"/>
  <c r="EX94" i="1"/>
  <c r="FA94" i="1" s="1"/>
  <c r="EZ93" i="1"/>
  <c r="EX93" i="1"/>
  <c r="FD93" i="1" s="1"/>
  <c r="FD92" i="1"/>
  <c r="EZ92" i="1"/>
  <c r="EX92" i="1"/>
  <c r="FA92" i="1" s="1"/>
  <c r="EZ91" i="1"/>
  <c r="EX91" i="1"/>
  <c r="FD91" i="1" s="1"/>
  <c r="FD90" i="1"/>
  <c r="EZ90" i="1"/>
  <c r="EX90" i="1"/>
  <c r="FA90" i="1" s="1"/>
  <c r="EZ89" i="1"/>
  <c r="EX89" i="1"/>
  <c r="FD89" i="1" s="1"/>
  <c r="FD88" i="1"/>
  <c r="EZ88" i="1"/>
  <c r="EX88" i="1"/>
  <c r="FA88" i="1" s="1"/>
  <c r="EZ87" i="1"/>
  <c r="EX87" i="1"/>
  <c r="FD87" i="1" s="1"/>
  <c r="FD86" i="1"/>
  <c r="EZ86" i="1"/>
  <c r="EX86" i="1"/>
  <c r="FA86" i="1" s="1"/>
  <c r="EZ85" i="1"/>
  <c r="EX85" i="1"/>
  <c r="FD85" i="1" s="1"/>
  <c r="FD84" i="1"/>
  <c r="EZ84" i="1"/>
  <c r="EX84" i="1"/>
  <c r="FA84" i="1" s="1"/>
  <c r="EZ83" i="1"/>
  <c r="FE83" i="1" s="1"/>
  <c r="EX83" i="1"/>
  <c r="FD83" i="1" s="1"/>
  <c r="FE82" i="1"/>
  <c r="FA82" i="1"/>
  <c r="EZ82" i="1"/>
  <c r="EX82" i="1"/>
  <c r="FD82" i="1" s="1"/>
  <c r="FD81" i="1"/>
  <c r="FB81" i="1"/>
  <c r="FA81" i="1"/>
  <c r="EZ81" i="1"/>
  <c r="FE81" i="1" s="1"/>
  <c r="FD80" i="1"/>
  <c r="FB80" i="1"/>
  <c r="FA80" i="1"/>
  <c r="EZ80" i="1"/>
  <c r="FE80" i="1" s="1"/>
  <c r="FE79" i="1"/>
  <c r="FD79" i="1"/>
  <c r="FA79" i="1"/>
  <c r="FB79" i="1" s="1"/>
  <c r="EZ79" i="1"/>
  <c r="FD78" i="1"/>
  <c r="FA78" i="1"/>
  <c r="FB78" i="1" s="1"/>
  <c r="EZ78" i="1"/>
  <c r="FE78" i="1" s="1"/>
  <c r="FD77" i="1"/>
  <c r="FA77" i="1"/>
  <c r="FB77" i="1" s="1"/>
  <c r="EZ77" i="1"/>
  <c r="FE77" i="1" s="1"/>
  <c r="FD76" i="1"/>
  <c r="FB76" i="1"/>
  <c r="FA76" i="1"/>
  <c r="EZ76" i="1"/>
  <c r="FE76" i="1" s="1"/>
  <c r="FI75" i="1"/>
  <c r="FD75" i="1"/>
  <c r="FB75" i="1"/>
  <c r="FG75" i="1" s="1"/>
  <c r="FA75" i="1"/>
  <c r="EZ75" i="1"/>
  <c r="FE75" i="1" s="1"/>
  <c r="FI74" i="1"/>
  <c r="FD74" i="1"/>
  <c r="FA74" i="1"/>
  <c r="FB74" i="1" s="1"/>
  <c r="FG74" i="1" s="1"/>
  <c r="EZ74" i="1"/>
  <c r="FE74" i="1" s="1"/>
  <c r="FI73" i="1"/>
  <c r="FD73" i="1"/>
  <c r="FA73" i="1"/>
  <c r="FB73" i="1" s="1"/>
  <c r="FG73" i="1" s="1"/>
  <c r="EZ73" i="1"/>
  <c r="FE73" i="1" s="1"/>
  <c r="FK72" i="1"/>
  <c r="FJ72" i="1"/>
  <c r="FI72" i="1"/>
  <c r="FD72" i="1"/>
  <c r="FA72" i="1"/>
  <c r="FB72" i="1" s="1"/>
  <c r="FG72" i="1" s="1"/>
  <c r="EZ72" i="1"/>
  <c r="FE72" i="1" s="1"/>
  <c r="FD71" i="1"/>
  <c r="FA71" i="1"/>
  <c r="FB71" i="1" s="1"/>
  <c r="EZ71" i="1"/>
  <c r="FE71" i="1" s="1"/>
  <c r="FD70" i="1"/>
  <c r="FB70" i="1"/>
  <c r="FA70" i="1"/>
  <c r="EZ70" i="1"/>
  <c r="FE70" i="1" s="1"/>
  <c r="FD69" i="1"/>
  <c r="FA69" i="1"/>
  <c r="FB69" i="1" s="1"/>
  <c r="EZ69" i="1"/>
  <c r="FE69" i="1" s="1"/>
  <c r="FE68" i="1"/>
  <c r="FD68" i="1"/>
  <c r="FB68" i="1"/>
  <c r="FA68" i="1"/>
  <c r="EZ68" i="1"/>
  <c r="FI67" i="1"/>
  <c r="FE67" i="1"/>
  <c r="FD67" i="1"/>
  <c r="FA67" i="1"/>
  <c r="FB67" i="1" s="1"/>
  <c r="FG67" i="1" s="1"/>
  <c r="EZ67" i="1"/>
  <c r="FI66" i="1"/>
  <c r="FE66" i="1"/>
  <c r="FD66" i="1"/>
  <c r="FA66" i="1"/>
  <c r="FB66" i="1" s="1"/>
  <c r="FG66" i="1" s="1"/>
  <c r="FJ66" i="1" s="1"/>
  <c r="EZ66" i="1"/>
  <c r="FD65" i="1"/>
  <c r="FA65" i="1"/>
  <c r="FB65" i="1" s="1"/>
  <c r="EZ65" i="1"/>
  <c r="FE65" i="1" s="1"/>
  <c r="FD64" i="1"/>
  <c r="FB64" i="1"/>
  <c r="FA64" i="1"/>
  <c r="EZ64" i="1"/>
  <c r="FE64" i="1" s="1"/>
  <c r="FD63" i="1"/>
  <c r="FB63" i="1"/>
  <c r="FA63" i="1"/>
  <c r="EZ63" i="1"/>
  <c r="FE63" i="1" s="1"/>
  <c r="FI62" i="1"/>
  <c r="FD62" i="1"/>
  <c r="FB62" i="1"/>
  <c r="FG62" i="1" s="1"/>
  <c r="FA62" i="1"/>
  <c r="EZ62" i="1"/>
  <c r="FE62" i="1" s="1"/>
  <c r="FI61" i="1"/>
  <c r="FD61" i="1"/>
  <c r="FA61" i="1"/>
  <c r="FB61" i="1" s="1"/>
  <c r="FG61" i="1" s="1"/>
  <c r="EZ61" i="1"/>
  <c r="FE61" i="1" s="1"/>
  <c r="FI60" i="1"/>
  <c r="FD60" i="1"/>
  <c r="FA60" i="1"/>
  <c r="FB60" i="1" s="1"/>
  <c r="FG60" i="1" s="1"/>
  <c r="EZ60" i="1"/>
  <c r="FE60" i="1" s="1"/>
  <c r="FE59" i="1"/>
  <c r="FD59" i="1"/>
  <c r="FB59" i="1"/>
  <c r="FA59" i="1"/>
  <c r="EZ59" i="1"/>
  <c r="FI58" i="1"/>
  <c r="FE58" i="1"/>
  <c r="FD58" i="1"/>
  <c r="FA58" i="1"/>
  <c r="FB58" i="1" s="1"/>
  <c r="FG58" i="1" s="1"/>
  <c r="EZ58" i="1"/>
  <c r="FI57" i="1"/>
  <c r="FD57" i="1"/>
  <c r="FB57" i="1"/>
  <c r="FG57" i="1" s="1"/>
  <c r="FA57" i="1"/>
  <c r="EZ57" i="1"/>
  <c r="FE57" i="1" s="1"/>
  <c r="FI56" i="1"/>
  <c r="FE56" i="1"/>
  <c r="FD56" i="1"/>
  <c r="FB56" i="1"/>
  <c r="FG56" i="1" s="1"/>
  <c r="FA56" i="1"/>
  <c r="EZ56" i="1"/>
  <c r="FE55" i="1"/>
  <c r="FD55" i="1"/>
  <c r="FA55" i="1"/>
  <c r="FB55" i="1" s="1"/>
  <c r="EZ55" i="1"/>
  <c r="FE54" i="1"/>
  <c r="FD54" i="1"/>
  <c r="FA54" i="1"/>
  <c r="FB54" i="1" s="1"/>
  <c r="EZ54" i="1"/>
  <c r="FD53" i="1"/>
  <c r="FA53" i="1"/>
  <c r="FB53" i="1" s="1"/>
  <c r="EZ53" i="1"/>
  <c r="FE53" i="1" s="1"/>
  <c r="FI52" i="1"/>
  <c r="FG52" i="1"/>
  <c r="FD52" i="1"/>
  <c r="FB52" i="1"/>
  <c r="FA52" i="1"/>
  <c r="EZ52" i="1"/>
  <c r="FE52" i="1" s="1"/>
  <c r="FE51" i="1"/>
  <c r="FD51" i="1"/>
  <c r="FB51" i="1"/>
  <c r="FA51" i="1"/>
  <c r="EZ51" i="1"/>
  <c r="FE50" i="1"/>
  <c r="FD50" i="1"/>
  <c r="FB50" i="1"/>
  <c r="FA50" i="1"/>
  <c r="EZ50" i="1"/>
  <c r="FE49" i="1"/>
  <c r="FD49" i="1"/>
  <c r="FA49" i="1"/>
  <c r="FB49" i="1" s="1"/>
  <c r="EZ49" i="1"/>
  <c r="FE48" i="1"/>
  <c r="FD48" i="1"/>
  <c r="FA48" i="1"/>
  <c r="FB48" i="1" s="1"/>
  <c r="EZ48" i="1"/>
  <c r="FD47" i="1"/>
  <c r="FA47" i="1"/>
  <c r="FB47" i="1" s="1"/>
  <c r="EZ47" i="1"/>
  <c r="FE47" i="1" s="1"/>
  <c r="FD46" i="1"/>
  <c r="FB46" i="1"/>
  <c r="FA46" i="1"/>
  <c r="EZ46" i="1"/>
  <c r="FE46" i="1" s="1"/>
  <c r="FI45" i="1"/>
  <c r="FG45" i="1"/>
  <c r="FE45" i="1"/>
  <c r="FD45" i="1"/>
  <c r="FB45" i="1"/>
  <c r="FA45" i="1"/>
  <c r="EZ45" i="1"/>
  <c r="FI44" i="1"/>
  <c r="FE44" i="1"/>
  <c r="FD44" i="1"/>
  <c r="FA44" i="1"/>
  <c r="FB44" i="1" s="1"/>
  <c r="FG44" i="1" s="1"/>
  <c r="EZ44" i="1"/>
  <c r="FD43" i="1"/>
  <c r="FA43" i="1"/>
  <c r="FB43" i="1" s="1"/>
  <c r="EZ43" i="1"/>
  <c r="FE43" i="1" s="1"/>
  <c r="FD42" i="1"/>
  <c r="FB42" i="1"/>
  <c r="FA42" i="1"/>
  <c r="EZ42" i="1"/>
  <c r="FE42" i="1" s="1"/>
  <c r="FD41" i="1"/>
  <c r="FB41" i="1"/>
  <c r="FA41" i="1"/>
  <c r="EZ41" i="1"/>
  <c r="FE41" i="1" s="1"/>
  <c r="FI40" i="1"/>
  <c r="FE40" i="1"/>
  <c r="FD40" i="1"/>
  <c r="FB40" i="1"/>
  <c r="FG40" i="1" s="1"/>
  <c r="FA40" i="1"/>
  <c r="EZ40" i="1"/>
  <c r="FI39" i="1"/>
  <c r="FE39" i="1"/>
  <c r="FD39" i="1"/>
  <c r="FB39" i="1"/>
  <c r="FG39" i="1" s="1"/>
  <c r="FJ39" i="1" s="1"/>
  <c r="FA39" i="1"/>
  <c r="EZ39" i="1"/>
  <c r="FE38" i="1"/>
  <c r="FD38" i="1"/>
  <c r="FA38" i="1"/>
  <c r="FB38" i="1" s="1"/>
  <c r="EZ38" i="1"/>
  <c r="FE37" i="1"/>
  <c r="FD37" i="1"/>
  <c r="FA37" i="1"/>
  <c r="FB37" i="1" s="1"/>
  <c r="EZ37" i="1"/>
  <c r="FI36" i="1"/>
  <c r="FE36" i="1"/>
  <c r="FD36" i="1"/>
  <c r="FB36" i="1"/>
  <c r="FA36" i="1"/>
  <c r="EZ36" i="1"/>
  <c r="FE35" i="1"/>
  <c r="FD35" i="1"/>
  <c r="FA35" i="1"/>
  <c r="FB35" i="1" s="1"/>
  <c r="EZ35" i="1"/>
  <c r="FI34" i="1"/>
  <c r="FE34" i="1"/>
  <c r="FD34" i="1"/>
  <c r="FB34" i="1"/>
  <c r="FA34" i="1"/>
  <c r="EZ34" i="1"/>
  <c r="FE33" i="1"/>
  <c r="FD33" i="1"/>
  <c r="FB33" i="1"/>
  <c r="FA33" i="1"/>
  <c r="EZ33" i="1"/>
  <c r="FI32" i="1"/>
  <c r="FD32" i="1"/>
  <c r="FA32" i="1"/>
  <c r="FB32" i="1" s="1"/>
  <c r="FG32" i="1" s="1"/>
  <c r="EZ32" i="1"/>
  <c r="FE32" i="1" s="1"/>
  <c r="FD31" i="1"/>
  <c r="FB31" i="1"/>
  <c r="FA31" i="1"/>
  <c r="EZ31" i="1"/>
  <c r="FE31" i="1" s="1"/>
  <c r="FI30" i="1"/>
  <c r="FE30" i="1"/>
  <c r="FD30" i="1"/>
  <c r="FA30" i="1"/>
  <c r="FB30" i="1" s="1"/>
  <c r="EZ30" i="1"/>
  <c r="FD29" i="1"/>
  <c r="FA29" i="1"/>
  <c r="FB29" i="1" s="1"/>
  <c r="EZ29" i="1"/>
  <c r="FE29" i="1" s="1"/>
  <c r="FI28" i="1"/>
  <c r="FE28" i="1"/>
  <c r="FD28" i="1"/>
  <c r="FA28" i="1"/>
  <c r="FB28" i="1" s="1"/>
  <c r="EZ28" i="1"/>
  <c r="FE27" i="1"/>
  <c r="FD27" i="1"/>
  <c r="FA27" i="1"/>
  <c r="FB27" i="1" s="1"/>
  <c r="EZ27" i="1"/>
  <c r="FI26" i="1"/>
  <c r="FE26" i="1"/>
  <c r="FD26" i="1"/>
  <c r="FB26" i="1"/>
  <c r="FA26" i="1"/>
  <c r="EZ26" i="1"/>
  <c r="FE25" i="1"/>
  <c r="FD25" i="1"/>
  <c r="FA25" i="1"/>
  <c r="FB25" i="1" s="1"/>
  <c r="EZ25" i="1"/>
  <c r="FI24" i="1"/>
  <c r="FE24" i="1"/>
  <c r="FD24" i="1"/>
  <c r="FB24" i="1"/>
  <c r="FA24" i="1"/>
  <c r="EZ24" i="1"/>
  <c r="FE23" i="1"/>
  <c r="FD23" i="1"/>
  <c r="FB23" i="1"/>
  <c r="FA23" i="1"/>
  <c r="EZ23" i="1"/>
  <c r="FI22" i="1"/>
  <c r="FD22" i="1"/>
  <c r="FA22" i="1"/>
  <c r="FB22" i="1" s="1"/>
  <c r="FG22" i="1" s="1"/>
  <c r="EZ22" i="1"/>
  <c r="FE22" i="1" s="1"/>
  <c r="FD21" i="1"/>
  <c r="FB21" i="1"/>
  <c r="FA21" i="1"/>
  <c r="EZ21" i="1"/>
  <c r="FE21" i="1" s="1"/>
  <c r="FD20" i="1"/>
  <c r="FB20" i="1"/>
  <c r="FA20" i="1"/>
  <c r="EZ20" i="1"/>
  <c r="FE20" i="1" s="1"/>
  <c r="FD19" i="1"/>
  <c r="FB19" i="1"/>
  <c r="FA19" i="1"/>
  <c r="EZ19" i="1"/>
  <c r="FE19" i="1" s="1"/>
  <c r="FE18" i="1"/>
  <c r="FD18" i="1"/>
  <c r="FB18" i="1"/>
  <c r="FA18" i="1"/>
  <c r="EZ18" i="1"/>
  <c r="FE17" i="1"/>
  <c r="FD17" i="1"/>
  <c r="FB17" i="1"/>
  <c r="FA17" i="1"/>
  <c r="EZ17" i="1"/>
  <c r="FE16" i="1"/>
  <c r="FD16" i="1"/>
  <c r="FA16" i="1"/>
  <c r="FB16" i="1" s="1"/>
  <c r="EZ16" i="1"/>
  <c r="FE15" i="1"/>
  <c r="FD15" i="1"/>
  <c r="FA15" i="1"/>
  <c r="FB15" i="1" s="1"/>
  <c r="EZ15" i="1"/>
  <c r="FD14" i="1"/>
  <c r="FA14" i="1"/>
  <c r="FB14" i="1" s="1"/>
  <c r="EZ14" i="1"/>
  <c r="FE14" i="1" s="1"/>
  <c r="FD13" i="1"/>
  <c r="FB13" i="1"/>
  <c r="FA13" i="1"/>
  <c r="EZ13" i="1"/>
  <c r="FE13" i="1" s="1"/>
  <c r="FD12" i="1"/>
  <c r="FB12" i="1"/>
  <c r="FA12" i="1"/>
  <c r="EZ12" i="1"/>
  <c r="FE12" i="1" s="1"/>
  <c r="FD11" i="1"/>
  <c r="FB11" i="1"/>
  <c r="FA11" i="1"/>
  <c r="EZ11" i="1"/>
  <c r="FE11" i="1" s="1"/>
  <c r="FE10" i="1"/>
  <c r="FD10" i="1"/>
  <c r="FB10" i="1"/>
  <c r="EZ10" i="1"/>
  <c r="EY10" i="1"/>
  <c r="FE9" i="1"/>
  <c r="FD9" i="1"/>
  <c r="FB9" i="1"/>
  <c r="FA9" i="1"/>
  <c r="EZ9" i="1"/>
  <c r="FE8" i="1"/>
  <c r="FD8" i="1"/>
  <c r="FA8" i="1"/>
  <c r="FB8" i="1" s="1"/>
  <c r="EZ8" i="1"/>
  <c r="FE7" i="1"/>
  <c r="FD7" i="1"/>
  <c r="FA7" i="1"/>
  <c r="FB7" i="1" s="1"/>
  <c r="EZ7" i="1"/>
  <c r="FD6" i="1"/>
  <c r="FA6" i="1"/>
  <c r="FB6" i="1" s="1"/>
  <c r="EZ6" i="1"/>
  <c r="FE6" i="1" s="1"/>
  <c r="FD5" i="1"/>
  <c r="FB5" i="1"/>
  <c r="FA5" i="1"/>
  <c r="EZ5" i="1"/>
  <c r="FE5" i="1" s="1"/>
  <c r="FD4" i="1"/>
  <c r="FB4" i="1"/>
  <c r="FA4" i="1"/>
  <c r="EZ4" i="1"/>
  <c r="FE4" i="1" s="1"/>
  <c r="FD3" i="1"/>
  <c r="FB3" i="1"/>
  <c r="FA3" i="1"/>
  <c r="EZ3" i="1"/>
  <c r="FE3" i="1" s="1"/>
  <c r="FE2" i="1"/>
  <c r="FD2" i="1"/>
  <c r="FB2" i="1"/>
  <c r="FA2" i="1"/>
  <c r="EZ2" i="1"/>
  <c r="EZ104" i="1" s="1"/>
  <c r="FE104" i="1" l="1"/>
  <c r="FD104" i="1"/>
  <c r="FA83" i="1"/>
  <c r="FA85" i="1"/>
  <c r="FA87" i="1"/>
  <c r="FA89" i="1"/>
  <c r="FA91" i="1"/>
  <c r="FA93" i="1"/>
  <c r="FA95" i="1"/>
  <c r="FA97" i="1"/>
  <c r="FA9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Пользователь Windows</author>
  </authors>
  <commentList>
    <comment ref="E16" authorId="0" shapeId="0" xr:uid="{387CF7CC-1C97-4539-AAA4-7A056194FF09}">
      <text>
        <r>
          <rPr>
            <b/>
            <sz val="9"/>
            <color indexed="81"/>
            <rFont val="Tahoma"/>
            <family val="2"/>
          </rPr>
          <t>Пользователь Windows:</t>
        </r>
        <r>
          <rPr>
            <sz val="9"/>
            <color indexed="81"/>
            <rFont val="Tahoma"/>
            <family val="2"/>
          </rPr>
          <t xml:space="preserve">
70 cm sau mm? precizat
</t>
        </r>
      </text>
    </comment>
  </commentList>
</comments>
</file>

<file path=xl/sharedStrings.xml><?xml version="1.0" encoding="utf-8"?>
<sst xmlns="http://schemas.openxmlformats.org/spreadsheetml/2006/main" count="658" uniqueCount="390">
  <si>
    <t>Nr. Lot</t>
  </si>
  <si>
    <t>Nr. Lot Repetat</t>
  </si>
  <si>
    <t>Denumirea Lotului</t>
  </si>
  <si>
    <t>Denumirea Lotului
NEW</t>
  </si>
  <si>
    <t>Specificația Tehnică</t>
  </si>
  <si>
    <t>Specificația Tehnică
NEW</t>
  </si>
  <si>
    <t>Unitatea de măsură</t>
  </si>
  <si>
    <t>ADMINISTRATIA NATIONALA A PENITENCIARELOR (0004)</t>
  </si>
  <si>
    <t>CABINETUL INDIVIDUAL AL MEDICULUI DE FAMILIE CORCODEL GEORGETA (0025)</t>
  </si>
  <si>
    <t>CENTRUL DE MEDICINA LEGALA (0035)</t>
  </si>
  <si>
    <t>CENTRUL DE PLASAMENT TEMPORAR PENTRU PERSOANE CU DIZABILITATI (ADULTE) BADICENI (0040)</t>
  </si>
  <si>
    <t>CENTRUL DE REABILITARE A PERSOANELOR VIRSTNICE SI PERSOANELOR CU DIZABILITATI (ADULTE) “SPERANTA (0047)</t>
  </si>
  <si>
    <t>CENTRUL NATIONAL DE TRANSFUZIE A SANGELUI (0055)</t>
  </si>
  <si>
    <t>CMF SATIAMED (0061)</t>
  </si>
  <si>
    <t>IM CENTRUL STOMATOLOGIC RAIONAL CIMISLIA (0136)</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</si>
  <si>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</si>
  <si>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</si>
  <si>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</si>
  <si>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</si>
  <si>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</si>
  <si>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</si>
  <si>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BALATINA (0172)</t>
  </si>
  <si>
    <t>IMSP CENTRUL DE SANATATE BARDAR (0173)</t>
  </si>
  <si>
    <t>IMSP CENTRUL DE SANATATE BASARABEASCA (0174)</t>
  </si>
  <si>
    <t>IMSP CENTRUL DE SANATATE BRAVICEA (0183)</t>
  </si>
  <si>
    <t>IMSP CENTRUL DE SANATATE BRICENI (0185)</t>
  </si>
  <si>
    <t>IMSP CENTRUL DE SANATATE CAHUL (0192)</t>
  </si>
  <si>
    <t>IMSP CENTRUL DE SANATATE CAINARI VECHI (0194)</t>
  </si>
  <si>
    <t>IMSP CENTRUL DE SANATATE CANTEMIR (0196)</t>
  </si>
  <si>
    <t>IMSP CENTRUL DE SANATATE CAUSENI (0197)</t>
  </si>
  <si>
    <t>IMSP CENTRUL DE SANATATE CAZACLIA (0198)</t>
  </si>
  <si>
    <t>IMSP CENTRUL DE SANATATE CAZANESTI (0199)</t>
  </si>
  <si>
    <t>IMSP CENTRUL DE SANATATE CIMISLIA (0208)</t>
  </si>
  <si>
    <t>IMSP CENTRUL DE SANATATE CIORESCU (0214)</t>
  </si>
  <si>
    <t>IMSP CENTRUL DE SANATATE COLIBAS (0223)</t>
  </si>
  <si>
    <t>IMSP CENTRUL DE SANATATE COMRAT (0225)</t>
  </si>
  <si>
    <t>IMSP CENTRUL DE SANATATE COPANCA (0228)</t>
  </si>
  <si>
    <t>IMSP CENTRUL DE SANATATE COSTESTI IALOVENI (0234)</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</si>
  <si>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</si>
  <si>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</si>
  <si>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</si>
  <si>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</si>
  <si>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</si>
  <si>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</si>
  <si>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</si>
  <si>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FLAMINZENI COSCODENI (0259)</t>
  </si>
  <si>
    <t>IMSP CENTRUL DE SANATATE FLORENI (0260)</t>
  </si>
  <si>
    <t>IMSP CENTRUL DE SANATATE FUNDURII VECHI (0262)</t>
  </si>
  <si>
    <t>IMSP CENTRUL DE SANATATE GHIDIGHICI (0265)</t>
  </si>
  <si>
    <t>IMSP CENTRUL DE SANATATE GLODENI (0269)</t>
  </si>
  <si>
    <t>IMSP CENTRUL DE SANATATE GRATIESTI (0271)</t>
  </si>
  <si>
    <t>IMSP CENTRUL DE SANATATE HAJDIENI (0275)</t>
  </si>
  <si>
    <t>IMSP CENTRUL DE SANATATE HARBOVAT (0277)</t>
  </si>
  <si>
    <t>IMSP CENTRUL DE SANATATE HORESTI (0279)</t>
  </si>
  <si>
    <t>IMSP CENTRUL DE SANATATE IABLOANA (0281)</t>
  </si>
  <si>
    <t>IMSP CENTRUL DE SANATATE IALOVENI (0282)</t>
  </si>
  <si>
    <t>IMSP CENTRUL DE SANATATE LARGA (0290)</t>
  </si>
  <si>
    <t>IMSP CENTRUL DE SANATATE LEOVA (0292)</t>
  </si>
  <si>
    <t>IMSP CENTRUL DE SANATATE MIHAILENI (0306)</t>
  </si>
  <si>
    <t>IMSP CENTRUL DE SANATATE MINDRESTI (0310)</t>
  </si>
  <si>
    <t>IMSP CENTRUL DE SANATATE NISPORENI (0316)</t>
  </si>
  <si>
    <t>IMSP CENTRUL DE SANATATE OCNITA (0318)</t>
  </si>
  <si>
    <t>IMSP CENTRUL DE SANATATE ORHEI NR 1 (0321)</t>
  </si>
  <si>
    <t>IMSP CENTRUL DE SANATATE ORHEI NR 2 (0322)</t>
  </si>
  <si>
    <t>IMSP CENTRUL DE SANATATE OTACI (0323)</t>
  </si>
  <si>
    <t>IMSP CENTRUL DE SANATATE PARJOLTENI (0326)</t>
  </si>
  <si>
    <t>IMSP CENTRUL DE SANATATE PERESECINA (0330)</t>
  </si>
  <si>
    <t>IMSP CENTRUL DE SANATATE RACOVAT (0335)</t>
  </si>
  <si>
    <t>IMSP CENTRUL DE SANATATE RASCANI (0338)</t>
  </si>
  <si>
    <t>IMSP CENTRUL DE SANATATE REZINA (0342)</t>
  </si>
  <si>
    <t>IMSP CENTRUL DE SANATATE RUDI (0345)</t>
  </si>
  <si>
    <t>IMSP CENTRUL DE SANATATE RUSESTII NOI (0346)</t>
  </si>
  <si>
    <t>IMSP CENTRUL DE SANATATE SANGEREI (0351)</t>
  </si>
  <si>
    <t>IMSP CENTRUL DE SANATATE SIPOTENI (0360)</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</si>
  <si>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</si>
  <si>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</si>
  <si>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</si>
  <si>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</si>
  <si>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</si>
  <si>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</si>
  <si>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</si>
  <si>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TANATARI (0377)</t>
  </si>
  <si>
    <t>IMSP CENTRUL DE SANATATE TELENESTI (0384)</t>
  </si>
  <si>
    <t>IMSP CENTRUL DE SANATATE TRUSENI (0390)</t>
  </si>
  <si>
    <t>IMSP CENTRUL DE SANATATE UNGHENI (0392)</t>
  </si>
  <si>
    <t>IMSP CENTRUL DE SANATATE VADUL LUI VODA (0394)</t>
  </si>
  <si>
    <t>IMSP CENTRUL DE SANATATE VADUL RASCOV (0395)</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</si>
  <si>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</si>
  <si>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</si>
  <si>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</si>
  <si>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</si>
  <si>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</si>
  <si>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</si>
  <si>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</si>
  <si>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</si>
  <si>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</si>
  <si>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</si>
  <si>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</si>
  <si>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</si>
  <si>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</si>
  <si>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</si>
  <si>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</si>
  <si>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POLICLINICA STOMATOLOGICA REPUBLICANA (0433)</t>
  </si>
  <si>
    <t>IMSP SPITALUL CARPINENI (0434)</t>
  </si>
  <si>
    <t>IMSP SPITALUL CLINIC BALTI (0436)</t>
  </si>
  <si>
    <t>IMSP SPITALUL CLINIC DE PSIHIATRIE (0438)</t>
  </si>
  <si>
    <t>IMSP SPITALUL CLINIC DE RECUPERARE SI INGRIJIRI CRONICE (0435)</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</si>
  <si>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</si>
  <si>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</si>
  <si>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</si>
  <si>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</si>
  <si>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</si>
  <si>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</si>
  <si>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</si>
  <si>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</si>
  <si>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</si>
  <si>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</si>
  <si>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</si>
  <si>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</si>
  <si>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</si>
  <si>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</si>
  <si>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</si>
  <si>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</si>
  <si>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</si>
  <si>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</si>
  <si>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</si>
  <si>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</si>
  <si>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</si>
  <si>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</si>
  <si>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</si>
  <si>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</si>
  <si>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</si>
  <si>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</si>
  <si>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</si>
  <si>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</si>
  <si>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</si>
  <si>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</si>
  <si>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</si>
  <si>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</si>
  <si>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</si>
  <si>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</si>
  <si>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</si>
  <si>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</si>
  <si>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</si>
  <si>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</si>
  <si>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</si>
  <si>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</si>
  <si>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</si>
  <si>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</si>
  <si>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</si>
  <si>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</si>
  <si>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MEDICAL AL MINISTERULUI AFACERILOR INTERNE (0570)</t>
  </si>
  <si>
    <t>SPITALUL CLINIC MILITAR CENTRAL (0576)</t>
  </si>
  <si>
    <t>Cantitatea Totală</t>
  </si>
  <si>
    <t>Suma estimată cu TVA</t>
  </si>
  <si>
    <t>Suma estimată fără TVA</t>
  </si>
  <si>
    <t>pret per buc 
Cu TVA</t>
  </si>
  <si>
    <t>pret per buc
 Fara TVA</t>
  </si>
  <si>
    <t>pret per buc
 Fara TVA
NEW</t>
  </si>
  <si>
    <t>Suma alocată
NEW ( fara Tva)</t>
  </si>
  <si>
    <t>Suma alocată</t>
  </si>
  <si>
    <t>Commentarii</t>
  </si>
  <si>
    <t>Valoare medie ( estimat +  1 oferta corespunzatoare)</t>
  </si>
  <si>
    <t>Oferta</t>
  </si>
  <si>
    <t>Oferta - 29%</t>
  </si>
  <si>
    <t>Cablu pacient ECG, 10 fire ( 006939 )</t>
  </si>
  <si>
    <t>Cablu pacient ECG, 10 fire ( 006939 ), Dotat cu 10 fire pentru electrocardiograf,conectori 4,0 mm, conector internațional 15 pini, standart de culori, Bucată</t>
  </si>
  <si>
    <t>Bucată</t>
  </si>
  <si>
    <t>Electrod EEG, ureche, EEG-1200K ( 006953 )</t>
  </si>
  <si>
    <t>Electrod EEG, ureche, EEG-1200K ( 006953 ), Electrod  EEG tip clips pentru ureche, reutilizabil  compatibili cu EEG-1200K, Bucată</t>
  </si>
  <si>
    <t>Electrozi din cauciuc, 50x50, Chinesport Medic Stim 4 ( 006964 )</t>
  </si>
  <si>
    <t>Electrozi din cauciuc, 50x50, Chinesport Medic Stim 4 ( 006964 ), Compatibili  cu aparatul Chinesport, stimulator electric EL12054MEDIC-STIM 4
Complet-Plus Line. Diametrul orificiului 4 mm, 50X50, Perechi</t>
  </si>
  <si>
    <t>Pereche</t>
  </si>
  <si>
    <t>Electrozi din cauciuc, 80x120, Chinesport Medic Stim 4 ( 006965 )</t>
  </si>
  <si>
    <t>Electrozi din cauciuc, 80x120, Chinesport Medic Stim 4 ( 006965 ), compatibili cu aparatul Chinesport, stimulator electric EL12054MEDIC-STIM 4 Complet Plus Line. Diametrul orificiului 4 mm, 80X120, Perechi</t>
  </si>
  <si>
    <t>Electrozi din cauciuc, 50x50, Neurodin 5103 ( 006966 )</t>
  </si>
  <si>
    <t>Electrozi din cauciuc, 50x50, Neurodin 5103 ( 006966 ), compatibil cu aparatul Neurodin numarul de serie 5103 anul producerii 2010,dimensiuni 50x50 cm, Perechi</t>
  </si>
  <si>
    <t>Film radiologic digital DVB p/u impr. Carestr. Drz View 5700 L.I.  ( 006986 )</t>
  </si>
  <si>
    <t>Film radiologic digital DVB p/u impr. Carestr. Drz View 5700 L.I.  ( 006986 ), Film radiologic digital DVB p/u impr. Carestr. Drz View 5700 L.I. (nr.100) 20x25, Bucată</t>
  </si>
  <si>
    <t>Film radiologic cu baza verde 24 x 30  cm ( 006989 )</t>
  </si>
  <si>
    <t>Film radiologic cu baza verde 24 x 30  cm ( 006989 ), Film radiologic cu baza verde 24 x 30 cm
ambalaj pînă la 100 bucăți în cutie,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</si>
  <si>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</si>
  <si>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</si>
  <si>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pentru circuite de respirație, mecanic, adult  ( 007010 )</t>
  </si>
  <si>
    <t>Filtru pentru circuite de respirație, mecanic, adult  ( 007010 ), Tip pacient: Adult
Tip filtru: mecanic / HEPA
Rata de filtrare  ≥ 99,999%
Rezistența la flux 30l/min  ≤ 2,55 cm H2O
Volum compresiabil ≤  90 ml
Port luer lock obligatoriu
Conexiuni 22F-15M, 22M-15F
Steril sau asamblat in conditii curate conform  EN14644-1
Ambalaj individual, Bucată</t>
  </si>
  <si>
    <t>pret est din 2027 listele</t>
  </si>
  <si>
    <t>Filtru pentru circuite de respirație, neonatal ( 007011 )</t>
  </si>
  <si>
    <t>Filtru pentru circuite de respirație, neonatal ( 007011 ), Tip pacient: Neonatal
Volum tidal minimal ≤ 30 ml
Rata de filtrare  ≥ 99,9%
Volum compresiabil ≤  11 ml
Pierderea de umiditate (mg/l la VT
= 500 ml) ≤ 15 mg/l
Retur de umiditate (mg/l la VT =
500 ml) ≥ 29 mg/l
Port luer lock obligatoriu
Conexiuni 22F-15M, 22M-15F
Ambalaj individual, Bucată</t>
  </si>
  <si>
    <t>Fire ECG  ( 007018 )</t>
  </si>
  <si>
    <t>Fire ECG  ( 007018 ), Set din 3 bucati., cu conector DIN 42802 și conexiune la electrod snap clip de lungime de 1.5m. Un set= O bucată, Bucată</t>
  </si>
  <si>
    <t>Hârtie termosensibilă, 50mm x25m, Cybov Reader 720 ( 007031 )</t>
  </si>
  <si>
    <t>Hârtie termosensibilă, 50mm x25m, Cybov Reader 720 ( 007031 ), parametrii 50 mm, 25 m. tip: rolă 
compatibil cu imprimanta Cybov Reader 720, Bucată</t>
  </si>
  <si>
    <t>pret est din 007032</t>
  </si>
  <si>
    <t>Muștuc pentru spirograf Pony FX, copii  ( 007095 )</t>
  </si>
  <si>
    <t>Muștuc pentru spirograf Pony FX, copii  ( 007095 ), 1.Muștuc pentru spirometrie
2. Dimensiuni:
Diametrul exterior  dispozitiv 30,5 mm (+/- 0,5 mm)
Diametrul exterior pacient  22 mm (+/- 0,5 mm)
Lungime 70 mm (+/- 5 mm)
3. Destinat pentru copii
4. Poate fi utilizat la aparatul PoniFX
5. De unică folosința
6. Material: carton
7. Ambalaj individual
 Se vor prezenta mostre pentru verificare., Bucată</t>
  </si>
  <si>
    <t>Hîrtie pentru sterilizare articolelor medicale, rulou 100mm x100m ( 007102 )</t>
  </si>
  <si>
    <t>Hîrtie pentru sterilizare articolelor medicale, rulou 100mm x100m ( 007102 ), 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11140-1 în conformitate cu EN 868-5. Termenul de păstrare a materialului împachetat după sterilizare nu mai mic de 12 luni. Bucată=O rolă, Bucată</t>
  </si>
  <si>
    <t>Rolă de bandă indicator chimic sterilizare cu plazmă  ( 007112 )</t>
  </si>
  <si>
    <t>Rolă de bandă indicator chimic sterilizare cu plazmă  ( 007112 ), Rolă lăţimea 70 cm (+-5cm) lungimea 200 cm (+-10cm), pentru sterilizare cu plazmă 54 grade C, pretăiate, să fie asigurată desprinderea ușoară, Bucată</t>
  </si>
  <si>
    <t>Rolă de bandă indicator chimic sterilizare cu plazmă  ( 007112 ), Rolă lăţimea 200 mm  lungimea 70 m, pentru sterilizare cu plazmă 54 grade C, pretăiate, să fie asigurată desprinderea ușoară, Bucată</t>
  </si>
  <si>
    <t>Sensor  SpO2, adulti, p/u Drager Infiniti XL  ( 007113 )</t>
  </si>
  <si>
    <t>Sensor  SpO2, adulti, p/u Drager Infiniti XL  ( 007113 ), Pentru măsurarea saturaţiei de oxigen la deget,
Pentru adulţi cu greutatea &gt; 30 kg cu pelicula adeziva, compatibil cu monitorul Draeger Infiniti XL, să nu fie din materiale cu proprietăţi poroase. Unica folosinta., Bucată</t>
  </si>
  <si>
    <t>Sensor pentru măsurarea saturaţiei de oxigen la deget (SpO2) adulti, p/u Nihon Kohden  ( 007114 )</t>
  </si>
  <si>
    <t>Sensor pentru măsurarea saturaţiei de oxigen la deget (SpO2) adulti, p/u Nihon Kohden  ( 007114 ), Pentru adulţi, &gt; 30 kg, fără latex, cu pelicula adeziva,compatibil cu monitorul NIHON KOHDEN să nu fie din materiale cu proprietăţi poroase.Unica folosinta., Bucată</t>
  </si>
  <si>
    <t>Seringa pentru infuzomat, 30-60 ml ( 007119 )</t>
  </si>
  <si>
    <t>Seringa pentru infuzomat, 30-60 ml ( 007119 ), Seringa pentru infuzomat, 30-60 ml, de unică folosință, Bucată</t>
  </si>
  <si>
    <t>Sisteme de infuzie a lichidelor pina la 48 h (compatibil cu infuzomatul din dotare BBraun)  ( 007125 )</t>
  </si>
  <si>
    <t>Sisteme de infuzie a lichidelor pina la 48 h (compatibil cu infuzomatul din dotare BBraun)  ( 007125 ), Tub calibrat                                                       
Nu contine latex
  Rezistent la presiune (2 bari)
Lungimea tubului 240-310 cm
Steril
Compatibil cu Infusomat Compact Plus, Bucată</t>
  </si>
  <si>
    <t>Sisteme pentru masurarea presiunii arteriale directe jetabile, tip “Combitrans”, 2linii p/u monitor Nihon ( 007127 )</t>
  </si>
  <si>
    <t>Sisteme pentru masurarea presiunii arteriale directe jetabile, tip “Combitrans”, 2linii p/u monitor B. Braun ( 007127 )</t>
  </si>
  <si>
    <t>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Nihon Kohden, Bucată</t>
  </si>
  <si>
    <t xml:space="preserve">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B. Braun., Bucată
</t>
  </si>
  <si>
    <t>Test-indicator sterilizare 120°/20 min, Intern și Registru Test-indicator sterilizare 120°/20 min, Intern ( 007133 )</t>
  </si>
  <si>
    <t>Test-indicator sterilizare 120°/20 min, Intern și Registru Test-indicator sterilizare 120°/20 min, Intern ( 007133 ), Indicator p/u controlul calităţii sterilizării la 120 grade 20 min. Intern nr. de până la 1000 teste pe bază adezivă, clasa 4, cu virarea culorii indicatorului. Termen de valabilitate nu mai puțin de 24 luni, instrucțiune de utilizare în limba romană cu registru., Test</t>
  </si>
  <si>
    <t>Test</t>
  </si>
  <si>
    <t>Test-indicator sterilizare 120°/20 min, Intern și Registru REGISTRU ( 007134 )</t>
  </si>
  <si>
    <t>Test-indicator sterilizare 120°/20 min, Intern și Registru REGISTRU ( 007134 ), Registru aprobat de M.S al RM, Ord nr 828 din 31.10.2011 F257/e., Bucată</t>
  </si>
  <si>
    <t>Test-indicator sterilizare 121/20 min și Registru Test-indicator sterilizare 121/20 min ( 007139 )</t>
  </si>
  <si>
    <t>Test-indicator sterilizare 121/20 min și Registru Test-indicator sterilizare 121/20 min ( 007139 ), Indicator p/u controlul calităţii sterilizării la 121 grade 20 min.  nr. de până la 1000 teste pe bază adezivă, clasa 4, cu virarea culorii indicatorului. Termen de valabilitate nu mai puțin de 24 luni, instrucțiune de utilizare în limba romană cu registru. ., Test</t>
  </si>
  <si>
    <t>Test-indicator sterilizare 121/20 min și Registru REGISTRU ( 007140 )</t>
  </si>
  <si>
    <t>Test-indicator sterilizare 121/20 min și Registru REGISTRU ( 007140 ), Registru aprobat de M.S al RM, Ord nr 828 din 31.10.2011 F257/e., Bucată</t>
  </si>
  <si>
    <t>Test-indicator sterilizare 132° și Registru Test-indicator sterilizare 132° ( 007141 )</t>
  </si>
  <si>
    <t>Test-indicator sterilizare 132° și Registru Test-indicator sterilizare 132° ( 007141 ), Indicator p/u controlul calităţii sterilizării la 132 grade . Universal, nr. de până la 1000 teste pe bază adezivă, clasa 4, cu virarea culorii indicatorului. Termen de valabilitate nu mai puțin de 24 luni, instrucțiune de utilizare în limba romană cu registru., Test</t>
  </si>
  <si>
    <t>Test-indicator sterilizare 132° și Registru REGISTRU ( 007142 )</t>
  </si>
  <si>
    <t>Test-indicator sterilizare 132° și Registru REGISTRU ( 007142 ), Registru aprobat de M.S al RM, Ord nr 828 din 31.10.2011 F257/e., Bucată</t>
  </si>
  <si>
    <t>Test-indicator sterilizare 132° / 20 min extern și Registru Test-indicator sterilizare 132° / 20 min extern ( 007143 )</t>
  </si>
  <si>
    <t>Test-indicator sterilizare 132° / 20 min extern și Registru Test-indicator sterilizare 132° / 20 min extern ( 007143 ), Indicator p/u controlul calităţii sterilizării la 132 grade 20 min. Extern, nr. de până la 1000 teste pe bază adezivă, clasa 4, cu virarea culorii indicatorului. Termen de valabilitate nu mai puțin de 24 luni, instrucțiune de utilizare în limba romană cu registru., Test</t>
  </si>
  <si>
    <t>Test-indicator sterilizare 132° / 20 min extern și Registru REGISTRU ( 007144 )</t>
  </si>
  <si>
    <t>Test-indicator sterilizare 132° / 20 min extern și Registru REGISTRU ( 007144 ), Registru aprobat de M.S al RM, Ord nr 828 din 31.10.2011 F257/e., Bucată</t>
  </si>
  <si>
    <t>Test-indicator sterilizare 132°/ 20 min  intern și Registru Test-indicator sterilizare 132°/ 20 min  intern ( 007145 )</t>
  </si>
  <si>
    <t>Test-indicator sterilizare 132°/ 20 min  intern și Registru Test-indicator sterilizare 132°/ 20 min  intern ( 007145 ), Indicator p/u controlul calităţii sterilizării la 132 grade 20 min. Intern, nr. de până la 1000 teste pe bază adezivă, clasa 4, cu virarea culorii indicatorului. Termen de valabilitate nu mai puțin de 24 luni, instrucțiune de utilizare în limba romană cu registru., Test</t>
  </si>
  <si>
    <t>Test-indicator sterilizare 132°/ 20 min  intern și Registru REGISTRU ( 007146 )</t>
  </si>
  <si>
    <t>Test-indicator sterilizare 132°/ 20 min  intern și Registru REGISTRU ( 007146 ), Registru aprobat de M.S al RM, Ord nr 828 din 31.10.2011 F257/e., Bucată</t>
  </si>
  <si>
    <t>Test-indicator sterilizare 134/20 min extern și Registru Test-indicator sterilizare 134/20 min extern ( 007147 )</t>
  </si>
  <si>
    <t>Test-indicator sterilizare 134/20 min extern și Registru Test-indicator sterilizare 134/20 min extern ( 007147 ), Indicator p/u controlul calităţii sterilizării la 134 grade 20 min. Extern, nr. de până la 1000 teste pe bază adezivă,  cu virarea culorii indicatorului. Termen de valabilitate nu mai puțin de 24 luni, instrucțiune de utilizare în limba romană cu registru., Test</t>
  </si>
  <si>
    <t>Test-indicator sterilizare 134/20 min extern și Registru REGISTRU ( 007148 )</t>
  </si>
  <si>
    <t>Test-indicator sterilizare 134/20 min extern și Registru REGISTRU ( 007148 ), Registru aprobat de M.S al RM, Ord nr 828 din 31.10.2011 F257/e., Bucată</t>
  </si>
  <si>
    <t>Test-indicator sterilizare 180° intern și Registru Test-indicator sterilizare 180° intern ( 007161 )</t>
  </si>
  <si>
    <t>Test-indicator sterilizare 180° intern și Registru Test-indicator sterilizare 180° intern ( 007161 ), Indicator p/u controlul calităţii sterilizării la 180 grade . Intern, nr.de până la 1000 teste pe bază adezivă, clasa 4, cu virarea culorii indicatorului. Termen de valabilitate nu mai puțin de 24 luni, instrucțiune de utilizare în limba romană cu registru., Test</t>
  </si>
  <si>
    <t>Test-indicator sterilizare 180° intern și Registru REGISTRU ( 007162 )</t>
  </si>
  <si>
    <t>Test-indicator sterilizare 180° intern și Registru REGISTRU ( 007162 ), Registru aprobat de M.S al RM, Ord nr 828 din 31.10.2011 F257/e., Bucată</t>
  </si>
  <si>
    <t>Test-indicator sterilizare 180°/60 min extern și Registru Test-indicator sterilizare 180°/60 min extern ( 007163 )</t>
  </si>
  <si>
    <t>Test-indicator sterilizare 180°/60 min extern și Registru Test-indicator sterilizare 180°/60 min extern ( 007163 ), Indicator p/u controlul calităţii sterilizării la 180 grade . Extern, nr. de până la 1000 teste pe bază adezivă, clasa 4, cu virarea culorii indicatorului. Termen de valabilitate nu mai puțin de 24 luni, instrucțiune de utilizare în limba romană cu registru., Test</t>
  </si>
  <si>
    <t>Test-indicator sterilizare 180°/60 min extern și Registru REGISTRU ( 007164 )</t>
  </si>
  <si>
    <t>Test-indicator sterilizare 180°/60 min extern și Registru REGISTRU ( 007164 ), Registru aprobat de M.S al RM, Ord nr 828 din 31.10.2011 F257/e., Bucată</t>
  </si>
  <si>
    <t>Gel EEG, EMG, 250 ml  ( 007169 )</t>
  </si>
  <si>
    <t>Gel EEG, EMG, 250 ml  ( 007169 ), Gel EEG, EMG,
Flacon cu capac filetat, dozator cu duză resigilabilă de 250 ml
Incolor si inodor
hipoalergenic, nu irită pielea, Bucată</t>
  </si>
  <si>
    <t>Set seringă pentru substanța de contrast, 200ml  ( 007170 )</t>
  </si>
  <si>
    <t>Set seringă pentru substanța de contrast, 200ml  ( 007170 ), Compatibil cu NEMOTO
Componența minima a setului: 
Seringă 200ml
Tub Spiralat
Tub de tip "J", set</t>
  </si>
  <si>
    <t>Set</t>
  </si>
  <si>
    <t>Set seringă pentru substanța de contrast, 100 ml  ( 007171 )</t>
  </si>
  <si>
    <t>Set seringă pentru substanța de contrast, 100 ml  ( 007171 ), Compatibil cu NEMOTO
Componența minima a setului: 
Seringa 100ml
Tub Spiralat
Tub de tip "J", set</t>
  </si>
  <si>
    <t>Soluție  hipertonică 3% pentru inhalare, fiole  ( 007172 )</t>
  </si>
  <si>
    <t>Soluție  hipertonică 3% pentru inhalare, fiole  ( 007172 ), Soluție  hipertonică 3 % pentru inhalare, ambalaj fiole 4-5 ml
Echivalent cu model Respisun
(1 ml = bucata), Bucată</t>
  </si>
  <si>
    <t>Sensor SpO2 tip clește adult reutilizabil compatibil cu monitor aXcent medical GmbH, Cetus x12  ( 007184 )</t>
  </si>
  <si>
    <t>Sensor SpO2 tip clește adult reutilizabil compatibil cu monitor aXcent medical GmbH, Cetus x12  ( 007184 ), Senzor Sp02 reutilizabil (adult) + cablu de interconectare, compatibil cu monitorul de
pacient, model Cetus x 12, producător aXcent medical GmbH, Germania, Bucată</t>
  </si>
  <si>
    <t>Ac pentru blocaj nervos de unică folosință  ( 007187 )</t>
  </si>
  <si>
    <t>Ac pentru blocaj nervos de unică folosință  ( 007187 ), Ac pentru blocaj nervos de unică folosință
inclinare acului 30°
diametru acului 20G
lungumea 100 mm
Echivalent cu model ULTRAPLEX 360, 30° 20GX100MM-EU, Bucată</t>
  </si>
  <si>
    <t>Adaptor pentru firul de încălzire compatibil cu sistem de umidificare SH530 pentru Ventilator Mindray SV 650  ( 007189 )</t>
  </si>
  <si>
    <t>Adaptor pentru firul de încălzire compatibil cu sistem de umidificare SH530 pentru Ventilator Mindray SV 650  ( 007189 ), Adaptor pentru firul de încălzire compatibil cu circuite de multiplă utilizare și compatibil cu sistem de umidificare SH530 PN:400SH511, Bucată</t>
  </si>
  <si>
    <t>Cablu chirurgical pentru conectarea electrozilor de stimulare cardiaca temporara, compatibil cu cardiostimulatorul Osypka PACE 101 H  ( 007195 )</t>
  </si>
  <si>
    <t>Cablu chirurgical pentru conectarea electrozilor de stimulare cardiaca temporara, compatibil cu cardiostimulatorul Osypka PACE 101 H  ( 007195 ), Cablu chirurgical pentru conectarea electrozilor de stimulare cardiaca temporara, compatibil cu cardiostimulatorul Osypka PACE 101 H. Lungimea de 2,5m, Bucată</t>
  </si>
  <si>
    <t>Cablu ECG cu 5 fire compatibil cu monitorul ECG BISTOS BT-770  ( 007198 )</t>
  </si>
  <si>
    <t>Cablu ECG cu 5 fire compatibil cu monitorul ECG BISTOS BT-770  ( 007198 ), Cablu ECG cu 5 fire compatibil cu monitorul ECG BISTOS BT-770, Bucată</t>
  </si>
  <si>
    <t>Set electrozi ECG 4 cleste + 6 pare (adult), reutilizabil, + Cablu SE-12 Edan ( 007199 )</t>
  </si>
  <si>
    <t>Set electrozi ECG 4 cleste + 6 pare (adult), reutilizabil, + Cablu SE-12 Edan ( 007199 ), Cablu ECG in set cu 6 electrozi precordiali model ventuza si 4 electrozi pentru membre, marime pentru adulti, compatibil cu electrocardiograf seria SE-12 Edan, Bucată</t>
  </si>
  <si>
    <t>repeat -sa anualt contractul</t>
  </si>
  <si>
    <t>Cablu pentru monitorizarea temperaturii la suprafata pielii, adulti, compatibil cu monitor ePM 15 Mindray  ( 007202 )</t>
  </si>
  <si>
    <t>Cablu pentru monitorizarea temperaturii la suprafata pielii, adulti, compatibil cu monitor ePM 15 Mindray  ( 007202 ), Cablu pentru monitorizarea temperaturii la suprafata pielii, adulti, compatibil cu monitor ePM 15 Mindray, Bucată</t>
  </si>
  <si>
    <t>Cablu pentru pacient compatibil cu cardiostimulatorul Medtronic model 5433 A  ( 007203 )</t>
  </si>
  <si>
    <t>Cablu pentru pacient compatibil cu cardiostimulatorul Medtronic model 5433 A  ( 007203 ), Cablu pentru pacient compatibil cu cardiostimulatorul Medtronic model 5433 A, Bucată</t>
  </si>
  <si>
    <t>Cablu pentru pacient compatibil cu cardiostimulatorul Medtronic model 5433 V  ( 007204 )</t>
  </si>
  <si>
    <t>Cablu pentru pacient compatibil cu cardiostimulatorul Medtronic model 5433 V  ( 007204 ), Cablu pentru pacient compatibil cu cardiostimulatorul Medtronic model 5433 V, Bucată</t>
  </si>
  <si>
    <t>Căciuliță EEG  set (XS,S,M,L)  ( 007206 )</t>
  </si>
  <si>
    <t>Căciuliță EEG  set (XS,S,M,L)  ( 007206 ), Căciuliță EEG preasamblată cu 41 electrozi cu grosime redusă a electrodului (cauciuc electroconductor) si firele localizate extern, Bucată</t>
  </si>
  <si>
    <t>Camera de umidificare pentru umidificator JK 530, ventilator Mindray SV 650  ( 007210 )</t>
  </si>
  <si>
    <t>Camera de umidificare pentru umidificator JK 530, ventilator Mindray SV 650  ( 007210 ), Camera de umidificare pentru umidificator JK 530, ventilator Mindray SV 650 reutilizabila, adult, Bucată</t>
  </si>
  <si>
    <t>Capcana de apa WaterLock (EtCO2 ASTRA)  ( 007214 )</t>
  </si>
  <si>
    <t>Capcana de apa WaterLock (EtCO2 ASTRA)  ( 007214 ), utilizata la modulele de CO2 pentru acumularea condensului, din plastic transparent, Adult, compatibile cu ventilatoare ASTRA, Bucată</t>
  </si>
  <si>
    <t>Electrod de coagulare  ( 007263 )</t>
  </si>
  <si>
    <t>Electrod de coagulare  ( 007263 ), Electrod de coagulare,cu capătul de lucru sub formă de bilă de 5mm, cu indicele de culoare verde, cu tija direcţionată pentru elementul de lucru  a rezectoscopului cu teaca ch, RICHARD  WOLF, Bucată</t>
  </si>
  <si>
    <t>Electrod de taiere  ( 007264 )</t>
  </si>
  <si>
    <t>Electrod de taiere  ( 007264 ), Electrod de taiere  ,cu capătul de lucru sub formă de unghi, cu indicele de culoare verde, cu tija direcţioanată, pentru elementul de lucru  a rezectoscopului cu teaca 24Ch, RICHARD  WOLF, Bucată</t>
  </si>
  <si>
    <t>Fixativ  ( 007294 )</t>
  </si>
  <si>
    <t>Fixativ  ( 007294 ), Canistre de 5 L , fixativ pentru procesare manuala, litru</t>
  </si>
  <si>
    <t>Litru</t>
  </si>
  <si>
    <t xml:space="preserve">Oferta - 29%
( noi deja am contractat developant  Developant  ( 007259 )) </t>
  </si>
  <si>
    <t>Gel lubrificant  ( 007296 )</t>
  </si>
  <si>
    <t>Gel lubrificant  ( 007296 ), Pentru proceduri endoscopice (gastro-colono-bronhoscopie s.a.) in flacoane de 250 -300 ml cu pompa, Bucată</t>
  </si>
  <si>
    <t>Ghid de lumina reutilizabil compatibil cu ENDOLIGHT LED 1.3 Richard Wolf  ( 007297 )</t>
  </si>
  <si>
    <t>Ghid de lumina reutilizabil compatibil cu ENDOLIGHT LED 1.3 Richard Wolf  ( 007297 ), Ghid de lumina reutilizabil compatibil cu ENDOLIGHT LED 1.3 Richard Wolf ref: 80665023, Bucată</t>
  </si>
  <si>
    <t>Infusomat Space Line Standart  ( 007304 )</t>
  </si>
  <si>
    <t>Infusomat Space Line Standart  ( 007304 ), Sisteme pentru infuziea lichidelor ,preparatelor citostatice cu infuzomate FMS,non stop 24-48 ore.Tub de silicon, rezistentla presiune .PVC-free.Lungimea 300 cm, Bucată</t>
  </si>
  <si>
    <t>Kit de mentenanta anuala compatibil cu masina de anestezie Mindray Seria WATO  ( 007308 )</t>
  </si>
  <si>
    <t>Kit de mentenanta anuala compatibil cu masina de anestezie Mindray Seria WATO  ( 007308 ), Kit de mentenanta((115-021121-00) pentru 1 an  compatibil cu masinile de anestezie Mindray seria Wato, Bucată</t>
  </si>
  <si>
    <t>Kit de mentenanta anuala compatibil cu ventilatorul Mindray SV650,600 ( 007309 )</t>
  </si>
  <si>
    <t>Kit de mentenanta anuala compatibil cu ventilatorul Mindray SV650,600 ( 007309 ), Kit-ul de mentenanta 1 an (echivalent cu model 115-049765-00) , compatibil cu ventilator SV650,600 Mindray in set cu sensor O2 , Bucată</t>
  </si>
  <si>
    <t>Kit de mentenanta compatibil cu ventilatorul Savina 300 ( 007310 )</t>
  </si>
  <si>
    <t>Kit de mentenanta compatibil cu ventilatorul Savina 300 ( 007310 ), Kit de mentenanta  pentru 2 ani MX08860 PM kit for Savina 300, Bucată</t>
  </si>
  <si>
    <t>Lama de unică folosință Macintosh compatibile cu video laringoscop MEDCAPTAIN model VS-10S  ( 007312 )</t>
  </si>
  <si>
    <t>Lama de unică folosință Macintosh compatibile cu video laringoscop MEDCAPTAIN model VS-10S  ( 007312 ), Lama de unică folosință Macintosh compatibile cu video laringoscop MEDCAPTAIN model VS-10S, pentru maturi, unica folosinta, M3D, Bucată</t>
  </si>
  <si>
    <t>Lama de unica folosință Nr 4 pentru videolaringoscop VS-10 ( 007313 )</t>
  </si>
  <si>
    <t>Lama de unica folosință Nr 4 pentru videolaringoscop VS-10 ( 007313 ),  Lama de unica folosință Nr 4
Compatibil cu videolaringoscop VS-10, lama de unica folosința, in ambalaj steril, Bucată</t>
  </si>
  <si>
    <t>Pelicula X-ray 8x10 inch, compatibilă cu imprimanta medicală HQ-460DY  ( 007334 )</t>
  </si>
  <si>
    <t>Pelicula X-ray 8x10 inch, compatibilă cu imprimanta medicală HQ-460DY  ( 007334 ), Pelicula X-ray (radiologică) 8x10 inch, compatibilă cu imprimanta medicală HQ-460DY, ambalare de până la 100 foi, Bucată</t>
  </si>
  <si>
    <t>Service Kit pentru 3 ani compatibil cu masina de anestezie Drager Fabius  ( 007356 )</t>
  </si>
  <si>
    <t>Service Kit pentru 3 ani compatibil cu masina de anestezie Drager Fabius  ( 007356 ), Service Kit pentru 3 ani, set cu piese ce conține filtre, garnituri, membrane(filtru pentru conectorul de aer şi O2, filtru pentru analizatorul de gaze si altele, filtru de aier, baterie ( MX08153) compatibil cu masina de anestezie Drager Fabius, Bucată</t>
  </si>
  <si>
    <t>medie</t>
  </si>
  <si>
    <t>medie + 29%</t>
  </si>
  <si>
    <t>Set conectoare "Olympus"  ( 007357 )</t>
  </si>
  <si>
    <t>Set conectoare "Olympus"  ( 007357 ), Set conectoare endoscop Olympus" cu masina "SOLUSCOPE S 1"de reprocesare a endoscoapelor , aflate în dotare, set</t>
  </si>
  <si>
    <t>Sonde de litotripsie pneumatica  ( 007376 )</t>
  </si>
  <si>
    <t>Sonde de litotripsie pneumatica  ( 007376 ), semirigide, 3.3 Fr., adaptabile pentru generator Calcusplit Karl Storz, Bucată</t>
  </si>
  <si>
    <t>Test  indicator  55℃ ( interne)  ( 007379 )</t>
  </si>
  <si>
    <t>Test  indicator  55℃ ( interne)  ( 007379 ), 55℃ (interne)p-u sterilizarea cu vapori de peroxid de hidrogen,compatibil cu sterilizatorul  RENO S-130D  plazma,este de formă dreptunghiulară cu dimensiunile de 10cmx16mm,cu un marcaj  indicator care după sterilizare își schimbă culoarea., Bucată</t>
  </si>
  <si>
    <t>Electrozi ECG 4 pare cu supapă (adult), reutilizabili  ( 007396 )</t>
  </si>
  <si>
    <t>Set electrozi ECG 4 cleste + 6 pare (adult), reutilizabil ( 007121 )</t>
  </si>
  <si>
    <t>Electrozi ECG 4 pare cu supapă (adult), reutilizabili  ( 007396 ), 1. Parte activa a electrodului din Ag/AgCl, 2.   tip pare, 3. tip pacient adult, 4. compatibil cu conectori ECG tip banana de diametru 3 si 4mm., Bucată</t>
  </si>
  <si>
    <t>Set electrozi ECG 4 cleste + 6 pare (adult), reutilizabil  ( 007121 ), 1. Parte activa a electrodului din Ag/AgCl, 2. set electrozi 4 tip clește (roșu, glaben, verde, negru) + 6 tip pare, 3. tip pacient adult, 4. compatibil cu conectori ECG tip banana de diametru 3 si 4mm., Bucată</t>
  </si>
  <si>
    <t xml:space="preserve">pret contractat lot 169 -   cu TVA 576 (480)
am luat lot 169 </t>
  </si>
  <si>
    <t>Pachet pentru sterilizare, 200 x 330mm ( 007397 )</t>
  </si>
  <si>
    <t>Pachet pentru sterilizare, 200 x 330mm ( 007397 ), Pachet pentru sterilizare cu abur, cu aer, minim 180 grade/ 60 minute, 200x330 mm, Bucată</t>
  </si>
  <si>
    <t>Cablu electrozi  EKG reutilizabil integrat compatibil cu monitor Bistoss BT770  ( 007400 )</t>
  </si>
  <si>
    <t>Cablu electrozi  EKG reutilizabil integrat compatibil cu monitor Bistoss BT770  ( 007400 ), Cablu electrozi EKG  (rosu, galbem, verde, alb, negru)  reutilizabil integrat compatibil cu monitor Bistoss BT770, Bucată</t>
  </si>
  <si>
    <t>pret contractat lot 9 - 590</t>
  </si>
  <si>
    <t>Cablu electrozi EKG  reutilizabil integrat compatibil cu monitor  Edan IM80  ( 007402 )</t>
  </si>
  <si>
    <t>Cablu electrozi EKG  reutilizabil integrat compatibil cu monitor  Edan IM80  ( 007402 ), Cablu electrozi EKG  reutilizabil integrat compatibil cu monitor Edan IM80, Bucată</t>
  </si>
  <si>
    <t>Cablu sensor SpO2  adult reutilizabil integrat compatibil cu monitor Biocare PM 900  ( 007403 )</t>
  </si>
  <si>
    <t>Cablu sensor SpO2  adult reutilizabil integrat compatibil cu monitor Biocare PM 900  ( 007403 ), Cablu sensor SpO2  adult reutilizabil integrat compatibil cu monitor Biocare PM 900, Bucată</t>
  </si>
  <si>
    <t>lot 165- 310</t>
  </si>
  <si>
    <t>Consumabile pentru ECG "SE-601 B, Edan"  ( 007411 )</t>
  </si>
  <si>
    <t>Cablu pacient ECG, 10 fire, Edan SE-3  ( 007411 )</t>
  </si>
  <si>
    <t>Consumabile pentru ECG "SE-601 B, Edan"  ( 007411 ), Cablul pacientului pentru ECG.
Dotat cu 10 fire pentru electrocardiograf MAC 2000,conectori 4,0 mm, conector internațional 15 pini, standart de culori IEC (International Electrotechnical Commission), Bucată</t>
  </si>
  <si>
    <t>Cablu pacient ECG, 10 fire, Edan SE-3  ( 007411 ),
Cablu pacient pentru  electrocardiograf, Cu 10 fire  Compatibil cu EDAN-SE-3 
Standard de culori IEC, Bucată</t>
  </si>
  <si>
    <t xml:space="preserve">
// Este vorba de edan SE 3</t>
  </si>
  <si>
    <t>Cablul  ECG 10 fire,iE6 Schenzhen Biocare ( 007412 )</t>
  </si>
  <si>
    <t>Cablul  ECG 10 fire,iE6 Schenzhen Biocare ( 007412 ), Cablul pacientului pentru ECG
Dotat cu 10 fire pentru electrocardiograf iE6,conectori 4,0 mm, conector circular, standart de culori IEC (International Electrotechnical Commission), Bucată</t>
  </si>
  <si>
    <t>Electrod bipolar ( 007419 )</t>
  </si>
  <si>
    <t>Electrod bipolar ( 007419 ), Diametru pînă la 7 Fr. compatibil cu teacă histeroscopului Olympus, Bucată</t>
  </si>
  <si>
    <t>Electrod monopolar  ( 007420 )</t>
  </si>
  <si>
    <t>Electrod monopolar  ( 007420 ), Diametru pînă la 7 Fr. compatibil cu teacă histeroscopului, Bucată</t>
  </si>
  <si>
    <t>Film radiologic stomatologic, 3 x 4 cm ( 007421 )</t>
  </si>
  <si>
    <t>Film radiologic stomatologic, 3 x 4 cm ( 007421 ), Film radiologic stomatologic 3x4 cm, ambalaj până la 150 bucati, Bucată</t>
  </si>
  <si>
    <t>Filtru antibacterial, de unica folosința compatibil cu  Pony FX ( G48040 )</t>
  </si>
  <si>
    <t>Filtru antibacterial, de unica folosința compatibil cu  Pony FX ( G48040 ), 1.Filtru antibacterial pentru spirometrie
2. Dimensiuni:
Diametru interior – 26mm ±0,5mm
Diametru exterior – 30,7mm ±0,5mm
Lungime – 75mm ±5mm
3. Destinat pentru adulți
4.  Poate fi utilizat la aparatul Pony FX
5. De unică folosința
6. Ambalaj individual
7. Echivalent cu model A 182 300 004, Cosmed
 Se vor prezenta mostre pentru verificare., Bucată</t>
  </si>
  <si>
    <t>Hîrtie milimetrică p/u ECG , termosensibilă 128mm x150mm х300P tip: pliată, Sonicaid FM830 ( G48041 )</t>
  </si>
  <si>
    <t>Hîrtie milimetrică p/u ECG , termosensibilă 128mm x150mm х300P tip: pliată, Sonicaid FM830 ( G48041 ), Hîrtie milimetrică p/u ECG , termosensibilă 128mm x150mm х300P tip: pliată, linie de marcaj
compatibilă cu Sonicaid FM800, Bucată</t>
  </si>
  <si>
    <t>Nou!</t>
  </si>
  <si>
    <t>Parafină terapeutică pentru termoterapie</t>
  </si>
  <si>
    <t>Parafină terapeutică pentru termoterapie, kg</t>
  </si>
  <si>
    <t>kg</t>
  </si>
  <si>
    <t>Ozocerită medicală pentru proceduri de termoterapie</t>
  </si>
  <si>
    <t>Ozocerită medicală pentru proceduri de termoterapie, kg</t>
  </si>
  <si>
    <t xml:space="preserve">Piesă Air-Flow </t>
  </si>
  <si>
    <t>Aparat de profilaxie cu bicarbonat, ergonomic, autoclavabil la max1340C, Duze prophy cu lungime și curbură ce permit accesul ușor în zonele posterioare. Design special cu mâner ergonomic, cu părți simetrice antistropire cu dispozitiv de absorbire. Conectare la terminalul turbinei de la unit cu 4 intrări, nu necesită conexiuni externe la apă sau aer, funcționează cu toate tipurile de piesă de mână</t>
  </si>
  <si>
    <t>Piesă de turbină</t>
  </si>
  <si>
    <t>Turbina dentară cu led, dotată cu rulmenți ceramic cu 4 ieșiri.
Compatibilă cu orice unit stomatologic, auto-iluminare , funcționează și pe uniturile care nu sunt dotate cu fibra optică. Dotată cu sursă de lumină LED, luminozitate superioară, longevitate de 10000 ore. Cap ”torque” pentru mai multă putere. Sistem de prindere a frezei push button. 
Metoda de sterilizare: autoclav. Viteza rotației ≥ 300 000. Presiunea 0.25~0.27Mpa.
Nivelul zgomot &lt; 68dB.
Metoda de sterilizare: autoclav</t>
  </si>
  <si>
    <t>Piesă contraunghi</t>
  </si>
  <si>
    <t>Piesa contraunghi 1:1, din material de înaltă calitate, ușor de utilizat, dotată cu push button.
Metoda de sterilizare: autoclav și chimic
Viteza de rotație aproximativ 20000RPM. Diametru freză: 2,345 ~2,355mm. Tehnologie precisă, stabilă, fără vibrație în timpul lucrului.Priză confortabilă de utilizat și ușor de curățat. Zgomotul emis de piesă  &lt;70dB. Presiunea aer &lt; 0,3Mpa</t>
  </si>
  <si>
    <t>Dispozitiv pentru tăierea gutapercii</t>
  </si>
  <si>
    <t>Dispozitiv pentru îndepărtarea rapidă și în siguranță a excesului de gutapercă plasat în canal.
Timp de încălzire: 2 sec
Temperatura de lucru: 160 ºC
culoare alba
Tip: Wireless;
Baterie: 1.2V 2400mAh;
Tensiune de intrare incarcator: 220-240V, 50-60Hz;
Putere: 2,5 W;
Greutate: 500 gr.
Prezentarea: 
-	baza încărcător;
-	cuțit termic cu baterie încorporată;
4 duze</t>
  </si>
  <si>
    <t>Micromotor pneumatic</t>
  </si>
  <si>
    <t>Micromotor pneumatic , din oțel inoxidabil&lt; viteza de rotație, răcire internă, presiune aer:0,3Mpa. Conexiune-4 canale, funcție revers. 
Sterilizare – autoclav la t-1340C.</t>
  </si>
  <si>
    <t>Oglindă stomatologică fără mâner</t>
  </si>
  <si>
    <t>Oglindă stomatologică plană, indicată pentru examinarea cavității bucale. Dimensiuni0mm, grosimea 4mm
Prezentare: cutie x12 bucăți</t>
  </si>
  <si>
    <t>Menținător de spațiu arcadic</t>
  </si>
  <si>
    <t>Este un dispozitiv stomatologic reutilizabil, sterilizabil, utilizat pentru a menține spațiul dintre dinții arcadelor în timpul unor tratamente sau a facilita accesul în cavitatea bucală. Este fabricat din cauciuc elastic, durabil, ergonomic și previne iritațiile bucale, contribuind la confortul pacientului în timpul procedurilor stomatologice.Mărime:S,M
Mod de sterilizare – autoclav</t>
  </si>
  <si>
    <t>Mulaj stomatologic</t>
  </si>
  <si>
    <t>Model dentar didactic profiaxie, pentru a demonstra pacienților tehnici corecte de periaj dentar. Setul conține un model gigant al danturii umane, 32 dinți, cu articulație flexsibilă și o perie de curățare a dinților.
Material: vinil rezistent; peria-plastic PVC</t>
  </si>
  <si>
    <t>Mâner pentru oglinzi</t>
  </si>
  <si>
    <t>Mâner pentru oglindă stomatologică, produs solid, fabricată din oțel inoxidabil rezistent la coroziune</t>
  </si>
  <si>
    <t>Fuluar netezitoare</t>
  </si>
  <si>
    <t>Fuluar netezitoare, produs solid, fabricată din oțel inoxidabil rezistent la coroziune, indicat la restaurări.diametru 1,5</t>
  </si>
  <si>
    <t>Fuluar netezitoare, produs solid, fabricată din oțel inoxidabil rezistent la coroziune, indicat la restaurări 2 capeteun cap sferic situat ân raport cumînerrul la unghi 45,a doua partesub formă de misterie amplasată la un unghi de 45 față de mâner diametru 2,5 mm</t>
  </si>
  <si>
    <t>Fuluar compozitcondensare și modelare</t>
  </si>
  <si>
    <t>Fuluar compozit condensare și modelare,2 capete , formă conică,mâner anatomic,fabricat din oțel inoăidabil.rezistent la coroziune</t>
  </si>
  <si>
    <t xml:space="preserve">Fuluar compozit </t>
  </si>
  <si>
    <t>Fuluar compozit condensare și modelare,2 capete , vârf torpilă /ascuțit,mâner anatomic,fabricat din oțel inoăidabil.rezistent la coroziune</t>
  </si>
  <si>
    <t>Fuluar dublu compozitromd plat</t>
  </si>
  <si>
    <t>Fuluar dublu compozitromd plat,2 capete,foma romb plate,orientate perpendicilar unul față de celălalt</t>
  </si>
  <si>
    <t>Excavator, 1mm</t>
  </si>
  <si>
    <t>Excavator stomatologic, produs solid, fabricată din oțel inoxidabil rezistent la coroziune, indicat la înlaturarea țesuturilor dentare necroticate. 
Lațimea parții active 1 mm</t>
  </si>
  <si>
    <t>Netezitoare seceră</t>
  </si>
  <si>
    <t>Instrument medical din material de calitate (inclusiv din oțeluri aliate), care îndeplinesc standardele internaționale și îndeplinesc cerințele ridicate ale domeniului de aplicare. Lațimea părții active 1 - 3,0 mm; Lațimea părții active 2 - 3,0 mm</t>
  </si>
  <si>
    <t>Set de irigatie reutilizabil pentru Turn de tip Aesculap</t>
  </si>
  <si>
    <t>Set de irigatie reutilizabil cu Luer Lock (Spikes) REF пr. luпgimе 450 mm, autoclavabil pentru pompa universala de irigație cu aspirare Aesculap Multi Flow Plus ( ref. PG145)</t>
  </si>
  <si>
    <t>Electrod activ cu miner, MBC-200, Soring</t>
  </si>
  <si>
    <t xml:space="preserve"> Electrod activ cu miner, cu butoane tăiere și coagulare, cu cablu de interconectare, reutilizabil compatibil cu electrocoagulator de model MBC-200, Soring</t>
  </si>
  <si>
    <t>Electrod neutru din cauciuc, MBC-200, Soring</t>
  </si>
  <si>
    <t>Electrod neutru din cauciuc electroconductor cu cablu de interconectare compatibil cu electrocoagulator de model Soring MBC-200, Soring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</si>
</sst>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8"/>
      <name val="Arial"/>
      <family val="2"/>
    </font>
    <font>
      <b/>
      <sz val="9"/>
      <color indexed="18"/>
      <name val="Times New Roman"/>
      <family val="1"/>
      <charset val="204"/>
    </font>
    <font>
      <sz val="11"/>
      <color theme="1"/>
      <name val="Times New Roman"/>
      <family val="1"/>
      <charset val="204"/>
    </font>
    <font>
      <sz val="8"/>
      <name val="Times New Roman"/>
      <family val="1"/>
      <charset val="204"/>
    </font>
    <font>
      <sz val="8"/>
      <color indexed="12"/>
      <name val="Times New Roman"/>
      <family val="1"/>
      <charset val="204"/>
    </font>
    <font>
      <sz val="10"/>
      <name val="Arial"/>
      <family val="2"/>
      <charset val="204"/>
    </font>
    <font>
      <sz val="8"/>
      <name val="Times New Roman"/>
      <family val="1"/>
    </font>
    <font>
      <sz val="8"/>
      <color indexed="18"/>
      <name val="Times New Roman"/>
      <family val="1"/>
      <charset val="204"/>
    </font>
    <font>
      <b/>
      <sz val="8"/>
      <color indexed="18"/>
      <name val="Times New Roman"/>
      <family val="1"/>
      <charset val="204"/>
    </font>
    <font>
      <b/>
      <sz val="9"/>
      <color indexed="81"/>
      <name val="Tahoma"/>
      <family val="2"/>
    </font>
    <font>
      <sz val="9"/>
      <color indexed="81"/>
      <name val="Tahoma"/>
      <family val="2"/>
    </font>
  </fonts>
  <fills count="9">
    <fill>
      <patternFill patternType="none"/>
    </fill>
    <fill>
      <patternFill patternType="gray125"/>
    </fill>
    <fill>
      <patternFill patternType="solid">
        <fgColor indexed="27"/>
        <bgColor indexed="64"/>
      </patternFill>
    </fill>
    <fill>
      <patternFill patternType="solid">
        <fgColor rgb="FFFFFF00"/>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B0F0"/>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6" fillId="0" borderId="0"/>
  </cellStyleXfs>
  <cellXfs count="54">
    <xf numFmtId="0" fontId="0" fillId="0" borderId="0" xfId="0"/>
    <xf numFmtId="0" fontId="2" fillId="2" borderId="1"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0" borderId="1" xfId="1" applyFont="1" applyBorder="1" applyAlignment="1">
      <alignment horizontal="center" vertical="center" wrapText="1"/>
    </xf>
    <xf numFmtId="0" fontId="2" fillId="2" borderId="1" xfId="1" applyFont="1" applyFill="1" applyBorder="1" applyAlignment="1">
      <alignment horizontal="center" vertical="center" wrapText="1" indent="1"/>
    </xf>
    <xf numFmtId="2" fontId="2" fillId="2" borderId="1" xfId="1" applyNumberFormat="1" applyFont="1" applyFill="1" applyBorder="1" applyAlignment="1">
      <alignment horizontal="center" vertical="center" wrapText="1" indent="1"/>
    </xf>
    <xf numFmtId="0" fontId="2" fillId="4" borderId="1" xfId="1" applyFont="1" applyFill="1" applyBorder="1" applyAlignment="1">
      <alignment horizontal="center" vertical="center" wrapText="1"/>
    </xf>
    <xf numFmtId="0" fontId="2" fillId="3" borderId="1" xfId="1" applyFont="1" applyFill="1" applyBorder="1" applyAlignment="1">
      <alignment horizontal="center" vertical="center" wrapText="1" indent="1"/>
    </xf>
    <xf numFmtId="0" fontId="3" fillId="0" borderId="1" xfId="0" applyFont="1" applyBorder="1" applyAlignment="1">
      <alignment horizontal="center" vertical="center" wrapText="1"/>
    </xf>
    <xf numFmtId="0" fontId="3" fillId="0" borderId="0" xfId="0" applyFont="1"/>
    <xf numFmtId="0" fontId="4" fillId="0" borderId="1" xfId="1" applyFont="1" applyBorder="1" applyAlignment="1">
      <alignment vertical="top" wrapText="1" indent="2"/>
    </xf>
    <xf numFmtId="0" fontId="5" fillId="0" borderId="1" xfId="1" applyFont="1" applyBorder="1" applyAlignment="1">
      <alignment horizontal="right" vertical="center" indent="1"/>
    </xf>
    <xf numFmtId="2" fontId="5" fillId="0" borderId="1" xfId="1" applyNumberFormat="1" applyFont="1" applyBorder="1" applyAlignment="1">
      <alignment horizontal="right" vertical="center" indent="1"/>
    </xf>
    <xf numFmtId="4" fontId="4" fillId="0" borderId="1" xfId="1" applyNumberFormat="1" applyFont="1" applyBorder="1" applyAlignment="1">
      <alignment horizontal="right" vertical="center" indent="1"/>
    </xf>
    <xf numFmtId="4" fontId="4" fillId="0" borderId="1" xfId="1" applyNumberFormat="1" applyFont="1" applyBorder="1" applyAlignment="1">
      <alignment horizontal="center" vertical="center"/>
    </xf>
    <xf numFmtId="0" fontId="3" fillId="0" borderId="1" xfId="0" applyFont="1" applyBorder="1" applyAlignment="1">
      <alignment horizontal="center" vertical="center"/>
    </xf>
    <xf numFmtId="2" fontId="4" fillId="0" borderId="1" xfId="1" applyNumberFormat="1" applyFont="1" applyBorder="1" applyAlignment="1">
      <alignment horizontal="center" vertical="center"/>
    </xf>
    <xf numFmtId="4" fontId="5" fillId="0" borderId="1" xfId="1" applyNumberFormat="1" applyFont="1" applyBorder="1" applyAlignment="1">
      <alignment horizontal="right" vertical="center" indent="1"/>
    </xf>
    <xf numFmtId="2" fontId="4" fillId="0" borderId="1" xfId="1" applyNumberFormat="1" applyFont="1" applyBorder="1" applyAlignment="1">
      <alignment horizontal="right" vertical="center" indent="1"/>
    </xf>
    <xf numFmtId="2" fontId="5" fillId="3" borderId="1" xfId="1" applyNumberFormat="1" applyFont="1" applyFill="1" applyBorder="1" applyAlignment="1">
      <alignment horizontal="right" vertical="center" indent="1"/>
    </xf>
    <xf numFmtId="4" fontId="4" fillId="4" borderId="1" xfId="1" applyNumberFormat="1" applyFont="1" applyFill="1" applyBorder="1" applyAlignment="1">
      <alignment horizontal="center" vertical="center"/>
    </xf>
    <xf numFmtId="4" fontId="4" fillId="3" borderId="1" xfId="1" applyNumberFormat="1" applyFont="1" applyFill="1" applyBorder="1" applyAlignment="1">
      <alignment horizontal="center" vertical="center"/>
    </xf>
    <xf numFmtId="0" fontId="3" fillId="3" borderId="1" xfId="0" applyFont="1" applyFill="1" applyBorder="1" applyAlignment="1">
      <alignment horizontal="center" vertical="center" wrapText="1"/>
    </xf>
    <xf numFmtId="0" fontId="6" fillId="0" borderId="0" xfId="2"/>
    <xf numFmtId="4" fontId="4" fillId="5" borderId="1" xfId="1" applyNumberFormat="1" applyFont="1" applyFill="1" applyBorder="1" applyAlignment="1">
      <alignment horizontal="right" vertical="center" indent="1"/>
    </xf>
    <xf numFmtId="0" fontId="4" fillId="0" borderId="1" xfId="1" applyFont="1" applyBorder="1" applyAlignment="1">
      <alignment horizontal="center" vertical="center" wrapText="1"/>
    </xf>
    <xf numFmtId="0" fontId="4" fillId="3" borderId="1" xfId="1" applyFont="1" applyFill="1" applyBorder="1" applyAlignment="1">
      <alignment horizontal="center" vertical="center" wrapText="1"/>
    </xf>
    <xf numFmtId="2" fontId="5" fillId="0" borderId="1" xfId="1" applyNumberFormat="1" applyFont="1" applyBorder="1" applyAlignment="1">
      <alignment horizontal="center" vertical="center"/>
    </xf>
    <xf numFmtId="0" fontId="4" fillId="3" borderId="1" xfId="1" applyFont="1" applyFill="1" applyBorder="1" applyAlignment="1">
      <alignment vertical="top" wrapText="1" indent="2"/>
    </xf>
    <xf numFmtId="4" fontId="5" fillId="3" borderId="1" xfId="1" applyNumberFormat="1" applyFont="1" applyFill="1" applyBorder="1" applyAlignment="1">
      <alignment horizontal="right" vertical="center" indent="1"/>
    </xf>
    <xf numFmtId="0" fontId="3" fillId="6" borderId="1" xfId="0" applyFont="1" applyFill="1" applyBorder="1" applyAlignment="1">
      <alignment horizontal="center" vertical="center"/>
    </xf>
    <xf numFmtId="0" fontId="4" fillId="0" borderId="1" xfId="1" applyFont="1" applyBorder="1" applyAlignment="1">
      <alignment horizontal="right" vertical="center" indent="1"/>
    </xf>
    <xf numFmtId="0" fontId="3" fillId="7" borderId="1" xfId="0" applyFont="1" applyFill="1" applyBorder="1" applyAlignment="1">
      <alignment horizontal="center" vertical="center" wrapText="1"/>
    </xf>
    <xf numFmtId="9" fontId="3" fillId="0" borderId="1" xfId="0" applyNumberFormat="1" applyFont="1" applyBorder="1" applyAlignment="1">
      <alignment horizontal="center" vertical="center" wrapText="1"/>
    </xf>
    <xf numFmtId="0" fontId="4" fillId="5" borderId="1" xfId="1" applyFont="1" applyFill="1" applyBorder="1" applyAlignment="1">
      <alignment vertical="top" wrapText="1" indent="2"/>
    </xf>
    <xf numFmtId="0" fontId="5" fillId="5" borderId="1" xfId="1" applyFont="1" applyFill="1" applyBorder="1" applyAlignment="1">
      <alignment horizontal="right" vertical="center" indent="1"/>
    </xf>
    <xf numFmtId="2" fontId="5" fillId="5" borderId="1" xfId="1" applyNumberFormat="1" applyFont="1" applyFill="1" applyBorder="1" applyAlignment="1">
      <alignment horizontal="right" vertical="center" indent="1"/>
    </xf>
    <xf numFmtId="0" fontId="3"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5" fillId="0" borderId="1" xfId="1" applyFont="1" applyBorder="1" applyAlignment="1">
      <alignment horizontal="center" vertical="center"/>
    </xf>
    <xf numFmtId="4" fontId="4" fillId="3" borderId="1" xfId="1" applyNumberFormat="1" applyFont="1" applyFill="1" applyBorder="1" applyAlignment="1">
      <alignment horizontal="right" vertical="center" indent="1"/>
    </xf>
    <xf numFmtId="2" fontId="4" fillId="3" borderId="1" xfId="1" applyNumberFormat="1" applyFont="1" applyFill="1" applyBorder="1" applyAlignment="1">
      <alignment horizontal="center" vertical="center"/>
    </xf>
    <xf numFmtId="0" fontId="7" fillId="3" borderId="1" xfId="1" applyFont="1" applyFill="1" applyBorder="1" applyAlignment="1">
      <alignment vertical="top" wrapText="1" indent="2"/>
    </xf>
    <xf numFmtId="2" fontId="3" fillId="0" borderId="0" xfId="0" applyNumberFormat="1" applyFont="1"/>
    <xf numFmtId="0" fontId="3" fillId="0" borderId="0" xfId="0" applyFont="1" applyAlignment="1">
      <alignment horizontal="center"/>
    </xf>
    <xf numFmtId="0" fontId="3" fillId="0" borderId="1" xfId="0" applyFont="1" applyBorder="1"/>
    <xf numFmtId="0" fontId="8" fillId="2" borderId="1" xfId="1" applyFont="1" applyFill="1" applyBorder="1" applyAlignment="1">
      <alignment vertical="top"/>
    </xf>
    <xf numFmtId="4" fontId="5" fillId="2" borderId="1" xfId="1" applyNumberFormat="1" applyFont="1" applyFill="1" applyBorder="1" applyAlignment="1">
      <alignment horizontal="right" vertical="center" indent="1"/>
    </xf>
    <xf numFmtId="2" fontId="5" fillId="2" borderId="1" xfId="1" applyNumberFormat="1" applyFont="1" applyFill="1" applyBorder="1" applyAlignment="1">
      <alignment horizontal="right" vertical="center" indent="1"/>
    </xf>
    <xf numFmtId="4" fontId="8" fillId="2" borderId="1" xfId="1" applyNumberFormat="1" applyFont="1" applyFill="1" applyBorder="1" applyAlignment="1">
      <alignment horizontal="right" vertical="center" indent="1"/>
    </xf>
    <xf numFmtId="4" fontId="9" fillId="2" borderId="1" xfId="1" applyNumberFormat="1" applyFont="1" applyFill="1" applyBorder="1" applyAlignment="1">
      <alignment horizontal="right" vertical="center" indent="1"/>
    </xf>
    <xf numFmtId="0" fontId="3" fillId="4" borderId="0" xfId="0" applyFont="1" applyFill="1" applyAlignment="1">
      <alignment horizontal="center"/>
    </xf>
    <xf numFmtId="0" fontId="3" fillId="0" borderId="0" xfId="0" applyFont="1" applyAlignment="1">
      <alignment horizontal="center" vertical="center" wrapText="1"/>
    </xf>
  </cellXfs>
  <cellStyles count="3">
    <cellStyle name="Normal" xfId="0" builtinId="0"/>
    <cellStyle name="Normal 7" xfId="2" xr:uid="{F1B61740-AAC7-44F3-981B-B8ACF6BA11A3}"/>
    <cellStyle name="Normal_Sheet1" xfId="1" xr:uid="{57313948-DB0E-4178-A5A7-6B7D146E32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901392-FB17-456C-A066-2ADC59B40C97}">
  <dimension ref="A1:FK104"/>
  <sheetViews>
    <sheetView tabSelected="1" zoomScale="85" zoomScaleNormal="85" workbookViewId="0">
      <pane ySplit="1" topLeftCell="A89" activePane="bottomLeft" state="frozen"/>
      <selection pane="bottomLeft" activeCell="N98" sqref="N98"/>
    </sheetView>
  </sheetViews>
  <sheetFormatPr defaultColWidth="9.140625" defaultRowHeight="36" customHeight="1" x14ac:dyDescent="0.25"/>
  <cols>
    <col min="1" max="1" width="5.42578125" style="9" hidden="1" customWidth="1"/>
    <col min="2" max="2" width="11.140625" style="9" customWidth="1"/>
    <col min="3" max="3" width="23.5703125" style="9" hidden="1" customWidth="1"/>
    <col min="4" max="4" width="23.5703125" style="9" customWidth="1"/>
    <col min="5" max="5" width="42.42578125" style="9" hidden="1" customWidth="1"/>
    <col min="6" max="6" width="42.7109375" style="9" hidden="1" customWidth="1"/>
    <col min="7" max="7" width="11.42578125" style="9" customWidth="1"/>
    <col min="8" max="92" width="9.140625" style="9" customWidth="1"/>
    <col min="93" max="93" width="9" style="9" customWidth="1"/>
    <col min="94" max="99" width="9.140625" style="9" customWidth="1"/>
    <col min="100" max="100" width="17.42578125" style="9" customWidth="1"/>
    <col min="101" max="132" width="9.140625" style="9" customWidth="1"/>
    <col min="133" max="133" width="14.42578125" style="9" customWidth="1"/>
    <col min="134" max="153" width="9.140625" style="9" customWidth="1"/>
    <col min="154" max="154" width="12.42578125" style="9" customWidth="1"/>
    <col min="155" max="156" width="13" style="9" hidden="1" customWidth="1"/>
    <col min="157" max="157" width="15.28515625" style="44" hidden="1" customWidth="1"/>
    <col min="158" max="158" width="15" style="52" hidden="1" customWidth="1"/>
    <col min="159" max="160" width="15" style="45" hidden="1" customWidth="1"/>
    <col min="161" max="161" width="13" style="9" hidden="1" customWidth="1"/>
    <col min="162" max="162" width="19.5703125" style="53" hidden="1" customWidth="1"/>
    <col min="163" max="163" width="18.140625" style="9" hidden="1" customWidth="1"/>
    <col min="164" max="165" width="9.140625" style="9" hidden="1" customWidth="1"/>
    <col min="166" max="167" width="0" style="9" hidden="1" customWidth="1"/>
    <col min="168" max="16384" width="9.140625" style="9"/>
  </cols>
  <sheetData>
    <row r="1" spans="1:165" ht="36" customHeight="1" x14ac:dyDescent="0.25">
      <c r="A1" s="1" t="s">
        <v>0</v>
      </c>
      <c r="B1" s="1" t="s">
        <v>1</v>
      </c>
      <c r="C1" s="1" t="s">
        <v>2</v>
      </c>
      <c r="D1" s="2" t="s">
        <v>3</v>
      </c>
      <c r="E1" s="1" t="s">
        <v>4</v>
      </c>
      <c r="F1" s="2" t="s">
        <v>5</v>
      </c>
      <c r="G1" s="1" t="s">
        <v>6</v>
      </c>
      <c r="H1" s="1" t="s">
        <v>7</v>
      </c>
      <c r="I1" s="1" t="s">
        <v>8</v>
      </c>
      <c r="J1" s="1" t="s">
        <v>9</v>
      </c>
      <c r="K1" s="1" t="s">
        <v>10</v>
      </c>
      <c r="L1" s="1" t="s">
        <v>11</v>
      </c>
      <c r="M1" s="1" t="s">
        <v>12</v>
      </c>
      <c r="N1" s="1" t="s">
        <v>13</v>
      </c>
      <c r="O1" s="1" t="s">
        <v>14</v>
      </c>
      <c r="P1" s="3"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3"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3" t="s">
        <v>92</v>
      </c>
      <c r="CP1" s="1" t="s">
        <v>93</v>
      </c>
      <c r="CQ1" s="1" t="s">
        <v>94</v>
      </c>
      <c r="CR1" s="1" t="s">
        <v>95</v>
      </c>
      <c r="CS1" s="1" t="s">
        <v>96</v>
      </c>
      <c r="CT1" s="1" t="s">
        <v>97</v>
      </c>
      <c r="CU1" s="1" t="s">
        <v>98</v>
      </c>
      <c r="CV1" s="1" t="s">
        <v>99</v>
      </c>
      <c r="CW1" s="1" t="s">
        <v>100</v>
      </c>
      <c r="CX1" s="1" t="s">
        <v>101</v>
      </c>
      <c r="CY1" s="1" t="s">
        <v>102</v>
      </c>
      <c r="CZ1" s="1" t="s">
        <v>103</v>
      </c>
      <c r="DA1" s="1" t="s">
        <v>104</v>
      </c>
      <c r="DB1" s="1" t="s">
        <v>105</v>
      </c>
      <c r="DC1" s="3" t="s">
        <v>106</v>
      </c>
      <c r="DD1" s="1" t="s">
        <v>107</v>
      </c>
      <c r="DE1" s="1" t="s">
        <v>108</v>
      </c>
      <c r="DF1" s="1" t="s">
        <v>109</v>
      </c>
      <c r="DG1" s="1" t="s">
        <v>110</v>
      </c>
      <c r="DH1" s="1" t="s">
        <v>111</v>
      </c>
      <c r="DI1" s="1" t="s">
        <v>112</v>
      </c>
      <c r="DJ1" s="1" t="s">
        <v>113</v>
      </c>
      <c r="DK1" s="3" t="s">
        <v>114</v>
      </c>
      <c r="DL1" s="1" t="s">
        <v>115</v>
      </c>
      <c r="DM1" s="1" t="s">
        <v>116</v>
      </c>
      <c r="DN1" s="1" t="s">
        <v>117</v>
      </c>
      <c r="DO1" s="1" t="s">
        <v>118</v>
      </c>
      <c r="DP1" s="1" t="s">
        <v>119</v>
      </c>
      <c r="DQ1" s="3" t="s">
        <v>120</v>
      </c>
      <c r="DR1" s="1" t="s">
        <v>121</v>
      </c>
      <c r="DS1" s="1" t="s">
        <v>122</v>
      </c>
      <c r="DT1" s="1" t="s">
        <v>123</v>
      </c>
      <c r="DU1" s="1" t="s">
        <v>124</v>
      </c>
      <c r="DV1" s="1" t="s">
        <v>125</v>
      </c>
      <c r="DW1" s="1" t="s">
        <v>126</v>
      </c>
      <c r="DX1" s="1" t="s">
        <v>127</v>
      </c>
      <c r="DY1" s="1" t="s">
        <v>128</v>
      </c>
      <c r="DZ1" s="1" t="s">
        <v>129</v>
      </c>
      <c r="EA1" s="1" t="s">
        <v>130</v>
      </c>
      <c r="EB1" s="1" t="s">
        <v>131</v>
      </c>
      <c r="EC1" s="1" t="s">
        <v>132</v>
      </c>
      <c r="ED1" s="1" t="s">
        <v>133</v>
      </c>
      <c r="EE1" s="1" t="s">
        <v>134</v>
      </c>
      <c r="EF1" s="1" t="s">
        <v>135</v>
      </c>
      <c r="EG1" s="1" t="s">
        <v>136</v>
      </c>
      <c r="EH1" s="1" t="s">
        <v>137</v>
      </c>
      <c r="EI1" s="1" t="s">
        <v>138</v>
      </c>
      <c r="EJ1" s="1" t="s">
        <v>139</v>
      </c>
      <c r="EK1" s="1" t="s">
        <v>140</v>
      </c>
      <c r="EL1" s="1" t="s">
        <v>141</v>
      </c>
      <c r="EM1" s="1" t="s">
        <v>142</v>
      </c>
      <c r="EN1" s="1" t="s">
        <v>143</v>
      </c>
      <c r="EO1" s="1" t="s">
        <v>144</v>
      </c>
      <c r="EP1" s="1" t="s">
        <v>145</v>
      </c>
      <c r="EQ1" s="1" t="s">
        <v>146</v>
      </c>
      <c r="ER1" s="1" t="s">
        <v>147</v>
      </c>
      <c r="ES1" s="1" t="s">
        <v>148</v>
      </c>
      <c r="ET1" s="1" t="s">
        <v>149</v>
      </c>
      <c r="EU1" s="1" t="s">
        <v>150</v>
      </c>
      <c r="EV1" s="1" t="s">
        <v>151</v>
      </c>
      <c r="EW1" s="1" t="s">
        <v>152</v>
      </c>
      <c r="EX1" s="4" t="s">
        <v>153</v>
      </c>
      <c r="EY1" s="4" t="s">
        <v>154</v>
      </c>
      <c r="EZ1" s="4" t="s">
        <v>155</v>
      </c>
      <c r="FA1" s="5" t="s">
        <v>156</v>
      </c>
      <c r="FB1" s="6" t="s">
        <v>157</v>
      </c>
      <c r="FC1" s="2" t="s">
        <v>158</v>
      </c>
      <c r="FD1" s="7" t="s">
        <v>159</v>
      </c>
      <c r="FE1" s="4" t="s">
        <v>160</v>
      </c>
      <c r="FF1" s="8" t="s">
        <v>161</v>
      </c>
      <c r="FG1" s="4" t="s">
        <v>162</v>
      </c>
      <c r="FH1" s="4" t="s">
        <v>163</v>
      </c>
      <c r="FI1" s="4" t="s">
        <v>164</v>
      </c>
    </row>
    <row r="2" spans="1:165" ht="36" customHeight="1" x14ac:dyDescent="0.25">
      <c r="A2" s="10">
        <v>10</v>
      </c>
      <c r="B2" s="10">
        <v>1</v>
      </c>
      <c r="C2" s="10" t="s">
        <v>165</v>
      </c>
      <c r="D2" s="10" t="s">
        <v>165</v>
      </c>
      <c r="E2" s="10" t="s">
        <v>166</v>
      </c>
      <c r="F2" s="10" t="s">
        <v>166</v>
      </c>
      <c r="G2" s="10" t="s">
        <v>167</v>
      </c>
      <c r="H2" s="11"/>
      <c r="I2" s="11"/>
      <c r="J2" s="11"/>
      <c r="K2" s="11"/>
      <c r="L2" s="11"/>
      <c r="M2" s="11"/>
      <c r="N2" s="11"/>
      <c r="O2" s="11"/>
      <c r="P2" s="11"/>
      <c r="Q2" s="12">
        <v>8</v>
      </c>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2">
        <v>1</v>
      </c>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2">
        <v>1</v>
      </c>
      <c r="BW2" s="11"/>
      <c r="BX2" s="11"/>
      <c r="BY2" s="11"/>
      <c r="BZ2" s="11"/>
      <c r="CA2" s="11"/>
      <c r="CB2" s="11"/>
      <c r="CC2" s="11"/>
      <c r="CD2" s="11"/>
      <c r="CE2" s="11"/>
      <c r="CF2" s="11"/>
      <c r="CG2" s="11"/>
      <c r="CH2" s="11"/>
      <c r="CI2" s="11"/>
      <c r="CJ2" s="11"/>
      <c r="CK2" s="12">
        <v>12</v>
      </c>
      <c r="CL2" s="11"/>
      <c r="CM2" s="11"/>
      <c r="CN2" s="11"/>
      <c r="CO2" s="11"/>
      <c r="CP2" s="11"/>
      <c r="CQ2" s="11"/>
      <c r="CR2" s="11"/>
      <c r="CS2" s="11"/>
      <c r="CT2" s="11"/>
      <c r="CU2" s="11"/>
      <c r="CV2" s="11"/>
      <c r="CW2" s="11"/>
      <c r="CX2" s="11"/>
      <c r="CY2" s="11"/>
      <c r="CZ2" s="11"/>
      <c r="DA2" s="11"/>
      <c r="DB2" s="12">
        <v>1</v>
      </c>
      <c r="DC2" s="11"/>
      <c r="DD2" s="11"/>
      <c r="DE2" s="11"/>
      <c r="DF2" s="12">
        <v>3</v>
      </c>
      <c r="DG2" s="11"/>
      <c r="DH2" s="11"/>
      <c r="DI2" s="12">
        <v>15</v>
      </c>
      <c r="DJ2" s="11"/>
      <c r="DK2" s="11"/>
      <c r="DL2" s="11"/>
      <c r="DM2" s="12">
        <v>1</v>
      </c>
      <c r="DN2" s="11"/>
      <c r="DO2" s="11"/>
      <c r="DP2" s="11"/>
      <c r="DQ2" s="11"/>
      <c r="DR2" s="11"/>
      <c r="DS2" s="11"/>
      <c r="DT2" s="12">
        <v>1</v>
      </c>
      <c r="DU2" s="11"/>
      <c r="DV2" s="11"/>
      <c r="DW2" s="11"/>
      <c r="DX2" s="11"/>
      <c r="DY2" s="11"/>
      <c r="DZ2" s="11"/>
      <c r="EA2" s="11"/>
      <c r="EB2" s="11"/>
      <c r="EC2" s="11"/>
      <c r="ED2" s="11"/>
      <c r="EE2" s="11"/>
      <c r="EF2" s="11"/>
      <c r="EG2" s="11"/>
      <c r="EH2" s="11"/>
      <c r="EI2" s="11"/>
      <c r="EJ2" s="11"/>
      <c r="EK2" s="11"/>
      <c r="EL2" s="11"/>
      <c r="EM2" s="11"/>
      <c r="EN2" s="11"/>
      <c r="EO2" s="11"/>
      <c r="EP2" s="11"/>
      <c r="EQ2" s="11"/>
      <c r="ER2" s="11"/>
      <c r="ES2" s="11"/>
      <c r="ET2" s="11"/>
      <c r="EU2" s="11"/>
      <c r="EV2" s="11"/>
      <c r="EW2" s="11"/>
      <c r="EX2" s="12">
        <v>43</v>
      </c>
      <c r="EY2" s="13">
        <v>47300.17</v>
      </c>
      <c r="EZ2" s="13">
        <f t="shared" ref="EZ2:EZ65" si="0">EY2/1.2</f>
        <v>39416.808333333334</v>
      </c>
      <c r="FA2" s="14">
        <f t="shared" ref="FA2:FA9" si="1">EY2/EX2</f>
        <v>1100.003953488372</v>
      </c>
      <c r="FB2" s="14">
        <f>FA2/1.2</f>
        <v>916.66996124031004</v>
      </c>
      <c r="FC2" s="14">
        <v>916.66996124031004</v>
      </c>
      <c r="FD2" s="14">
        <f>EX2*FC2</f>
        <v>39416.808333333334</v>
      </c>
      <c r="FE2" s="13">
        <f t="shared" ref="FE2:FE65" si="2">ROUNDUP(EZ2,2)</f>
        <v>39416.810000000005</v>
      </c>
      <c r="FF2" s="8"/>
      <c r="FG2" s="15"/>
      <c r="FH2" s="15"/>
      <c r="FI2" s="15"/>
    </row>
    <row r="3" spans="1:165" ht="36" customHeight="1" x14ac:dyDescent="0.25">
      <c r="A3" s="10">
        <v>22</v>
      </c>
      <c r="B3" s="10">
        <v>2</v>
      </c>
      <c r="C3" s="10" t="s">
        <v>168</v>
      </c>
      <c r="D3" s="10" t="s">
        <v>168</v>
      </c>
      <c r="E3" s="10" t="s">
        <v>169</v>
      </c>
      <c r="F3" s="10" t="s">
        <v>169</v>
      </c>
      <c r="G3" s="10" t="s">
        <v>167</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2">
        <v>2</v>
      </c>
      <c r="EW3" s="11"/>
      <c r="EX3" s="12">
        <v>2</v>
      </c>
      <c r="EY3" s="13">
        <v>1600.01</v>
      </c>
      <c r="EZ3" s="13">
        <f t="shared" si="0"/>
        <v>1333.3416666666667</v>
      </c>
      <c r="FA3" s="16">
        <f t="shared" si="1"/>
        <v>800.005</v>
      </c>
      <c r="FB3" s="14">
        <f t="shared" ref="FB3:FB66" si="3">FA3/1.2</f>
        <v>666.67083333333335</v>
      </c>
      <c r="FC3" s="14">
        <v>666.67083333333335</v>
      </c>
      <c r="FD3" s="14">
        <f t="shared" ref="FD3:FD66" si="4">EX3*FC3</f>
        <v>1333.3416666666667</v>
      </c>
      <c r="FE3" s="13">
        <f t="shared" si="2"/>
        <v>1333.35</v>
      </c>
      <c r="FF3" s="8"/>
      <c r="FG3" s="15"/>
      <c r="FH3" s="15"/>
      <c r="FI3" s="15"/>
    </row>
    <row r="4" spans="1:165" ht="36" customHeight="1" x14ac:dyDescent="0.25">
      <c r="A4" s="10">
        <v>26</v>
      </c>
      <c r="B4" s="10">
        <v>3</v>
      </c>
      <c r="C4" s="10" t="s">
        <v>170</v>
      </c>
      <c r="D4" s="10" t="s">
        <v>170</v>
      </c>
      <c r="E4" s="10" t="s">
        <v>171</v>
      </c>
      <c r="F4" s="10" t="s">
        <v>171</v>
      </c>
      <c r="G4" s="10" t="s">
        <v>172</v>
      </c>
      <c r="H4" s="11"/>
      <c r="I4" s="11"/>
      <c r="J4" s="11"/>
      <c r="K4" s="11"/>
      <c r="L4" s="11"/>
      <c r="M4" s="11"/>
      <c r="N4" s="11"/>
      <c r="O4" s="11"/>
      <c r="P4" s="11"/>
      <c r="Q4" s="12">
        <v>100</v>
      </c>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2">
        <v>6</v>
      </c>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2">
        <v>106</v>
      </c>
      <c r="EY4" s="13">
        <v>9116.42</v>
      </c>
      <c r="EZ4" s="13">
        <f t="shared" si="0"/>
        <v>7597.0166666666673</v>
      </c>
      <c r="FA4" s="16">
        <f t="shared" si="1"/>
        <v>86.003962264150942</v>
      </c>
      <c r="FB4" s="14">
        <f t="shared" si="3"/>
        <v>71.669968553459128</v>
      </c>
      <c r="FC4" s="14">
        <v>71.669968553459128</v>
      </c>
      <c r="FD4" s="14">
        <f t="shared" si="4"/>
        <v>7597.0166666666673</v>
      </c>
      <c r="FE4" s="13">
        <f t="shared" si="2"/>
        <v>7597.02</v>
      </c>
      <c r="FF4" s="8"/>
      <c r="FG4" s="15"/>
      <c r="FH4" s="15"/>
      <c r="FI4" s="15"/>
    </row>
    <row r="5" spans="1:165" ht="36" customHeight="1" x14ac:dyDescent="0.25">
      <c r="A5" s="10">
        <v>27</v>
      </c>
      <c r="B5" s="10">
        <v>4</v>
      </c>
      <c r="C5" s="10" t="s">
        <v>173</v>
      </c>
      <c r="D5" s="10" t="s">
        <v>173</v>
      </c>
      <c r="E5" s="10" t="s">
        <v>174</v>
      </c>
      <c r="F5" s="10" t="s">
        <v>174</v>
      </c>
      <c r="G5" s="10" t="s">
        <v>172</v>
      </c>
      <c r="H5" s="11"/>
      <c r="I5" s="11"/>
      <c r="J5" s="11"/>
      <c r="K5" s="11"/>
      <c r="L5" s="11"/>
      <c r="M5" s="11"/>
      <c r="N5" s="11"/>
      <c r="O5" s="11"/>
      <c r="P5" s="11"/>
      <c r="Q5" s="12">
        <v>100</v>
      </c>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2">
        <v>4</v>
      </c>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2">
        <v>104</v>
      </c>
      <c r="EY5" s="13">
        <v>12480</v>
      </c>
      <c r="EZ5" s="13">
        <f t="shared" si="0"/>
        <v>10400</v>
      </c>
      <c r="FA5" s="16">
        <f t="shared" si="1"/>
        <v>120</v>
      </c>
      <c r="FB5" s="14">
        <f t="shared" si="3"/>
        <v>100</v>
      </c>
      <c r="FC5" s="14">
        <v>100</v>
      </c>
      <c r="FD5" s="14">
        <f t="shared" si="4"/>
        <v>10400</v>
      </c>
      <c r="FE5" s="13">
        <f t="shared" si="2"/>
        <v>10400</v>
      </c>
      <c r="FF5" s="8"/>
      <c r="FG5" s="15"/>
      <c r="FH5" s="15"/>
      <c r="FI5" s="15"/>
    </row>
    <row r="6" spans="1:165" ht="36" customHeight="1" x14ac:dyDescent="0.25">
      <c r="A6" s="10">
        <v>28</v>
      </c>
      <c r="B6" s="10">
        <v>5</v>
      </c>
      <c r="C6" s="10" t="s">
        <v>175</v>
      </c>
      <c r="D6" s="10" t="s">
        <v>175</v>
      </c>
      <c r="E6" s="10" t="s">
        <v>176</v>
      </c>
      <c r="F6" s="10" t="s">
        <v>176</v>
      </c>
      <c r="G6" s="10" t="s">
        <v>172</v>
      </c>
      <c r="H6" s="11"/>
      <c r="I6" s="11"/>
      <c r="J6" s="11"/>
      <c r="K6" s="11"/>
      <c r="L6" s="11"/>
      <c r="M6" s="11"/>
      <c r="N6" s="11"/>
      <c r="O6" s="11"/>
      <c r="P6" s="11"/>
      <c r="Q6" s="12">
        <v>100</v>
      </c>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c r="EC6" s="11"/>
      <c r="ED6" s="11"/>
      <c r="EE6" s="11"/>
      <c r="EF6" s="11"/>
      <c r="EG6" s="11"/>
      <c r="EH6" s="11"/>
      <c r="EI6" s="11"/>
      <c r="EJ6" s="11"/>
      <c r="EK6" s="11"/>
      <c r="EL6" s="11"/>
      <c r="EM6" s="11"/>
      <c r="EN6" s="11"/>
      <c r="EO6" s="11"/>
      <c r="EP6" s="11"/>
      <c r="EQ6" s="11"/>
      <c r="ER6" s="11"/>
      <c r="ES6" s="11"/>
      <c r="ET6" s="11"/>
      <c r="EU6" s="11"/>
      <c r="EV6" s="11"/>
      <c r="EW6" s="11"/>
      <c r="EX6" s="12">
        <v>100</v>
      </c>
      <c r="EY6" s="13">
        <v>8600.4</v>
      </c>
      <c r="EZ6" s="13">
        <f t="shared" si="0"/>
        <v>7167</v>
      </c>
      <c r="FA6" s="16">
        <f t="shared" si="1"/>
        <v>86.003999999999991</v>
      </c>
      <c r="FB6" s="14">
        <f t="shared" si="3"/>
        <v>71.67</v>
      </c>
      <c r="FC6" s="14">
        <v>71.67</v>
      </c>
      <c r="FD6" s="14">
        <f t="shared" si="4"/>
        <v>7167</v>
      </c>
      <c r="FE6" s="13">
        <f t="shared" si="2"/>
        <v>7167</v>
      </c>
      <c r="FF6" s="8"/>
      <c r="FG6" s="15"/>
      <c r="FH6" s="15"/>
      <c r="FI6" s="15"/>
    </row>
    <row r="7" spans="1:165" ht="36" customHeight="1" x14ac:dyDescent="0.25">
      <c r="A7" s="10">
        <v>47</v>
      </c>
      <c r="B7" s="10">
        <v>6</v>
      </c>
      <c r="C7" s="10" t="s">
        <v>177</v>
      </c>
      <c r="D7" s="10" t="s">
        <v>177</v>
      </c>
      <c r="E7" s="10" t="s">
        <v>178</v>
      </c>
      <c r="F7" s="10" t="s">
        <v>178</v>
      </c>
      <c r="G7" s="10" t="s">
        <v>167</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7">
        <v>1000</v>
      </c>
      <c r="EC7" s="11"/>
      <c r="ED7" s="11"/>
      <c r="EE7" s="11"/>
      <c r="EF7" s="11"/>
      <c r="EG7" s="11"/>
      <c r="EH7" s="11"/>
      <c r="EI7" s="11"/>
      <c r="EJ7" s="11"/>
      <c r="EK7" s="11"/>
      <c r="EL7" s="11"/>
      <c r="EM7" s="11"/>
      <c r="EN7" s="11"/>
      <c r="EO7" s="11"/>
      <c r="EP7" s="11"/>
      <c r="EQ7" s="11"/>
      <c r="ER7" s="11"/>
      <c r="ES7" s="11"/>
      <c r="ET7" s="11"/>
      <c r="EU7" s="11"/>
      <c r="EV7" s="11"/>
      <c r="EW7" s="11"/>
      <c r="EX7" s="17">
        <v>1000</v>
      </c>
      <c r="EY7" s="18">
        <v>12</v>
      </c>
      <c r="EZ7" s="13">
        <f t="shared" si="0"/>
        <v>10</v>
      </c>
      <c r="FA7" s="16">
        <f t="shared" si="1"/>
        <v>1.2E-2</v>
      </c>
      <c r="FB7" s="14">
        <f t="shared" si="3"/>
        <v>0.01</v>
      </c>
      <c r="FC7" s="14">
        <v>20</v>
      </c>
      <c r="FD7" s="14">
        <f t="shared" si="4"/>
        <v>20000</v>
      </c>
      <c r="FE7" s="13">
        <f t="shared" si="2"/>
        <v>10</v>
      </c>
      <c r="FF7" s="8"/>
      <c r="FG7" s="15"/>
      <c r="FH7" s="15"/>
      <c r="FI7" s="15"/>
    </row>
    <row r="8" spans="1:165" ht="36" customHeight="1" x14ac:dyDescent="0.25">
      <c r="A8" s="10">
        <v>50</v>
      </c>
      <c r="B8" s="10">
        <v>7</v>
      </c>
      <c r="C8" s="10" t="s">
        <v>179</v>
      </c>
      <c r="D8" s="10" t="s">
        <v>179</v>
      </c>
      <c r="E8" s="10" t="s">
        <v>180</v>
      </c>
      <c r="F8" s="10" t="s">
        <v>180</v>
      </c>
      <c r="G8" s="10" t="s">
        <v>167</v>
      </c>
      <c r="H8" s="11"/>
      <c r="I8" s="11"/>
      <c r="J8" s="11"/>
      <c r="K8" s="11"/>
      <c r="L8" s="11"/>
      <c r="M8" s="11"/>
      <c r="N8" s="11"/>
      <c r="O8" s="11"/>
      <c r="P8" s="11"/>
      <c r="Q8" s="11"/>
      <c r="R8" s="11"/>
      <c r="S8" s="11"/>
      <c r="T8" s="11"/>
      <c r="U8" s="11"/>
      <c r="V8" s="11"/>
      <c r="W8" s="11"/>
      <c r="X8" s="12">
        <v>500</v>
      </c>
      <c r="Y8" s="11"/>
      <c r="Z8" s="17">
        <v>1000</v>
      </c>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2">
        <v>300</v>
      </c>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7">
        <v>1000</v>
      </c>
      <c r="DH8" s="11"/>
      <c r="DI8" s="11"/>
      <c r="DJ8" s="11"/>
      <c r="DK8" s="11"/>
      <c r="DL8" s="11"/>
      <c r="DM8" s="11"/>
      <c r="DN8" s="11"/>
      <c r="DO8" s="17">
        <v>1800</v>
      </c>
      <c r="DP8" s="11"/>
      <c r="DQ8" s="11"/>
      <c r="DR8" s="11"/>
      <c r="DS8" s="11"/>
      <c r="DT8" s="11"/>
      <c r="DU8" s="11"/>
      <c r="DV8" s="11"/>
      <c r="DW8" s="11"/>
      <c r="DX8" s="17">
        <v>1000</v>
      </c>
      <c r="DY8" s="11"/>
      <c r="DZ8" s="11"/>
      <c r="EA8" s="11"/>
      <c r="EB8" s="11"/>
      <c r="EC8" s="17">
        <v>1500</v>
      </c>
      <c r="ED8" s="17">
        <v>10000</v>
      </c>
      <c r="EE8" s="11"/>
      <c r="EF8" s="11"/>
      <c r="EG8" s="11"/>
      <c r="EH8" s="11"/>
      <c r="EI8" s="11"/>
      <c r="EJ8" s="11"/>
      <c r="EK8" s="11"/>
      <c r="EL8" s="12">
        <v>100</v>
      </c>
      <c r="EM8" s="11"/>
      <c r="EN8" s="11"/>
      <c r="EO8" s="17">
        <v>4000</v>
      </c>
      <c r="EP8" s="11"/>
      <c r="EQ8" s="11"/>
      <c r="ER8" s="11"/>
      <c r="ES8" s="11"/>
      <c r="ET8" s="11"/>
      <c r="EU8" s="11"/>
      <c r="EV8" s="11"/>
      <c r="EW8" s="11"/>
      <c r="EX8" s="17">
        <v>21200</v>
      </c>
      <c r="EY8" s="13">
        <v>127608</v>
      </c>
      <c r="EZ8" s="13">
        <f t="shared" si="0"/>
        <v>106340</v>
      </c>
      <c r="FA8" s="16">
        <f t="shared" si="1"/>
        <v>6.0192452830188676</v>
      </c>
      <c r="FB8" s="14">
        <f t="shared" si="3"/>
        <v>5.0160377358490562</v>
      </c>
      <c r="FC8" s="14">
        <v>5.0160377358490562</v>
      </c>
      <c r="FD8" s="14">
        <f t="shared" si="4"/>
        <v>106339.99999999999</v>
      </c>
      <c r="FE8" s="13">
        <f t="shared" si="2"/>
        <v>106340</v>
      </c>
      <c r="FF8" s="8"/>
      <c r="FG8" s="15"/>
      <c r="FH8" s="15"/>
      <c r="FI8" s="15"/>
    </row>
    <row r="9" spans="1:165" ht="36" customHeight="1" x14ac:dyDescent="0.25">
      <c r="A9" s="10">
        <v>63</v>
      </c>
      <c r="B9" s="10">
        <v>8</v>
      </c>
      <c r="C9" s="10" t="s">
        <v>181</v>
      </c>
      <c r="D9" s="10" t="s">
        <v>181</v>
      </c>
      <c r="E9" s="10" t="s">
        <v>182</v>
      </c>
      <c r="F9" s="10" t="s">
        <v>182</v>
      </c>
      <c r="G9" s="10" t="s">
        <v>167</v>
      </c>
      <c r="H9" s="11"/>
      <c r="I9" s="11"/>
      <c r="J9" s="11"/>
      <c r="K9" s="11"/>
      <c r="L9" s="11"/>
      <c r="M9" s="11"/>
      <c r="N9" s="11"/>
      <c r="O9" s="11"/>
      <c r="P9" s="11"/>
      <c r="Q9" s="12">
        <v>50</v>
      </c>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7">
        <v>3000</v>
      </c>
      <c r="CT9" s="12">
        <v>300</v>
      </c>
      <c r="CU9" s="11"/>
      <c r="CV9" s="12">
        <v>50</v>
      </c>
      <c r="CW9" s="11"/>
      <c r="CX9" s="11"/>
      <c r="CY9" s="11"/>
      <c r="CZ9" s="11"/>
      <c r="DA9" s="11"/>
      <c r="DB9" s="11"/>
      <c r="DC9" s="11"/>
      <c r="DD9" s="11"/>
      <c r="DE9" s="11"/>
      <c r="DF9" s="11"/>
      <c r="DG9" s="11"/>
      <c r="DH9" s="12">
        <v>100</v>
      </c>
      <c r="DI9" s="11"/>
      <c r="DJ9" s="11"/>
      <c r="DK9" s="19">
        <v>120</v>
      </c>
      <c r="DL9" s="11"/>
      <c r="DM9" s="12">
        <v>20</v>
      </c>
      <c r="DN9" s="11"/>
      <c r="DO9" s="11"/>
      <c r="DP9" s="19">
        <v>20</v>
      </c>
      <c r="DQ9" s="12">
        <v>30</v>
      </c>
      <c r="DR9" s="11"/>
      <c r="DS9" s="11"/>
      <c r="DT9" s="12">
        <v>500</v>
      </c>
      <c r="DU9" s="11"/>
      <c r="DV9" s="11"/>
      <c r="DW9" s="11"/>
      <c r="DX9" s="11"/>
      <c r="DY9" s="11"/>
      <c r="DZ9" s="11"/>
      <c r="EA9" s="11"/>
      <c r="EB9" s="11"/>
      <c r="EC9" s="11"/>
      <c r="ED9" s="12">
        <v>40</v>
      </c>
      <c r="EE9" s="11"/>
      <c r="EF9" s="11"/>
      <c r="EG9" s="11"/>
      <c r="EH9" s="11"/>
      <c r="EI9" s="11"/>
      <c r="EJ9" s="17">
        <v>1000</v>
      </c>
      <c r="EK9" s="11"/>
      <c r="EL9" s="11"/>
      <c r="EM9" s="11"/>
      <c r="EN9" s="11"/>
      <c r="EO9" s="11"/>
      <c r="EP9" s="11"/>
      <c r="EQ9" s="11"/>
      <c r="ER9" s="11"/>
      <c r="ES9" s="12">
        <v>20</v>
      </c>
      <c r="ET9" s="12">
        <v>100</v>
      </c>
      <c r="EU9" s="11"/>
      <c r="EV9" s="11"/>
      <c r="EW9" s="11"/>
      <c r="EX9" s="17">
        <v>5390</v>
      </c>
      <c r="EY9" s="13">
        <v>323400</v>
      </c>
      <c r="EZ9" s="13">
        <f t="shared" si="0"/>
        <v>269500</v>
      </c>
      <c r="FA9" s="16">
        <f t="shared" si="1"/>
        <v>60</v>
      </c>
      <c r="FB9" s="14">
        <f t="shared" si="3"/>
        <v>50</v>
      </c>
      <c r="FC9" s="14">
        <v>50</v>
      </c>
      <c r="FD9" s="14">
        <f t="shared" si="4"/>
        <v>269500</v>
      </c>
      <c r="FE9" s="13">
        <f t="shared" si="2"/>
        <v>269500</v>
      </c>
      <c r="FF9" s="8"/>
      <c r="FG9" s="15"/>
      <c r="FH9" s="15"/>
      <c r="FI9" s="15"/>
    </row>
    <row r="10" spans="1:165" ht="36" customHeight="1" x14ac:dyDescent="0.25">
      <c r="A10" s="10">
        <v>67</v>
      </c>
      <c r="B10" s="10">
        <v>9</v>
      </c>
      <c r="C10" s="10" t="s">
        <v>183</v>
      </c>
      <c r="D10" s="10" t="s">
        <v>183</v>
      </c>
      <c r="E10" s="10" t="s">
        <v>184</v>
      </c>
      <c r="F10" s="10" t="s">
        <v>184</v>
      </c>
      <c r="G10" s="10" t="s">
        <v>167</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c r="CU10" s="11"/>
      <c r="CV10" s="12">
        <v>100</v>
      </c>
      <c r="CW10" s="11"/>
      <c r="CX10" s="11"/>
      <c r="CY10" s="11"/>
      <c r="CZ10" s="11"/>
      <c r="DA10" s="17">
        <v>6000</v>
      </c>
      <c r="DB10" s="11"/>
      <c r="DC10" s="11"/>
      <c r="DD10" s="11"/>
      <c r="DE10" s="11"/>
      <c r="DF10" s="11"/>
      <c r="DG10" s="11"/>
      <c r="DH10" s="11"/>
      <c r="DI10" s="17">
        <v>7500</v>
      </c>
      <c r="DJ10" s="11"/>
      <c r="DK10" s="17">
        <v>40000</v>
      </c>
      <c r="DL10" s="11"/>
      <c r="DM10" s="17">
        <v>1000</v>
      </c>
      <c r="DN10" s="11"/>
      <c r="DO10" s="11"/>
      <c r="DP10" s="11"/>
      <c r="DQ10" s="17">
        <v>1500</v>
      </c>
      <c r="DR10" s="11"/>
      <c r="DS10" s="11"/>
      <c r="DT10" s="17">
        <v>1000</v>
      </c>
      <c r="DU10" s="11"/>
      <c r="DV10" s="11"/>
      <c r="DW10" s="11"/>
      <c r="DX10" s="11"/>
      <c r="DY10" s="11"/>
      <c r="DZ10" s="11"/>
      <c r="EA10" s="11"/>
      <c r="EB10" s="11"/>
      <c r="EC10" s="11"/>
      <c r="ED10" s="12">
        <v>200</v>
      </c>
      <c r="EE10" s="11"/>
      <c r="EF10" s="11"/>
      <c r="EG10" s="12">
        <v>100</v>
      </c>
      <c r="EH10" s="12">
        <v>100</v>
      </c>
      <c r="EI10" s="11"/>
      <c r="EJ10" s="12">
        <v>400</v>
      </c>
      <c r="EK10" s="11"/>
      <c r="EL10" s="11"/>
      <c r="EM10" s="11"/>
      <c r="EN10" s="11"/>
      <c r="EO10" s="11"/>
      <c r="EP10" s="11"/>
      <c r="EQ10" s="11"/>
      <c r="ER10" s="11"/>
      <c r="ES10" s="12">
        <v>100</v>
      </c>
      <c r="ET10" s="12">
        <v>100</v>
      </c>
      <c r="EU10" s="11"/>
      <c r="EV10" s="11"/>
      <c r="EW10" s="12">
        <v>100</v>
      </c>
      <c r="EX10" s="17">
        <v>58200</v>
      </c>
      <c r="EY10" s="13">
        <f>FA10*EX10</f>
        <v>1470132</v>
      </c>
      <c r="EZ10" s="13">
        <f t="shared" si="0"/>
        <v>1225110</v>
      </c>
      <c r="FA10" s="16">
        <v>25.26</v>
      </c>
      <c r="FB10" s="20">
        <f t="shared" si="3"/>
        <v>21.05</v>
      </c>
      <c r="FC10" s="21">
        <v>30.1</v>
      </c>
      <c r="FD10" s="21">
        <f t="shared" si="4"/>
        <v>1751820</v>
      </c>
      <c r="FE10" s="13">
        <f t="shared" si="2"/>
        <v>1225110</v>
      </c>
      <c r="FF10" s="22" t="s">
        <v>185</v>
      </c>
      <c r="FG10" s="15"/>
      <c r="FH10" s="22" t="s">
        <v>185</v>
      </c>
      <c r="FI10" s="15"/>
    </row>
    <row r="11" spans="1:165" ht="36" customHeight="1" x14ac:dyDescent="0.25">
      <c r="A11" s="10">
        <v>68</v>
      </c>
      <c r="B11" s="10">
        <v>10</v>
      </c>
      <c r="C11" s="10" t="s">
        <v>186</v>
      </c>
      <c r="D11" s="10" t="s">
        <v>186</v>
      </c>
      <c r="E11" s="10" t="s">
        <v>187</v>
      </c>
      <c r="F11" s="10" t="s">
        <v>187</v>
      </c>
      <c r="G11" s="10" t="s">
        <v>167</v>
      </c>
      <c r="H11" s="11"/>
      <c r="I11" s="11"/>
      <c r="J11" s="23"/>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2">
        <v>50</v>
      </c>
      <c r="CW11" s="11"/>
      <c r="CX11" s="11"/>
      <c r="CY11" s="11"/>
      <c r="CZ11" s="11"/>
      <c r="DA11" s="11"/>
      <c r="DB11" s="11"/>
      <c r="DC11" s="11"/>
      <c r="DD11" s="11"/>
      <c r="DE11" s="11"/>
      <c r="DF11" s="11"/>
      <c r="DG11" s="11"/>
      <c r="DH11" s="12">
        <v>300</v>
      </c>
      <c r="DI11" s="11"/>
      <c r="DJ11" s="11"/>
      <c r="DK11" s="19">
        <v>160</v>
      </c>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2">
        <v>550</v>
      </c>
      <c r="EY11" s="24">
        <v>14011.8</v>
      </c>
      <c r="EZ11" s="13">
        <f t="shared" si="0"/>
        <v>11676.5</v>
      </c>
      <c r="FA11" s="16">
        <f t="shared" ref="FA11:FA74" si="5">EY11/EX11</f>
        <v>25.475999999999999</v>
      </c>
      <c r="FB11" s="14">
        <f t="shared" si="3"/>
        <v>21.23</v>
      </c>
      <c r="FC11" s="14">
        <v>21.23</v>
      </c>
      <c r="FD11" s="14">
        <f t="shared" si="4"/>
        <v>11676.5</v>
      </c>
      <c r="FE11" s="13">
        <f t="shared" si="2"/>
        <v>11676.5</v>
      </c>
      <c r="FF11" s="8"/>
      <c r="FG11" s="15"/>
      <c r="FH11" s="15"/>
      <c r="FI11" s="15"/>
    </row>
    <row r="12" spans="1:165" ht="36" customHeight="1" x14ac:dyDescent="0.25">
      <c r="A12" s="10">
        <v>74</v>
      </c>
      <c r="B12" s="10">
        <v>11</v>
      </c>
      <c r="C12" s="10" t="s">
        <v>188</v>
      </c>
      <c r="D12" s="10" t="s">
        <v>188</v>
      </c>
      <c r="E12" s="10" t="s">
        <v>189</v>
      </c>
      <c r="F12" s="10" t="s">
        <v>189</v>
      </c>
      <c r="G12" s="10" t="s">
        <v>167</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c r="CU12" s="11"/>
      <c r="CV12" s="11"/>
      <c r="CW12" s="12">
        <v>5</v>
      </c>
      <c r="CX12" s="11"/>
      <c r="CY12" s="11"/>
      <c r="CZ12" s="11"/>
      <c r="DA12" s="11"/>
      <c r="DB12" s="11"/>
      <c r="DC12" s="11"/>
      <c r="DD12" s="11"/>
      <c r="DE12" s="11"/>
      <c r="DF12" s="11"/>
      <c r="DG12" s="11"/>
      <c r="DH12" s="11"/>
      <c r="DI12" s="11"/>
      <c r="DJ12" s="11"/>
      <c r="DK12" s="11"/>
      <c r="DL12" s="11"/>
      <c r="DM12" s="11"/>
      <c r="DN12" s="11"/>
      <c r="DO12" s="11"/>
      <c r="DP12" s="11"/>
      <c r="DQ12" s="11"/>
      <c r="DR12" s="11"/>
      <c r="DS12" s="11"/>
      <c r="DT12" s="11"/>
      <c r="DU12" s="11"/>
      <c r="DV12" s="11"/>
      <c r="DW12" s="11"/>
      <c r="DX12" s="11"/>
      <c r="DY12" s="11"/>
      <c r="DZ12" s="11"/>
      <c r="EA12" s="11"/>
      <c r="EB12" s="11"/>
      <c r="EC12" s="11"/>
      <c r="ED12" s="11"/>
      <c r="EE12" s="11"/>
      <c r="EF12" s="11"/>
      <c r="EG12" s="11"/>
      <c r="EH12" s="11"/>
      <c r="EI12" s="11"/>
      <c r="EJ12" s="11"/>
      <c r="EK12" s="11"/>
      <c r="EL12" s="11"/>
      <c r="EM12" s="11"/>
      <c r="EN12" s="11"/>
      <c r="EO12" s="11"/>
      <c r="EP12" s="11"/>
      <c r="EQ12" s="11"/>
      <c r="ER12" s="11"/>
      <c r="ES12" s="11"/>
      <c r="ET12" s="11"/>
      <c r="EU12" s="11"/>
      <c r="EV12" s="11"/>
      <c r="EW12" s="11"/>
      <c r="EX12" s="12">
        <v>5</v>
      </c>
      <c r="EY12" s="13">
        <v>1285.56</v>
      </c>
      <c r="EZ12" s="13">
        <f t="shared" si="0"/>
        <v>1071.3</v>
      </c>
      <c r="FA12" s="16">
        <f t="shared" si="5"/>
        <v>257.11199999999997</v>
      </c>
      <c r="FB12" s="14">
        <f t="shared" si="3"/>
        <v>214.26</v>
      </c>
      <c r="FC12" s="14">
        <v>214.26</v>
      </c>
      <c r="FD12" s="14">
        <f t="shared" si="4"/>
        <v>1071.3</v>
      </c>
      <c r="FE12" s="13">
        <f t="shared" si="2"/>
        <v>1071.3</v>
      </c>
      <c r="FF12" s="8"/>
      <c r="FG12" s="15"/>
      <c r="FH12" s="15"/>
      <c r="FI12" s="15"/>
    </row>
    <row r="13" spans="1:165" ht="36" customHeight="1" x14ac:dyDescent="0.25">
      <c r="A13" s="10">
        <v>87</v>
      </c>
      <c r="B13" s="10">
        <v>12</v>
      </c>
      <c r="C13" s="10" t="s">
        <v>190</v>
      </c>
      <c r="D13" s="10" t="s">
        <v>190</v>
      </c>
      <c r="E13" s="10" t="s">
        <v>191</v>
      </c>
      <c r="F13" s="10" t="s">
        <v>191</v>
      </c>
      <c r="G13" s="10" t="s">
        <v>167</v>
      </c>
      <c r="H13" s="11"/>
      <c r="I13" s="11"/>
      <c r="J13" s="11"/>
      <c r="K13" s="11"/>
      <c r="L13" s="11"/>
      <c r="M13" s="11"/>
      <c r="N13" s="11"/>
      <c r="O13" s="11"/>
      <c r="P13" s="11"/>
      <c r="Q13" s="11"/>
      <c r="R13" s="11"/>
      <c r="S13" s="11"/>
      <c r="T13" s="12">
        <v>90</v>
      </c>
      <c r="U13" s="11"/>
      <c r="V13" s="11"/>
      <c r="W13" s="11"/>
      <c r="X13" s="11"/>
      <c r="Y13" s="11"/>
      <c r="Z13" s="11"/>
      <c r="AA13" s="11"/>
      <c r="AB13" s="11"/>
      <c r="AC13" s="11"/>
      <c r="AD13" s="11"/>
      <c r="AE13" s="11"/>
      <c r="AF13" s="11"/>
      <c r="AG13" s="11"/>
      <c r="AH13" s="11"/>
      <c r="AI13" s="12">
        <v>60</v>
      </c>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c r="CU13" s="11"/>
      <c r="CV13" s="11"/>
      <c r="CW13" s="11"/>
      <c r="CX13" s="11"/>
      <c r="CY13" s="11"/>
      <c r="CZ13" s="11"/>
      <c r="DA13" s="11"/>
      <c r="DB13" s="11"/>
      <c r="DC13" s="11"/>
      <c r="DD13" s="11"/>
      <c r="DE13" s="11"/>
      <c r="DF13" s="11"/>
      <c r="DG13" s="11"/>
      <c r="DH13" s="11"/>
      <c r="DI13" s="11"/>
      <c r="DJ13" s="11"/>
      <c r="DK13" s="11"/>
      <c r="DL13" s="11"/>
      <c r="DM13" s="11"/>
      <c r="DN13" s="11"/>
      <c r="DO13" s="11"/>
      <c r="DP13" s="11"/>
      <c r="DQ13" s="11"/>
      <c r="DR13" s="11"/>
      <c r="DS13" s="11"/>
      <c r="DT13" s="11"/>
      <c r="DU13" s="11"/>
      <c r="DV13" s="11"/>
      <c r="DW13" s="11"/>
      <c r="DX13" s="11"/>
      <c r="DY13" s="11"/>
      <c r="DZ13" s="11"/>
      <c r="EA13" s="11"/>
      <c r="EB13" s="11"/>
      <c r="EC13" s="11"/>
      <c r="ED13" s="11"/>
      <c r="EE13" s="11"/>
      <c r="EF13" s="11"/>
      <c r="EG13" s="11"/>
      <c r="EH13" s="11"/>
      <c r="EI13" s="11"/>
      <c r="EJ13" s="12">
        <v>30</v>
      </c>
      <c r="EK13" s="11"/>
      <c r="EL13" s="11"/>
      <c r="EM13" s="11"/>
      <c r="EN13" s="11"/>
      <c r="EO13" s="11"/>
      <c r="EP13" s="11"/>
      <c r="EQ13" s="11"/>
      <c r="ER13" s="11"/>
      <c r="ES13" s="11"/>
      <c r="ET13" s="11"/>
      <c r="EU13" s="11"/>
      <c r="EV13" s="11"/>
      <c r="EW13" s="11"/>
      <c r="EX13" s="12">
        <v>180</v>
      </c>
      <c r="EY13" s="13">
        <v>12960</v>
      </c>
      <c r="EZ13" s="13">
        <f t="shared" si="0"/>
        <v>10800</v>
      </c>
      <c r="FA13" s="16">
        <f t="shared" si="5"/>
        <v>72</v>
      </c>
      <c r="FB13" s="20">
        <f t="shared" si="3"/>
        <v>60</v>
      </c>
      <c r="FC13" s="21">
        <v>8.6999999999999993</v>
      </c>
      <c r="FD13" s="21">
        <f t="shared" si="4"/>
        <v>1565.9999999999998</v>
      </c>
      <c r="FE13" s="13">
        <f t="shared" si="2"/>
        <v>10800</v>
      </c>
      <c r="FF13" s="22" t="s">
        <v>192</v>
      </c>
      <c r="FG13" s="15"/>
      <c r="FH13" s="22" t="s">
        <v>192</v>
      </c>
      <c r="FI13" s="15"/>
    </row>
    <row r="14" spans="1:165" ht="36" customHeight="1" x14ac:dyDescent="0.25">
      <c r="A14" s="10">
        <v>145</v>
      </c>
      <c r="B14" s="10">
        <v>13</v>
      </c>
      <c r="C14" s="10" t="s">
        <v>193</v>
      </c>
      <c r="D14" s="10" t="s">
        <v>193</v>
      </c>
      <c r="E14" s="10" t="s">
        <v>194</v>
      </c>
      <c r="F14" s="10" t="s">
        <v>194</v>
      </c>
      <c r="G14" s="10" t="s">
        <v>167</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c r="CU14" s="11"/>
      <c r="CV14" s="11"/>
      <c r="CW14" s="11"/>
      <c r="CX14" s="11"/>
      <c r="CY14" s="11"/>
      <c r="CZ14" s="11"/>
      <c r="DA14" s="11"/>
      <c r="DB14" s="11"/>
      <c r="DC14" s="11"/>
      <c r="DD14" s="11"/>
      <c r="DE14" s="11"/>
      <c r="DF14" s="11"/>
      <c r="DG14" s="11"/>
      <c r="DH14" s="11"/>
      <c r="DI14" s="11"/>
      <c r="DJ14" s="11"/>
      <c r="DK14" s="11"/>
      <c r="DL14" s="11"/>
      <c r="DM14" s="11"/>
      <c r="DN14" s="12">
        <v>100</v>
      </c>
      <c r="DO14" s="11"/>
      <c r="DP14" s="11"/>
      <c r="DQ14" s="11"/>
      <c r="DR14" s="11"/>
      <c r="DS14" s="11"/>
      <c r="DT14" s="11"/>
      <c r="DU14" s="11"/>
      <c r="DV14" s="11"/>
      <c r="DW14" s="11"/>
      <c r="DX14" s="11"/>
      <c r="DY14" s="11"/>
      <c r="DZ14" s="11"/>
      <c r="EA14" s="11"/>
      <c r="EB14" s="11"/>
      <c r="EC14" s="11"/>
      <c r="ED14" s="11"/>
      <c r="EE14" s="11"/>
      <c r="EF14" s="11"/>
      <c r="EG14" s="11"/>
      <c r="EH14" s="11"/>
      <c r="EI14" s="12">
        <v>20</v>
      </c>
      <c r="EJ14" s="11"/>
      <c r="EK14" s="11"/>
      <c r="EL14" s="11"/>
      <c r="EM14" s="11"/>
      <c r="EN14" s="11"/>
      <c r="EO14" s="11"/>
      <c r="EP14" s="11"/>
      <c r="EQ14" s="11"/>
      <c r="ER14" s="11"/>
      <c r="ES14" s="11"/>
      <c r="ET14" s="12">
        <v>500</v>
      </c>
      <c r="EU14" s="11"/>
      <c r="EV14" s="11"/>
      <c r="EW14" s="11"/>
      <c r="EX14" s="12">
        <v>620</v>
      </c>
      <c r="EY14" s="13">
        <v>2790</v>
      </c>
      <c r="EZ14" s="13">
        <f t="shared" si="0"/>
        <v>2325</v>
      </c>
      <c r="FA14" s="16">
        <f t="shared" si="5"/>
        <v>4.5</v>
      </c>
      <c r="FB14" s="14">
        <f t="shared" si="3"/>
        <v>3.75</v>
      </c>
      <c r="FC14" s="14">
        <v>3.75</v>
      </c>
      <c r="FD14" s="14">
        <f t="shared" si="4"/>
        <v>2325</v>
      </c>
      <c r="FE14" s="13">
        <f t="shared" si="2"/>
        <v>2325</v>
      </c>
      <c r="FF14" s="8"/>
      <c r="FG14" s="15"/>
      <c r="FH14" s="15"/>
      <c r="FI14" s="15"/>
    </row>
    <row r="15" spans="1:165" ht="36" customHeight="1" x14ac:dyDescent="0.25">
      <c r="A15" s="10">
        <v>151</v>
      </c>
      <c r="B15" s="10">
        <v>14</v>
      </c>
      <c r="C15" s="10" t="s">
        <v>195</v>
      </c>
      <c r="D15" s="10" t="s">
        <v>195</v>
      </c>
      <c r="E15" s="10" t="s">
        <v>196</v>
      </c>
      <c r="F15" s="10" t="s">
        <v>196</v>
      </c>
      <c r="G15" s="10" t="s">
        <v>167</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2">
        <v>30</v>
      </c>
      <c r="CP15" s="11"/>
      <c r="CQ15" s="11"/>
      <c r="CR15" s="11"/>
      <c r="CS15" s="11"/>
      <c r="CT15" s="11"/>
      <c r="CU15" s="11"/>
      <c r="CV15" s="11"/>
      <c r="CW15" s="11"/>
      <c r="CX15" s="11"/>
      <c r="CY15" s="11"/>
      <c r="CZ15" s="11"/>
      <c r="DA15" s="11"/>
      <c r="DB15" s="11"/>
      <c r="DC15" s="11"/>
      <c r="DD15" s="11"/>
      <c r="DE15" s="11"/>
      <c r="DF15" s="11"/>
      <c r="DG15" s="11"/>
      <c r="DH15" s="11"/>
      <c r="DI15" s="11"/>
      <c r="DJ15" s="11"/>
      <c r="DK15" s="11"/>
      <c r="DL15" s="11"/>
      <c r="DM15" s="12">
        <v>5</v>
      </c>
      <c r="DN15" s="11"/>
      <c r="DO15" s="11"/>
      <c r="DP15" s="11"/>
      <c r="DQ15" s="11"/>
      <c r="DR15" s="11"/>
      <c r="DS15" s="11"/>
      <c r="DT15" s="11"/>
      <c r="DU15" s="11"/>
      <c r="DV15" s="11"/>
      <c r="DW15" s="11"/>
      <c r="DX15" s="11"/>
      <c r="DY15" s="11"/>
      <c r="DZ15" s="11"/>
      <c r="EA15" s="11"/>
      <c r="EB15" s="11"/>
      <c r="EC15" s="11"/>
      <c r="ED15" s="11"/>
      <c r="EE15" s="11"/>
      <c r="EF15" s="11"/>
      <c r="EG15" s="11"/>
      <c r="EH15" s="11"/>
      <c r="EI15" s="11"/>
      <c r="EJ15" s="11"/>
      <c r="EK15" s="11"/>
      <c r="EL15" s="11"/>
      <c r="EM15" s="11"/>
      <c r="EN15" s="11"/>
      <c r="EO15" s="11"/>
      <c r="EP15" s="11"/>
      <c r="EQ15" s="12">
        <v>1</v>
      </c>
      <c r="ER15" s="11"/>
      <c r="ES15" s="12">
        <v>2</v>
      </c>
      <c r="ET15" s="11"/>
      <c r="EU15" s="11"/>
      <c r="EV15" s="11"/>
      <c r="EW15" s="11"/>
      <c r="EX15" s="12">
        <v>38</v>
      </c>
      <c r="EY15" s="13">
        <v>5047.01</v>
      </c>
      <c r="EZ15" s="13">
        <f t="shared" si="0"/>
        <v>4205.8416666666672</v>
      </c>
      <c r="FA15" s="16">
        <f t="shared" si="5"/>
        <v>132.81605263157894</v>
      </c>
      <c r="FB15" s="14">
        <f t="shared" si="3"/>
        <v>110.68004385964912</v>
      </c>
      <c r="FC15" s="14">
        <v>110.68004385964912</v>
      </c>
      <c r="FD15" s="14">
        <f t="shared" si="4"/>
        <v>4205.8416666666662</v>
      </c>
      <c r="FE15" s="13">
        <f t="shared" si="2"/>
        <v>4205.8500000000004</v>
      </c>
      <c r="FF15" s="8"/>
      <c r="FG15" s="15"/>
      <c r="FH15" s="15"/>
      <c r="FI15" s="15"/>
    </row>
    <row r="16" spans="1:165" ht="36" customHeight="1" x14ac:dyDescent="0.25">
      <c r="A16" s="25">
        <v>161</v>
      </c>
      <c r="B16" s="10">
        <v>15</v>
      </c>
      <c r="C16" s="25" t="s">
        <v>197</v>
      </c>
      <c r="D16" s="25" t="s">
        <v>197</v>
      </c>
      <c r="E16" s="10" t="s">
        <v>198</v>
      </c>
      <c r="F16" s="26" t="s">
        <v>199</v>
      </c>
      <c r="G16" s="25" t="s">
        <v>167</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c r="CS16" s="11"/>
      <c r="CT16" s="11"/>
      <c r="CU16" s="11"/>
      <c r="CV16" s="27">
        <v>12</v>
      </c>
      <c r="CW16" s="11"/>
      <c r="CX16" s="11"/>
      <c r="CY16" s="11"/>
      <c r="CZ16" s="11"/>
      <c r="DA16" s="11"/>
      <c r="DB16" s="11"/>
      <c r="DC16" s="11"/>
      <c r="DD16" s="11"/>
      <c r="DE16" s="11"/>
      <c r="DF16" s="11"/>
      <c r="DG16" s="11"/>
      <c r="DH16" s="11"/>
      <c r="DI16" s="11"/>
      <c r="DJ16" s="11"/>
      <c r="DK16" s="19">
        <v>30</v>
      </c>
      <c r="DL16" s="11"/>
      <c r="DM16" s="11"/>
      <c r="DN16" s="11"/>
      <c r="DO16" s="11"/>
      <c r="DP16" s="11"/>
      <c r="DQ16" s="11"/>
      <c r="DR16" s="11"/>
      <c r="DS16" s="11"/>
      <c r="DT16" s="11"/>
      <c r="DU16" s="11"/>
      <c r="DV16" s="11"/>
      <c r="DW16" s="11"/>
      <c r="DX16" s="11"/>
      <c r="DY16" s="11"/>
      <c r="DZ16" s="11"/>
      <c r="EA16" s="11"/>
      <c r="EB16" s="11"/>
      <c r="EC16" s="11"/>
      <c r="ED16" s="11"/>
      <c r="EE16" s="11"/>
      <c r="EF16" s="11"/>
      <c r="EG16" s="11"/>
      <c r="EH16" s="11"/>
      <c r="EI16" s="11"/>
      <c r="EJ16" s="11"/>
      <c r="EK16" s="11"/>
      <c r="EL16" s="11"/>
      <c r="EM16" s="11"/>
      <c r="EN16" s="11"/>
      <c r="EO16" s="11"/>
      <c r="EP16" s="11"/>
      <c r="EQ16" s="11"/>
      <c r="ER16" s="11"/>
      <c r="ES16" s="11"/>
      <c r="ET16" s="11"/>
      <c r="EU16" s="11"/>
      <c r="EV16" s="11"/>
      <c r="EW16" s="11"/>
      <c r="EX16" s="12">
        <v>52</v>
      </c>
      <c r="EY16" s="13">
        <v>6870.24</v>
      </c>
      <c r="EZ16" s="13">
        <f t="shared" si="0"/>
        <v>5725.2</v>
      </c>
      <c r="FA16" s="16">
        <f t="shared" si="5"/>
        <v>132.12</v>
      </c>
      <c r="FB16" s="14">
        <f t="shared" si="3"/>
        <v>110.10000000000001</v>
      </c>
      <c r="FC16" s="14">
        <v>110.10000000000001</v>
      </c>
      <c r="FD16" s="14">
        <f t="shared" si="4"/>
        <v>5725.2000000000007</v>
      </c>
      <c r="FE16" s="13">
        <f t="shared" si="2"/>
        <v>5725.2</v>
      </c>
      <c r="FF16" s="8"/>
      <c r="FG16" s="15"/>
      <c r="FH16" s="15"/>
      <c r="FI16" s="15"/>
    </row>
    <row r="17" spans="1:165" ht="36" customHeight="1" x14ac:dyDescent="0.25">
      <c r="A17" s="10">
        <v>162</v>
      </c>
      <c r="B17" s="10">
        <v>16</v>
      </c>
      <c r="C17" s="10" t="s">
        <v>200</v>
      </c>
      <c r="D17" s="10" t="s">
        <v>200</v>
      </c>
      <c r="E17" s="10" t="s">
        <v>201</v>
      </c>
      <c r="F17" s="10" t="s">
        <v>201</v>
      </c>
      <c r="G17" s="10" t="s">
        <v>167</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11"/>
      <c r="CN17" s="11"/>
      <c r="CO17" s="11"/>
      <c r="CP17" s="11"/>
      <c r="CQ17" s="11"/>
      <c r="CR17" s="11"/>
      <c r="CS17" s="11"/>
      <c r="CT17" s="11"/>
      <c r="CU17" s="11"/>
      <c r="CV17" s="11"/>
      <c r="CW17" s="11"/>
      <c r="CX17" s="11"/>
      <c r="CY17" s="11"/>
      <c r="CZ17" s="11"/>
      <c r="DA17" s="12">
        <v>50</v>
      </c>
      <c r="DB17" s="11"/>
      <c r="DC17" s="11"/>
      <c r="DD17" s="11"/>
      <c r="DE17" s="11"/>
      <c r="DF17" s="12">
        <v>5</v>
      </c>
      <c r="DG17" s="11"/>
      <c r="DH17" s="11"/>
      <c r="DI17" s="11"/>
      <c r="DJ17" s="11"/>
      <c r="DK17" s="11"/>
      <c r="DL17" s="11"/>
      <c r="DM17" s="11"/>
      <c r="DN17" s="11"/>
      <c r="DO17" s="11"/>
      <c r="DP17" s="11"/>
      <c r="DQ17" s="11"/>
      <c r="DR17" s="11"/>
      <c r="DS17" s="11"/>
      <c r="DT17" s="11"/>
      <c r="DU17" s="11"/>
      <c r="DV17" s="11"/>
      <c r="DW17" s="11"/>
      <c r="DX17" s="11"/>
      <c r="DY17" s="11"/>
      <c r="DZ17" s="11"/>
      <c r="EA17" s="11"/>
      <c r="EB17" s="11"/>
      <c r="EC17" s="11"/>
      <c r="ED17" s="11"/>
      <c r="EE17" s="11"/>
      <c r="EF17" s="11"/>
      <c r="EG17" s="11"/>
      <c r="EH17" s="11"/>
      <c r="EI17" s="11"/>
      <c r="EJ17" s="11"/>
      <c r="EK17" s="11"/>
      <c r="EL17" s="11"/>
      <c r="EM17" s="11"/>
      <c r="EN17" s="11"/>
      <c r="EO17" s="11"/>
      <c r="EP17" s="11"/>
      <c r="EQ17" s="11"/>
      <c r="ER17" s="11"/>
      <c r="ES17" s="11"/>
      <c r="ET17" s="11"/>
      <c r="EU17" s="11"/>
      <c r="EV17" s="11"/>
      <c r="EW17" s="11"/>
      <c r="EX17" s="12">
        <v>55</v>
      </c>
      <c r="EY17" s="13">
        <v>3025.44</v>
      </c>
      <c r="EZ17" s="13">
        <f t="shared" si="0"/>
        <v>2521.2000000000003</v>
      </c>
      <c r="FA17" s="16">
        <f t="shared" si="5"/>
        <v>55.008000000000003</v>
      </c>
      <c r="FB17" s="14">
        <f t="shared" si="3"/>
        <v>45.84</v>
      </c>
      <c r="FC17" s="14">
        <v>45.84</v>
      </c>
      <c r="FD17" s="14">
        <f t="shared" si="4"/>
        <v>2521.2000000000003</v>
      </c>
      <c r="FE17" s="13">
        <f t="shared" si="2"/>
        <v>2521.1999999999998</v>
      </c>
      <c r="FF17" s="8"/>
      <c r="FG17" s="15"/>
      <c r="FH17" s="15"/>
      <c r="FI17" s="15"/>
    </row>
    <row r="18" spans="1:165" ht="36" customHeight="1" x14ac:dyDescent="0.25">
      <c r="A18" s="10">
        <v>163</v>
      </c>
      <c r="B18" s="10">
        <v>17</v>
      </c>
      <c r="C18" s="10" t="s">
        <v>202</v>
      </c>
      <c r="D18" s="10" t="s">
        <v>202</v>
      </c>
      <c r="E18" s="10" t="s">
        <v>203</v>
      </c>
      <c r="F18" s="10" t="s">
        <v>203</v>
      </c>
      <c r="G18" s="10" t="s">
        <v>167</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2">
        <v>20</v>
      </c>
      <c r="CW18" s="11"/>
      <c r="CX18" s="11"/>
      <c r="CY18" s="11"/>
      <c r="CZ18" s="11"/>
      <c r="DA18" s="11"/>
      <c r="DB18" s="11"/>
      <c r="DC18" s="11"/>
      <c r="DD18" s="11"/>
      <c r="DE18" s="11"/>
      <c r="DF18" s="11"/>
      <c r="DG18" s="11"/>
      <c r="DH18" s="11"/>
      <c r="DI18" s="11"/>
      <c r="DJ18" s="11"/>
      <c r="DK18" s="19">
        <v>200</v>
      </c>
      <c r="DL18" s="11"/>
      <c r="DM18" s="11"/>
      <c r="DN18" s="11"/>
      <c r="DO18" s="11"/>
      <c r="DP18" s="19">
        <v>10</v>
      </c>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2">
        <v>590</v>
      </c>
      <c r="EY18" s="13">
        <v>35400</v>
      </c>
      <c r="EZ18" s="13">
        <f t="shared" si="0"/>
        <v>29500</v>
      </c>
      <c r="FA18" s="16">
        <f t="shared" si="5"/>
        <v>60</v>
      </c>
      <c r="FB18" s="14">
        <f t="shared" si="3"/>
        <v>50</v>
      </c>
      <c r="FC18" s="14">
        <v>50</v>
      </c>
      <c r="FD18" s="14">
        <f t="shared" si="4"/>
        <v>29500</v>
      </c>
      <c r="FE18" s="13">
        <f t="shared" si="2"/>
        <v>29500</v>
      </c>
      <c r="FF18" s="8"/>
      <c r="FG18" s="15"/>
      <c r="FH18" s="15"/>
      <c r="FI18" s="15"/>
    </row>
    <row r="19" spans="1:165" ht="36" customHeight="1" x14ac:dyDescent="0.25">
      <c r="A19" s="10">
        <v>168</v>
      </c>
      <c r="B19" s="10">
        <v>18</v>
      </c>
      <c r="C19" s="10" t="s">
        <v>204</v>
      </c>
      <c r="D19" s="10" t="s">
        <v>204</v>
      </c>
      <c r="E19" s="10" t="s">
        <v>205</v>
      </c>
      <c r="F19" s="10" t="s">
        <v>205</v>
      </c>
      <c r="G19" s="10" t="s">
        <v>167</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c r="CS19" s="11"/>
      <c r="CT19" s="11"/>
      <c r="CU19" s="11"/>
      <c r="CV19" s="11"/>
      <c r="CW19" s="11"/>
      <c r="CX19" s="11"/>
      <c r="CY19" s="11"/>
      <c r="CZ19" s="11"/>
      <c r="DA19" s="11"/>
      <c r="DB19" s="11"/>
      <c r="DC19" s="11"/>
      <c r="DD19" s="11"/>
      <c r="DE19" s="11"/>
      <c r="DF19" s="11"/>
      <c r="DG19" s="11"/>
      <c r="DH19" s="11"/>
      <c r="DI19" s="17">
        <v>2000</v>
      </c>
      <c r="DJ19" s="11"/>
      <c r="DK19" s="11"/>
      <c r="DL19" s="11"/>
      <c r="DM19" s="11"/>
      <c r="DN19" s="11"/>
      <c r="DO19" s="11"/>
      <c r="DP19" s="12">
        <v>500</v>
      </c>
      <c r="DQ19" s="12">
        <v>70</v>
      </c>
      <c r="DR19" s="12">
        <v>10</v>
      </c>
      <c r="DS19" s="11"/>
      <c r="DT19" s="17">
        <v>1000</v>
      </c>
      <c r="DU19" s="11"/>
      <c r="DV19" s="17">
        <v>1000</v>
      </c>
      <c r="DW19" s="11"/>
      <c r="DX19" s="11"/>
      <c r="DY19" s="11"/>
      <c r="DZ19" s="11"/>
      <c r="EA19" s="11"/>
      <c r="EB19" s="12">
        <v>50</v>
      </c>
      <c r="EC19" s="11"/>
      <c r="ED19" s="11"/>
      <c r="EE19" s="11"/>
      <c r="EF19" s="11"/>
      <c r="EG19" s="12">
        <v>20</v>
      </c>
      <c r="EH19" s="11"/>
      <c r="EI19" s="11"/>
      <c r="EJ19" s="11"/>
      <c r="EK19" s="11"/>
      <c r="EL19" s="11"/>
      <c r="EM19" s="11"/>
      <c r="EN19" s="11"/>
      <c r="EO19" s="12">
        <v>500</v>
      </c>
      <c r="EP19" s="11"/>
      <c r="EQ19" s="11"/>
      <c r="ER19" s="11"/>
      <c r="ES19" s="11"/>
      <c r="ET19" s="12">
        <v>500</v>
      </c>
      <c r="EU19" s="11"/>
      <c r="EV19" s="11"/>
      <c r="EW19" s="11"/>
      <c r="EX19" s="17">
        <v>5650</v>
      </c>
      <c r="EY19" s="13">
        <v>7932.6</v>
      </c>
      <c r="EZ19" s="13">
        <f t="shared" si="0"/>
        <v>6610.5000000000009</v>
      </c>
      <c r="FA19" s="16">
        <f t="shared" si="5"/>
        <v>1.4040000000000001</v>
      </c>
      <c r="FB19" s="14">
        <f t="shared" si="3"/>
        <v>1.1700000000000002</v>
      </c>
      <c r="FC19" s="14">
        <v>1.1700000000000002</v>
      </c>
      <c r="FD19" s="14">
        <f t="shared" si="4"/>
        <v>6610.5000000000009</v>
      </c>
      <c r="FE19" s="13">
        <f t="shared" si="2"/>
        <v>6610.5</v>
      </c>
      <c r="FF19" s="8"/>
      <c r="FG19" s="15"/>
      <c r="FH19" s="15"/>
      <c r="FI19" s="15"/>
    </row>
    <row r="20" spans="1:165" ht="36" customHeight="1" x14ac:dyDescent="0.25">
      <c r="A20" s="10">
        <v>172</v>
      </c>
      <c r="B20" s="10">
        <v>19</v>
      </c>
      <c r="C20" s="10" t="s">
        <v>206</v>
      </c>
      <c r="D20" s="10" t="s">
        <v>206</v>
      </c>
      <c r="E20" s="10" t="s">
        <v>207</v>
      </c>
      <c r="F20" s="10" t="s">
        <v>207</v>
      </c>
      <c r="G20" s="10" t="s">
        <v>167</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11"/>
      <c r="CO20" s="11"/>
      <c r="CP20" s="11"/>
      <c r="CQ20" s="11"/>
      <c r="CR20" s="17">
        <v>2000</v>
      </c>
      <c r="CS20" s="11"/>
      <c r="CT20" s="17">
        <v>1000</v>
      </c>
      <c r="CU20" s="11"/>
      <c r="CV20" s="11"/>
      <c r="CW20" s="11"/>
      <c r="CX20" s="11"/>
      <c r="CY20" s="11"/>
      <c r="CZ20" s="11"/>
      <c r="DA20" s="11"/>
      <c r="DB20" s="11"/>
      <c r="DC20" s="11"/>
      <c r="DD20" s="11"/>
      <c r="DE20" s="11"/>
      <c r="DF20" s="11"/>
      <c r="DG20" s="11"/>
      <c r="DH20" s="11"/>
      <c r="DI20" s="11"/>
      <c r="DJ20" s="11"/>
      <c r="DK20" s="11"/>
      <c r="DL20" s="11"/>
      <c r="DM20" s="11"/>
      <c r="DN20" s="11"/>
      <c r="DO20" s="11"/>
      <c r="DP20" s="11"/>
      <c r="DQ20" s="11"/>
      <c r="DR20" s="11"/>
      <c r="DS20" s="11"/>
      <c r="DT20" s="17">
        <v>1000</v>
      </c>
      <c r="DU20" s="11"/>
      <c r="DV20" s="11"/>
      <c r="DW20" s="11"/>
      <c r="DX20" s="11"/>
      <c r="DY20" s="11"/>
      <c r="DZ20" s="11"/>
      <c r="EA20" s="11"/>
      <c r="EB20" s="11"/>
      <c r="EC20" s="11"/>
      <c r="ED20" s="11"/>
      <c r="EE20" s="11"/>
      <c r="EF20" s="11"/>
      <c r="EG20" s="11"/>
      <c r="EH20" s="11"/>
      <c r="EI20" s="11"/>
      <c r="EJ20" s="11"/>
      <c r="EK20" s="11"/>
      <c r="EL20" s="11"/>
      <c r="EM20" s="11"/>
      <c r="EN20" s="11"/>
      <c r="EO20" s="11"/>
      <c r="EP20" s="11"/>
      <c r="EQ20" s="11"/>
      <c r="ER20" s="11"/>
      <c r="ES20" s="11"/>
      <c r="ET20" s="11"/>
      <c r="EU20" s="11"/>
      <c r="EV20" s="11"/>
      <c r="EW20" s="11"/>
      <c r="EX20" s="17">
        <v>4000</v>
      </c>
      <c r="EY20" s="13">
        <v>760032</v>
      </c>
      <c r="EZ20" s="13">
        <f t="shared" si="0"/>
        <v>633360</v>
      </c>
      <c r="FA20" s="16">
        <f t="shared" si="5"/>
        <v>190.00800000000001</v>
      </c>
      <c r="FB20" s="14">
        <f t="shared" si="3"/>
        <v>158.34</v>
      </c>
      <c r="FC20" s="14">
        <v>158.34</v>
      </c>
      <c r="FD20" s="14">
        <f t="shared" si="4"/>
        <v>633360</v>
      </c>
      <c r="FE20" s="13">
        <f t="shared" si="2"/>
        <v>633360</v>
      </c>
      <c r="FF20" s="8"/>
      <c r="FG20" s="15"/>
      <c r="FH20" s="15"/>
      <c r="FI20" s="15"/>
    </row>
    <row r="21" spans="1:165" ht="36" customHeight="1" x14ac:dyDescent="0.25">
      <c r="A21" s="10">
        <v>174</v>
      </c>
      <c r="B21" s="10">
        <v>20</v>
      </c>
      <c r="C21" s="10" t="s">
        <v>208</v>
      </c>
      <c r="D21" s="28" t="s">
        <v>209</v>
      </c>
      <c r="E21" s="10" t="s">
        <v>210</v>
      </c>
      <c r="F21" s="28" t="s">
        <v>211</v>
      </c>
      <c r="G21" s="10" t="s">
        <v>167</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c r="CU21" s="11"/>
      <c r="CV21" s="12">
        <v>58</v>
      </c>
      <c r="CW21" s="11"/>
      <c r="CX21" s="11"/>
      <c r="CY21" s="11"/>
      <c r="CZ21" s="11"/>
      <c r="DA21" s="11"/>
      <c r="DB21" s="11"/>
      <c r="DC21" s="11"/>
      <c r="DD21" s="11"/>
      <c r="DE21" s="11"/>
      <c r="DF21" s="11"/>
      <c r="DG21" s="11"/>
      <c r="DH21" s="11"/>
      <c r="DI21" s="11"/>
      <c r="DJ21" s="11"/>
      <c r="DK21" s="29">
        <v>300</v>
      </c>
      <c r="DL21" s="11"/>
      <c r="DM21" s="11"/>
      <c r="DN21" s="11"/>
      <c r="DO21" s="11"/>
      <c r="DP21" s="11"/>
      <c r="DQ21" s="11"/>
      <c r="DR21" s="11"/>
      <c r="DS21" s="11"/>
      <c r="DT21" s="11"/>
      <c r="DU21" s="11"/>
      <c r="DV21" s="11"/>
      <c r="DW21" s="11"/>
      <c r="DX21" s="11"/>
      <c r="DY21" s="11"/>
      <c r="DZ21" s="11"/>
      <c r="EA21" s="11"/>
      <c r="EB21" s="11"/>
      <c r="EC21" s="11"/>
      <c r="ED21" s="11"/>
      <c r="EE21" s="11"/>
      <c r="EF21" s="11"/>
      <c r="EG21" s="11"/>
      <c r="EH21" s="11"/>
      <c r="EI21" s="11"/>
      <c r="EJ21" s="11"/>
      <c r="EK21" s="11"/>
      <c r="EL21" s="11"/>
      <c r="EM21" s="11"/>
      <c r="EN21" s="11"/>
      <c r="EO21" s="11"/>
      <c r="EP21" s="11"/>
      <c r="EQ21" s="11"/>
      <c r="ER21" s="11"/>
      <c r="ES21" s="11"/>
      <c r="ET21" s="11"/>
      <c r="EU21" s="11"/>
      <c r="EV21" s="11"/>
      <c r="EW21" s="11"/>
      <c r="EX21" s="17">
        <v>1163</v>
      </c>
      <c r="EY21" s="13">
        <v>1046700</v>
      </c>
      <c r="EZ21" s="13">
        <f t="shared" si="0"/>
        <v>872250</v>
      </c>
      <c r="FA21" s="16">
        <f t="shared" si="5"/>
        <v>900</v>
      </c>
      <c r="FB21" s="14">
        <f t="shared" si="3"/>
        <v>750</v>
      </c>
      <c r="FC21" s="14">
        <v>750</v>
      </c>
      <c r="FD21" s="14">
        <f t="shared" si="4"/>
        <v>872250</v>
      </c>
      <c r="FE21" s="13">
        <f t="shared" si="2"/>
        <v>872250</v>
      </c>
      <c r="FF21" s="8"/>
      <c r="FG21" s="15"/>
      <c r="FH21" s="15"/>
      <c r="FI21" s="15"/>
    </row>
    <row r="22" spans="1:165" ht="36" customHeight="1" x14ac:dyDescent="0.25">
      <c r="A22" s="10">
        <v>177</v>
      </c>
      <c r="B22" s="10">
        <v>21</v>
      </c>
      <c r="C22" s="10" t="s">
        <v>212</v>
      </c>
      <c r="D22" s="10" t="s">
        <v>212</v>
      </c>
      <c r="E22" s="10" t="s">
        <v>213</v>
      </c>
      <c r="F22" s="10" t="s">
        <v>213</v>
      </c>
      <c r="G22" s="10" t="s">
        <v>214</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c r="CV22" s="11"/>
      <c r="CW22" s="11"/>
      <c r="CX22" s="11"/>
      <c r="CY22" s="11"/>
      <c r="CZ22" s="11"/>
      <c r="DA22" s="11"/>
      <c r="DB22" s="11"/>
      <c r="DC22" s="11"/>
      <c r="DD22" s="11"/>
      <c r="DE22" s="11"/>
      <c r="DF22" s="11"/>
      <c r="DG22" s="11"/>
      <c r="DH22" s="17">
        <v>49000</v>
      </c>
      <c r="DI22" s="11"/>
      <c r="DJ22" s="17">
        <v>5000</v>
      </c>
      <c r="DK22" s="11"/>
      <c r="DL22" s="11"/>
      <c r="DM22" s="11"/>
      <c r="DN22" s="11"/>
      <c r="DO22" s="11"/>
      <c r="DP22" s="11"/>
      <c r="DQ22" s="11"/>
      <c r="DR22" s="11"/>
      <c r="DS22" s="11"/>
      <c r="DT22" s="11"/>
      <c r="DU22" s="11"/>
      <c r="DV22" s="11"/>
      <c r="DW22" s="11"/>
      <c r="DX22" s="11"/>
      <c r="DY22" s="11"/>
      <c r="DZ22" s="11"/>
      <c r="EA22" s="11"/>
      <c r="EB22" s="11"/>
      <c r="EC22" s="11"/>
      <c r="ED22" s="11"/>
      <c r="EE22" s="11"/>
      <c r="EF22" s="11"/>
      <c r="EG22" s="11"/>
      <c r="EH22" s="11"/>
      <c r="EI22" s="11"/>
      <c r="EJ22" s="11"/>
      <c r="EK22" s="11"/>
      <c r="EL22" s="11"/>
      <c r="EM22" s="11"/>
      <c r="EN22" s="11"/>
      <c r="EO22" s="11"/>
      <c r="EP22" s="11"/>
      <c r="EQ22" s="11"/>
      <c r="ER22" s="11"/>
      <c r="ES22" s="11"/>
      <c r="ET22" s="11"/>
      <c r="EU22" s="11"/>
      <c r="EV22" s="11"/>
      <c r="EW22" s="11"/>
      <c r="EX22" s="17">
        <v>54000</v>
      </c>
      <c r="EY22" s="13">
        <v>6480</v>
      </c>
      <c r="EZ22" s="13">
        <f t="shared" si="0"/>
        <v>5400</v>
      </c>
      <c r="FA22" s="16">
        <f t="shared" si="5"/>
        <v>0.12</v>
      </c>
      <c r="FB22" s="20">
        <f t="shared" si="3"/>
        <v>0.1</v>
      </c>
      <c r="FC22" s="21">
        <v>0.1202</v>
      </c>
      <c r="FD22" s="21">
        <f t="shared" si="4"/>
        <v>6490.8</v>
      </c>
      <c r="FE22" s="13">
        <f t="shared" si="2"/>
        <v>5400</v>
      </c>
      <c r="FF22" s="8" t="s">
        <v>162</v>
      </c>
      <c r="FG22" s="30">
        <f>AVERAGE(FB22,FH22)</f>
        <v>0.115</v>
      </c>
      <c r="FH22" s="15">
        <v>0.13</v>
      </c>
      <c r="FI22" s="15">
        <f>FH22/1.29</f>
        <v>0.10077519379844961</v>
      </c>
    </row>
    <row r="23" spans="1:165" ht="36" customHeight="1" x14ac:dyDescent="0.25">
      <c r="A23" s="10">
        <v>177</v>
      </c>
      <c r="B23" s="10">
        <v>21</v>
      </c>
      <c r="C23" s="10" t="s">
        <v>215</v>
      </c>
      <c r="D23" s="10" t="s">
        <v>215</v>
      </c>
      <c r="E23" s="10" t="s">
        <v>216</v>
      </c>
      <c r="F23" s="10" t="s">
        <v>216</v>
      </c>
      <c r="G23" s="10" t="s">
        <v>167</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c r="CU23" s="11"/>
      <c r="CV23" s="11"/>
      <c r="CW23" s="11"/>
      <c r="CX23" s="11"/>
      <c r="CY23" s="11"/>
      <c r="CZ23" s="11"/>
      <c r="DA23" s="11"/>
      <c r="DB23" s="11"/>
      <c r="DC23" s="11"/>
      <c r="DD23" s="11"/>
      <c r="DE23" s="11"/>
      <c r="DF23" s="11"/>
      <c r="DG23" s="11"/>
      <c r="DH23" s="12">
        <v>49</v>
      </c>
      <c r="DI23" s="11"/>
      <c r="DJ23" s="12">
        <v>5</v>
      </c>
      <c r="DK23" s="11"/>
      <c r="DL23" s="11"/>
      <c r="DM23" s="11"/>
      <c r="DN23" s="11"/>
      <c r="DO23" s="11"/>
      <c r="DP23" s="11"/>
      <c r="DQ23" s="11"/>
      <c r="DR23" s="11"/>
      <c r="DS23" s="11"/>
      <c r="DT23" s="11"/>
      <c r="DU23" s="11"/>
      <c r="DV23" s="11"/>
      <c r="DW23" s="11"/>
      <c r="DX23" s="11"/>
      <c r="DY23" s="11"/>
      <c r="DZ23" s="11"/>
      <c r="EA23" s="11"/>
      <c r="EB23" s="11"/>
      <c r="EC23" s="11"/>
      <c r="ED23" s="11"/>
      <c r="EE23" s="11"/>
      <c r="EF23" s="11"/>
      <c r="EG23" s="11"/>
      <c r="EH23" s="11"/>
      <c r="EI23" s="11"/>
      <c r="EJ23" s="11"/>
      <c r="EK23" s="11"/>
      <c r="EL23" s="11"/>
      <c r="EM23" s="11"/>
      <c r="EN23" s="11"/>
      <c r="EO23" s="11"/>
      <c r="EP23" s="11"/>
      <c r="EQ23" s="11"/>
      <c r="ER23" s="11"/>
      <c r="ES23" s="11"/>
      <c r="ET23" s="11"/>
      <c r="EU23" s="11"/>
      <c r="EV23" s="11"/>
      <c r="EW23" s="11"/>
      <c r="EX23" s="12">
        <v>54</v>
      </c>
      <c r="EY23" s="31"/>
      <c r="EZ23" s="13">
        <f t="shared" si="0"/>
        <v>0</v>
      </c>
      <c r="FA23" s="16">
        <f t="shared" si="5"/>
        <v>0</v>
      </c>
      <c r="FB23" s="14">
        <f t="shared" si="3"/>
        <v>0</v>
      </c>
      <c r="FC23" s="14">
        <v>0</v>
      </c>
      <c r="FD23" s="14">
        <f t="shared" si="4"/>
        <v>0</v>
      </c>
      <c r="FE23" s="13">
        <f t="shared" si="2"/>
        <v>0</v>
      </c>
      <c r="FF23" s="8"/>
      <c r="FG23" s="15"/>
      <c r="FH23" s="15"/>
      <c r="FI23" s="15"/>
    </row>
    <row r="24" spans="1:165" ht="36" customHeight="1" x14ac:dyDescent="0.25">
      <c r="A24" s="10">
        <v>180</v>
      </c>
      <c r="B24" s="10">
        <v>22</v>
      </c>
      <c r="C24" s="10" t="s">
        <v>217</v>
      </c>
      <c r="D24" s="10" t="s">
        <v>217</v>
      </c>
      <c r="E24" s="10" t="s">
        <v>218</v>
      </c>
      <c r="F24" s="10" t="s">
        <v>218</v>
      </c>
      <c r="G24" s="10" t="s">
        <v>214</v>
      </c>
      <c r="H24" s="11"/>
      <c r="I24" s="11"/>
      <c r="J24" s="11"/>
      <c r="K24" s="11"/>
      <c r="L24" s="11"/>
      <c r="M24" s="11"/>
      <c r="N24" s="11"/>
      <c r="O24" s="11"/>
      <c r="P24" s="11"/>
      <c r="Q24" s="17">
        <v>10000</v>
      </c>
      <c r="R24" s="11"/>
      <c r="S24" s="17">
        <v>5000</v>
      </c>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7">
        <v>15000</v>
      </c>
      <c r="CT24" s="11"/>
      <c r="CU24" s="17">
        <v>3000</v>
      </c>
      <c r="CV24" s="17">
        <v>5000</v>
      </c>
      <c r="CW24" s="17">
        <v>5000</v>
      </c>
      <c r="CX24" s="17">
        <v>5000</v>
      </c>
      <c r="CY24" s="11"/>
      <c r="CZ24" s="11"/>
      <c r="DA24" s="11"/>
      <c r="DB24" s="11"/>
      <c r="DC24" s="11"/>
      <c r="DD24" s="11"/>
      <c r="DE24" s="11"/>
      <c r="DF24" s="11"/>
      <c r="DG24" s="11"/>
      <c r="DH24" s="11"/>
      <c r="DI24" s="17">
        <v>10000</v>
      </c>
      <c r="DJ24" s="11"/>
      <c r="DK24" s="17">
        <v>2000</v>
      </c>
      <c r="DL24" s="11"/>
      <c r="DM24" s="11"/>
      <c r="DN24" s="17">
        <v>1000</v>
      </c>
      <c r="DO24" s="11"/>
      <c r="DP24" s="11"/>
      <c r="DQ24" s="11"/>
      <c r="DR24" s="11"/>
      <c r="DS24" s="11"/>
      <c r="DT24" s="11"/>
      <c r="DU24" s="11"/>
      <c r="DV24" s="11"/>
      <c r="DW24" s="11"/>
      <c r="DX24" s="17">
        <v>10000</v>
      </c>
      <c r="DY24" s="11"/>
      <c r="DZ24" s="11"/>
      <c r="EA24" s="11"/>
      <c r="EB24" s="11"/>
      <c r="EC24" s="11"/>
      <c r="ED24" s="11"/>
      <c r="EE24" s="11"/>
      <c r="EF24" s="11"/>
      <c r="EG24" s="11"/>
      <c r="EH24" s="11"/>
      <c r="EI24" s="11"/>
      <c r="EJ24" s="11"/>
      <c r="EK24" s="11"/>
      <c r="EL24" s="11"/>
      <c r="EM24" s="11"/>
      <c r="EN24" s="11"/>
      <c r="EO24" s="11"/>
      <c r="EP24" s="11"/>
      <c r="EQ24" s="11"/>
      <c r="ER24" s="11"/>
      <c r="ES24" s="11"/>
      <c r="ET24" s="11"/>
      <c r="EU24" s="11"/>
      <c r="EV24" s="11"/>
      <c r="EW24" s="11"/>
      <c r="EX24" s="17">
        <v>71000</v>
      </c>
      <c r="EY24" s="13">
        <v>8520</v>
      </c>
      <c r="EZ24" s="13">
        <f t="shared" si="0"/>
        <v>7100</v>
      </c>
      <c r="FA24" s="16">
        <f t="shared" si="5"/>
        <v>0.12</v>
      </c>
      <c r="FB24" s="20">
        <f t="shared" si="3"/>
        <v>0.1</v>
      </c>
      <c r="FC24" s="21">
        <v>0.1202</v>
      </c>
      <c r="FD24" s="21">
        <f t="shared" si="4"/>
        <v>8534.2000000000007</v>
      </c>
      <c r="FE24" s="13">
        <f t="shared" si="2"/>
        <v>7100</v>
      </c>
      <c r="FF24" s="8" t="s">
        <v>162</v>
      </c>
      <c r="FG24" s="30">
        <v>0.115</v>
      </c>
      <c r="FH24" s="15">
        <v>0.13</v>
      </c>
      <c r="FI24" s="15">
        <f>FH24/1.29</f>
        <v>0.10077519379844961</v>
      </c>
    </row>
    <row r="25" spans="1:165" ht="36" customHeight="1" x14ac:dyDescent="0.25">
      <c r="A25" s="10">
        <v>180</v>
      </c>
      <c r="B25" s="10">
        <v>22</v>
      </c>
      <c r="C25" s="10" t="s">
        <v>219</v>
      </c>
      <c r="D25" s="10" t="s">
        <v>219</v>
      </c>
      <c r="E25" s="10" t="s">
        <v>220</v>
      </c>
      <c r="F25" s="10" t="s">
        <v>220</v>
      </c>
      <c r="G25" s="10" t="s">
        <v>167</v>
      </c>
      <c r="H25" s="11"/>
      <c r="I25" s="11"/>
      <c r="J25" s="11"/>
      <c r="K25" s="11"/>
      <c r="L25" s="11"/>
      <c r="M25" s="11"/>
      <c r="N25" s="11"/>
      <c r="O25" s="11"/>
      <c r="P25" s="11"/>
      <c r="Q25" s="12">
        <v>10</v>
      </c>
      <c r="R25" s="11"/>
      <c r="S25" s="12">
        <v>5</v>
      </c>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2">
        <v>15</v>
      </c>
      <c r="CT25" s="11"/>
      <c r="CU25" s="12">
        <v>3</v>
      </c>
      <c r="CV25" s="12">
        <v>5</v>
      </c>
      <c r="CW25" s="12">
        <v>5</v>
      </c>
      <c r="CX25" s="12">
        <v>5</v>
      </c>
      <c r="CY25" s="11"/>
      <c r="CZ25" s="11"/>
      <c r="DA25" s="11"/>
      <c r="DB25" s="11"/>
      <c r="DC25" s="11"/>
      <c r="DD25" s="11"/>
      <c r="DE25" s="11"/>
      <c r="DF25" s="11"/>
      <c r="DG25" s="11"/>
      <c r="DH25" s="11"/>
      <c r="DI25" s="12">
        <v>10</v>
      </c>
      <c r="DJ25" s="11"/>
      <c r="DK25" s="12">
        <v>2</v>
      </c>
      <c r="DL25" s="11"/>
      <c r="DM25" s="11"/>
      <c r="DN25" s="12">
        <v>1</v>
      </c>
      <c r="DO25" s="11"/>
      <c r="DP25" s="11"/>
      <c r="DQ25" s="11"/>
      <c r="DR25" s="11"/>
      <c r="DS25" s="11"/>
      <c r="DT25" s="11"/>
      <c r="DU25" s="11"/>
      <c r="DV25" s="11"/>
      <c r="DW25" s="11"/>
      <c r="DX25" s="12">
        <v>10</v>
      </c>
      <c r="DY25" s="11"/>
      <c r="DZ25" s="11"/>
      <c r="EA25" s="11"/>
      <c r="EB25" s="11"/>
      <c r="EC25" s="11"/>
      <c r="ED25" s="11"/>
      <c r="EE25" s="11"/>
      <c r="EF25" s="11"/>
      <c r="EG25" s="11"/>
      <c r="EH25" s="11"/>
      <c r="EI25" s="11"/>
      <c r="EJ25" s="11"/>
      <c r="EK25" s="11"/>
      <c r="EL25" s="11"/>
      <c r="EM25" s="11"/>
      <c r="EN25" s="11"/>
      <c r="EO25" s="11"/>
      <c r="EP25" s="11"/>
      <c r="EQ25" s="11"/>
      <c r="ER25" s="11"/>
      <c r="ES25" s="11"/>
      <c r="ET25" s="11"/>
      <c r="EU25" s="11"/>
      <c r="EV25" s="11"/>
      <c r="EW25" s="11"/>
      <c r="EX25" s="12">
        <v>71</v>
      </c>
      <c r="EY25" s="31"/>
      <c r="EZ25" s="13">
        <f t="shared" si="0"/>
        <v>0</v>
      </c>
      <c r="FA25" s="16">
        <f t="shared" si="5"/>
        <v>0</v>
      </c>
      <c r="FB25" s="14">
        <f t="shared" si="3"/>
        <v>0</v>
      </c>
      <c r="FC25" s="14">
        <v>0</v>
      </c>
      <c r="FD25" s="14">
        <f t="shared" si="4"/>
        <v>0</v>
      </c>
      <c r="FE25" s="13">
        <f t="shared" si="2"/>
        <v>0</v>
      </c>
      <c r="FF25" s="8"/>
      <c r="FG25" s="15"/>
      <c r="FH25" s="15"/>
      <c r="FI25" s="15"/>
    </row>
    <row r="26" spans="1:165" ht="36" customHeight="1" x14ac:dyDescent="0.25">
      <c r="A26" s="10">
        <v>181</v>
      </c>
      <c r="B26" s="10">
        <v>23</v>
      </c>
      <c r="C26" s="10" t="s">
        <v>221</v>
      </c>
      <c r="D26" s="10" t="s">
        <v>221</v>
      </c>
      <c r="E26" s="10" t="s">
        <v>222</v>
      </c>
      <c r="F26" s="10" t="s">
        <v>222</v>
      </c>
      <c r="G26" s="10" t="s">
        <v>214</v>
      </c>
      <c r="H26" s="11"/>
      <c r="I26" s="11"/>
      <c r="J26" s="11"/>
      <c r="K26" s="11"/>
      <c r="L26" s="11"/>
      <c r="M26" s="11"/>
      <c r="N26" s="11"/>
      <c r="O26" s="11"/>
      <c r="P26" s="11"/>
      <c r="Q26" s="11"/>
      <c r="R26" s="11"/>
      <c r="S26" s="17">
        <v>2000</v>
      </c>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c r="CU26" s="17">
        <v>10000</v>
      </c>
      <c r="CV26" s="11"/>
      <c r="CW26" s="11"/>
      <c r="CX26" s="11"/>
      <c r="CY26" s="11"/>
      <c r="CZ26" s="11"/>
      <c r="DA26" s="11"/>
      <c r="DB26" s="11"/>
      <c r="DC26" s="11"/>
      <c r="DD26" s="11"/>
      <c r="DE26" s="11"/>
      <c r="DF26" s="11"/>
      <c r="DG26" s="11"/>
      <c r="DH26" s="11"/>
      <c r="DI26" s="11"/>
      <c r="DJ26" s="11"/>
      <c r="DK26" s="11"/>
      <c r="DL26" s="11"/>
      <c r="DM26" s="11"/>
      <c r="DN26" s="11"/>
      <c r="DO26" s="11"/>
      <c r="DP26" s="11"/>
      <c r="DQ26" s="17">
        <v>36000</v>
      </c>
      <c r="DR26" s="11"/>
      <c r="DS26" s="11"/>
      <c r="DT26" s="17">
        <v>12000</v>
      </c>
      <c r="DU26" s="11"/>
      <c r="DV26" s="11"/>
      <c r="DW26" s="11"/>
      <c r="DX26" s="11"/>
      <c r="DY26" s="11"/>
      <c r="DZ26" s="11"/>
      <c r="EA26" s="11"/>
      <c r="EB26" s="11"/>
      <c r="EC26" s="17">
        <v>30000</v>
      </c>
      <c r="ED26" s="11"/>
      <c r="EE26" s="11"/>
      <c r="EF26" s="17">
        <v>12000</v>
      </c>
      <c r="EG26" s="11"/>
      <c r="EH26" s="11"/>
      <c r="EI26" s="11"/>
      <c r="EJ26" s="11"/>
      <c r="EK26" s="11"/>
      <c r="EL26" s="11"/>
      <c r="EM26" s="11"/>
      <c r="EN26" s="11"/>
      <c r="EO26" s="11"/>
      <c r="EP26" s="11"/>
      <c r="EQ26" s="11"/>
      <c r="ER26" s="11"/>
      <c r="ES26" s="11"/>
      <c r="ET26" s="11"/>
      <c r="EU26" s="11"/>
      <c r="EV26" s="11"/>
      <c r="EW26" s="17">
        <v>10000</v>
      </c>
      <c r="EX26" s="17">
        <v>112000</v>
      </c>
      <c r="EY26" s="13">
        <v>13440</v>
      </c>
      <c r="EZ26" s="13">
        <f t="shared" si="0"/>
        <v>11200</v>
      </c>
      <c r="FA26" s="16">
        <f t="shared" si="5"/>
        <v>0.12</v>
      </c>
      <c r="FB26" s="20">
        <f t="shared" si="3"/>
        <v>0.1</v>
      </c>
      <c r="FC26" s="21">
        <v>0.1202</v>
      </c>
      <c r="FD26" s="21">
        <f t="shared" si="4"/>
        <v>13462.4</v>
      </c>
      <c r="FE26" s="13">
        <f t="shared" si="2"/>
        <v>11200</v>
      </c>
      <c r="FF26" s="8" t="s">
        <v>162</v>
      </c>
      <c r="FG26" s="30">
        <v>0.115</v>
      </c>
      <c r="FH26" s="15">
        <v>0.13</v>
      </c>
      <c r="FI26" s="15">
        <f>FH26/1.29</f>
        <v>0.10077519379844961</v>
      </c>
    </row>
    <row r="27" spans="1:165" ht="36" customHeight="1" x14ac:dyDescent="0.25">
      <c r="A27" s="10">
        <v>181</v>
      </c>
      <c r="B27" s="10">
        <v>23</v>
      </c>
      <c r="C27" s="10" t="s">
        <v>223</v>
      </c>
      <c r="D27" s="10" t="s">
        <v>223</v>
      </c>
      <c r="E27" s="10" t="s">
        <v>224</v>
      </c>
      <c r="F27" s="10" t="s">
        <v>224</v>
      </c>
      <c r="G27" s="10" t="s">
        <v>167</v>
      </c>
      <c r="H27" s="11"/>
      <c r="I27" s="11"/>
      <c r="J27" s="11"/>
      <c r="K27" s="11"/>
      <c r="L27" s="11"/>
      <c r="M27" s="11"/>
      <c r="N27" s="11"/>
      <c r="O27" s="11"/>
      <c r="P27" s="11"/>
      <c r="Q27" s="11"/>
      <c r="R27" s="11"/>
      <c r="S27" s="12">
        <v>2</v>
      </c>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c r="CU27" s="12">
        <v>10</v>
      </c>
      <c r="CV27" s="11"/>
      <c r="CW27" s="11"/>
      <c r="CX27" s="11"/>
      <c r="CY27" s="11"/>
      <c r="CZ27" s="11"/>
      <c r="DA27" s="11"/>
      <c r="DB27" s="11"/>
      <c r="DC27" s="11"/>
      <c r="DD27" s="11"/>
      <c r="DE27" s="11"/>
      <c r="DF27" s="11"/>
      <c r="DG27" s="11"/>
      <c r="DH27" s="11"/>
      <c r="DI27" s="11"/>
      <c r="DJ27" s="11"/>
      <c r="DK27" s="11"/>
      <c r="DL27" s="11"/>
      <c r="DM27" s="11"/>
      <c r="DN27" s="11"/>
      <c r="DO27" s="11"/>
      <c r="DP27" s="11"/>
      <c r="DQ27" s="12">
        <v>36</v>
      </c>
      <c r="DR27" s="11"/>
      <c r="DS27" s="11"/>
      <c r="DT27" s="12">
        <v>12</v>
      </c>
      <c r="DU27" s="11"/>
      <c r="DV27" s="11"/>
      <c r="DW27" s="11"/>
      <c r="DX27" s="11"/>
      <c r="DY27" s="11"/>
      <c r="DZ27" s="11"/>
      <c r="EA27" s="11"/>
      <c r="EB27" s="11"/>
      <c r="EC27" s="12">
        <v>30</v>
      </c>
      <c r="ED27" s="11"/>
      <c r="EE27" s="11"/>
      <c r="EF27" s="12">
        <v>12</v>
      </c>
      <c r="EG27" s="11"/>
      <c r="EH27" s="11"/>
      <c r="EI27" s="11"/>
      <c r="EJ27" s="11"/>
      <c r="EK27" s="11"/>
      <c r="EL27" s="11"/>
      <c r="EM27" s="11"/>
      <c r="EN27" s="11"/>
      <c r="EO27" s="11"/>
      <c r="EP27" s="11"/>
      <c r="EQ27" s="11"/>
      <c r="ER27" s="11"/>
      <c r="ES27" s="11"/>
      <c r="ET27" s="11"/>
      <c r="EU27" s="11"/>
      <c r="EV27" s="11"/>
      <c r="EW27" s="12">
        <v>10</v>
      </c>
      <c r="EX27" s="12">
        <v>112</v>
      </c>
      <c r="EY27" s="31"/>
      <c r="EZ27" s="13">
        <f t="shared" si="0"/>
        <v>0</v>
      </c>
      <c r="FA27" s="16">
        <f t="shared" si="5"/>
        <v>0</v>
      </c>
      <c r="FB27" s="14">
        <f t="shared" si="3"/>
        <v>0</v>
      </c>
      <c r="FC27" s="14">
        <v>0</v>
      </c>
      <c r="FD27" s="14">
        <f t="shared" si="4"/>
        <v>0</v>
      </c>
      <c r="FE27" s="13">
        <f t="shared" si="2"/>
        <v>0</v>
      </c>
      <c r="FF27" s="8"/>
      <c r="FG27" s="15"/>
      <c r="FH27" s="15"/>
      <c r="FI27" s="15"/>
    </row>
    <row r="28" spans="1:165" ht="36" customHeight="1" x14ac:dyDescent="0.25">
      <c r="A28" s="10">
        <v>182</v>
      </c>
      <c r="B28" s="10">
        <v>24</v>
      </c>
      <c r="C28" s="10" t="s">
        <v>225</v>
      </c>
      <c r="D28" s="10" t="s">
        <v>225</v>
      </c>
      <c r="E28" s="10" t="s">
        <v>226</v>
      </c>
      <c r="F28" s="10" t="s">
        <v>226</v>
      </c>
      <c r="G28" s="10" t="s">
        <v>214</v>
      </c>
      <c r="H28" s="17">
        <v>14000</v>
      </c>
      <c r="I28" s="11"/>
      <c r="J28" s="11"/>
      <c r="K28" s="11"/>
      <c r="L28" s="17">
        <v>1000</v>
      </c>
      <c r="M28" s="17">
        <v>5000</v>
      </c>
      <c r="N28" s="11"/>
      <c r="O28" s="11"/>
      <c r="P28" s="11"/>
      <c r="Q28" s="11"/>
      <c r="R28" s="11"/>
      <c r="S28" s="17">
        <v>2000</v>
      </c>
      <c r="T28" s="11"/>
      <c r="U28" s="11"/>
      <c r="V28" s="11"/>
      <c r="W28" s="11"/>
      <c r="X28" s="11"/>
      <c r="Y28" s="11"/>
      <c r="Z28" s="11"/>
      <c r="AA28" s="11"/>
      <c r="AB28" s="11"/>
      <c r="AC28" s="11"/>
      <c r="AD28" s="11"/>
      <c r="AE28" s="11"/>
      <c r="AF28" s="11"/>
      <c r="AG28" s="11"/>
      <c r="AH28" s="11"/>
      <c r="AI28" s="11"/>
      <c r="AJ28" s="11"/>
      <c r="AK28" s="11"/>
      <c r="AL28" s="11"/>
      <c r="AM28" s="11"/>
      <c r="AN28" s="11"/>
      <c r="AO28" s="11"/>
      <c r="AP28" s="17">
        <v>1000</v>
      </c>
      <c r="AQ28" s="11"/>
      <c r="AR28" s="17">
        <v>5000</v>
      </c>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7">
        <v>1000</v>
      </c>
      <c r="CN28" s="11"/>
      <c r="CO28" s="11"/>
      <c r="CP28" s="11"/>
      <c r="CQ28" s="11"/>
      <c r="CR28" s="11"/>
      <c r="CS28" s="11"/>
      <c r="CT28" s="17">
        <v>25000</v>
      </c>
      <c r="CU28" s="17">
        <v>12000</v>
      </c>
      <c r="CV28" s="17">
        <v>1000</v>
      </c>
      <c r="CW28" s="11"/>
      <c r="CX28" s="11"/>
      <c r="CY28" s="11"/>
      <c r="CZ28" s="11"/>
      <c r="DA28" s="17">
        <v>50000</v>
      </c>
      <c r="DB28" s="11"/>
      <c r="DC28" s="17">
        <v>15000</v>
      </c>
      <c r="DD28" s="17">
        <v>7000</v>
      </c>
      <c r="DE28" s="17">
        <v>2000</v>
      </c>
      <c r="DF28" s="17">
        <v>15000</v>
      </c>
      <c r="DG28" s="17">
        <v>1000</v>
      </c>
      <c r="DH28" s="11"/>
      <c r="DI28" s="11"/>
      <c r="DJ28" s="17">
        <v>55000</v>
      </c>
      <c r="DK28" s="29">
        <v>25000</v>
      </c>
      <c r="DL28" s="11"/>
      <c r="DM28" s="11"/>
      <c r="DN28" s="17">
        <v>21000</v>
      </c>
      <c r="DO28" s="17">
        <v>1000</v>
      </c>
      <c r="DP28" s="17">
        <v>20000</v>
      </c>
      <c r="DQ28" s="17">
        <v>11000</v>
      </c>
      <c r="DR28" s="17">
        <v>5000</v>
      </c>
      <c r="DS28" s="11"/>
      <c r="DT28" s="17">
        <v>22000</v>
      </c>
      <c r="DU28" s="11"/>
      <c r="DV28" s="17">
        <v>7000</v>
      </c>
      <c r="DW28" s="11"/>
      <c r="DX28" s="11"/>
      <c r="DY28" s="11"/>
      <c r="DZ28" s="17">
        <v>1000</v>
      </c>
      <c r="EA28" s="11"/>
      <c r="EB28" s="17">
        <v>7000</v>
      </c>
      <c r="EC28" s="11"/>
      <c r="ED28" s="17">
        <v>5000</v>
      </c>
      <c r="EE28" s="17">
        <v>5000</v>
      </c>
      <c r="EF28" s="17">
        <v>8000</v>
      </c>
      <c r="EG28" s="11"/>
      <c r="EH28" s="17">
        <v>3000</v>
      </c>
      <c r="EI28" s="17">
        <v>6000</v>
      </c>
      <c r="EJ28" s="17">
        <v>11000</v>
      </c>
      <c r="EK28" s="17">
        <v>25000</v>
      </c>
      <c r="EL28" s="11"/>
      <c r="EM28" s="17">
        <v>6000</v>
      </c>
      <c r="EN28" s="17">
        <v>4000</v>
      </c>
      <c r="EO28" s="11"/>
      <c r="EP28" s="17">
        <v>7000</v>
      </c>
      <c r="EQ28" s="17">
        <v>6000</v>
      </c>
      <c r="ER28" s="17">
        <v>3000</v>
      </c>
      <c r="ES28" s="17">
        <v>20000</v>
      </c>
      <c r="ET28" s="17">
        <v>30000</v>
      </c>
      <c r="EU28" s="11"/>
      <c r="EV28" s="11"/>
      <c r="EW28" s="11"/>
      <c r="EX28" s="17">
        <v>477000</v>
      </c>
      <c r="EY28" s="13">
        <v>57240</v>
      </c>
      <c r="EZ28" s="13">
        <f t="shared" si="0"/>
        <v>47700</v>
      </c>
      <c r="FA28" s="16">
        <f t="shared" si="5"/>
        <v>0.12</v>
      </c>
      <c r="FB28" s="20">
        <f t="shared" si="3"/>
        <v>0.1</v>
      </c>
      <c r="FC28" s="14">
        <v>0.1</v>
      </c>
      <c r="FD28" s="14">
        <f t="shared" si="4"/>
        <v>47700</v>
      </c>
      <c r="FE28" s="13">
        <f t="shared" si="2"/>
        <v>47700</v>
      </c>
      <c r="FF28" s="8" t="s">
        <v>162</v>
      </c>
      <c r="FG28" s="30">
        <v>0.115</v>
      </c>
      <c r="FH28" s="15">
        <v>0.13</v>
      </c>
      <c r="FI28" s="15">
        <f>FH28/1.29</f>
        <v>0.10077519379844961</v>
      </c>
    </row>
    <row r="29" spans="1:165" ht="36" customHeight="1" x14ac:dyDescent="0.25">
      <c r="A29" s="10">
        <v>182</v>
      </c>
      <c r="B29" s="10">
        <v>24</v>
      </c>
      <c r="C29" s="10" t="s">
        <v>227</v>
      </c>
      <c r="D29" s="10" t="s">
        <v>227</v>
      </c>
      <c r="E29" s="10" t="s">
        <v>228</v>
      </c>
      <c r="F29" s="10" t="s">
        <v>228</v>
      </c>
      <c r="G29" s="10" t="s">
        <v>167</v>
      </c>
      <c r="H29" s="12">
        <v>14</v>
      </c>
      <c r="I29" s="11"/>
      <c r="J29" s="11"/>
      <c r="K29" s="11"/>
      <c r="L29" s="12">
        <v>1</v>
      </c>
      <c r="M29" s="12">
        <v>5</v>
      </c>
      <c r="N29" s="11"/>
      <c r="O29" s="11"/>
      <c r="P29" s="11"/>
      <c r="Q29" s="11"/>
      <c r="R29" s="11"/>
      <c r="S29" s="12">
        <v>2</v>
      </c>
      <c r="T29" s="11"/>
      <c r="U29" s="11"/>
      <c r="V29" s="11"/>
      <c r="W29" s="11"/>
      <c r="X29" s="11"/>
      <c r="Y29" s="11"/>
      <c r="Z29" s="11"/>
      <c r="AA29" s="11"/>
      <c r="AB29" s="11"/>
      <c r="AC29" s="11"/>
      <c r="AD29" s="11"/>
      <c r="AE29" s="11"/>
      <c r="AF29" s="11"/>
      <c r="AG29" s="11"/>
      <c r="AH29" s="11"/>
      <c r="AI29" s="11"/>
      <c r="AJ29" s="11"/>
      <c r="AK29" s="11"/>
      <c r="AL29" s="11"/>
      <c r="AM29" s="11"/>
      <c r="AN29" s="11"/>
      <c r="AO29" s="11"/>
      <c r="AP29" s="12">
        <v>1</v>
      </c>
      <c r="AQ29" s="11"/>
      <c r="AR29" s="12">
        <v>5</v>
      </c>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2">
        <v>1</v>
      </c>
      <c r="CN29" s="11"/>
      <c r="CO29" s="11"/>
      <c r="CP29" s="11"/>
      <c r="CQ29" s="11"/>
      <c r="CR29" s="11"/>
      <c r="CS29" s="11"/>
      <c r="CT29" s="12">
        <v>25</v>
      </c>
      <c r="CU29" s="12">
        <v>12</v>
      </c>
      <c r="CV29" s="12">
        <v>1</v>
      </c>
      <c r="CW29" s="11"/>
      <c r="CX29" s="11"/>
      <c r="CY29" s="11"/>
      <c r="CZ29" s="11"/>
      <c r="DA29" s="12">
        <v>50</v>
      </c>
      <c r="DB29" s="11"/>
      <c r="DC29" s="12">
        <v>15</v>
      </c>
      <c r="DD29" s="12">
        <v>7</v>
      </c>
      <c r="DE29" s="12">
        <v>2</v>
      </c>
      <c r="DF29" s="12">
        <v>15</v>
      </c>
      <c r="DG29" s="12">
        <v>1</v>
      </c>
      <c r="DH29" s="11"/>
      <c r="DI29" s="11"/>
      <c r="DJ29" s="12">
        <v>55</v>
      </c>
      <c r="DK29" s="19">
        <v>25</v>
      </c>
      <c r="DL29" s="11"/>
      <c r="DM29" s="11"/>
      <c r="DN29" s="12">
        <v>21</v>
      </c>
      <c r="DO29" s="12">
        <v>1</v>
      </c>
      <c r="DP29" s="12">
        <v>20</v>
      </c>
      <c r="DQ29" s="12">
        <v>11</v>
      </c>
      <c r="DR29" s="12">
        <v>5</v>
      </c>
      <c r="DS29" s="11"/>
      <c r="DT29" s="12">
        <v>22</v>
      </c>
      <c r="DU29" s="11"/>
      <c r="DV29" s="12">
        <v>7</v>
      </c>
      <c r="DW29" s="11"/>
      <c r="DX29" s="11"/>
      <c r="DY29" s="11"/>
      <c r="DZ29" s="12">
        <v>1</v>
      </c>
      <c r="EA29" s="11"/>
      <c r="EB29" s="12">
        <v>7</v>
      </c>
      <c r="EC29" s="11"/>
      <c r="ED29" s="12">
        <v>5</v>
      </c>
      <c r="EE29" s="12">
        <v>5</v>
      </c>
      <c r="EF29" s="12">
        <v>8</v>
      </c>
      <c r="EG29" s="11"/>
      <c r="EH29" s="12">
        <v>3</v>
      </c>
      <c r="EI29" s="12">
        <v>6</v>
      </c>
      <c r="EJ29" s="12">
        <v>11</v>
      </c>
      <c r="EK29" s="12">
        <v>30</v>
      </c>
      <c r="EL29" s="11"/>
      <c r="EM29" s="12">
        <v>6</v>
      </c>
      <c r="EN29" s="12">
        <v>4</v>
      </c>
      <c r="EO29" s="11"/>
      <c r="EP29" s="12">
        <v>7</v>
      </c>
      <c r="EQ29" s="12">
        <v>6</v>
      </c>
      <c r="ER29" s="12">
        <v>3</v>
      </c>
      <c r="ES29" s="12">
        <v>20</v>
      </c>
      <c r="ET29" s="12">
        <v>30</v>
      </c>
      <c r="EU29" s="11"/>
      <c r="EV29" s="11"/>
      <c r="EW29" s="11"/>
      <c r="EX29" s="12">
        <v>482</v>
      </c>
      <c r="EY29" s="31"/>
      <c r="EZ29" s="13">
        <f t="shared" si="0"/>
        <v>0</v>
      </c>
      <c r="FA29" s="16">
        <f t="shared" si="5"/>
        <v>0</v>
      </c>
      <c r="FB29" s="14">
        <f t="shared" si="3"/>
        <v>0</v>
      </c>
      <c r="FC29" s="14">
        <v>0</v>
      </c>
      <c r="FD29" s="14">
        <f t="shared" si="4"/>
        <v>0</v>
      </c>
      <c r="FE29" s="13">
        <f t="shared" si="2"/>
        <v>0</v>
      </c>
      <c r="FF29" s="8"/>
      <c r="FG29" s="15"/>
      <c r="FH29" s="15"/>
      <c r="FI29" s="15"/>
    </row>
    <row r="30" spans="1:165" ht="36" customHeight="1" x14ac:dyDescent="0.25">
      <c r="A30" s="10">
        <v>183</v>
      </c>
      <c r="B30" s="10">
        <v>25</v>
      </c>
      <c r="C30" s="10" t="s">
        <v>229</v>
      </c>
      <c r="D30" s="10" t="s">
        <v>229</v>
      </c>
      <c r="E30" s="10" t="s">
        <v>230</v>
      </c>
      <c r="F30" s="10" t="s">
        <v>230</v>
      </c>
      <c r="G30" s="10" t="s">
        <v>214</v>
      </c>
      <c r="H30" s="17">
        <v>2000</v>
      </c>
      <c r="I30" s="11"/>
      <c r="J30" s="11"/>
      <c r="K30" s="11"/>
      <c r="L30" s="17">
        <v>4000</v>
      </c>
      <c r="M30" s="17">
        <v>5000</v>
      </c>
      <c r="N30" s="11"/>
      <c r="O30" s="11"/>
      <c r="P30" s="11"/>
      <c r="Q30" s="17">
        <v>40000</v>
      </c>
      <c r="R30" s="11"/>
      <c r="S30" s="17">
        <v>3000</v>
      </c>
      <c r="T30" s="11"/>
      <c r="U30" s="11"/>
      <c r="V30" s="11"/>
      <c r="W30" s="11"/>
      <c r="X30" s="11"/>
      <c r="Y30" s="11"/>
      <c r="Z30" s="11"/>
      <c r="AA30" s="11"/>
      <c r="AB30" s="11"/>
      <c r="AC30" s="11"/>
      <c r="AD30" s="11"/>
      <c r="AE30" s="11"/>
      <c r="AF30" s="11"/>
      <c r="AG30" s="11"/>
      <c r="AH30" s="11"/>
      <c r="AI30" s="11"/>
      <c r="AJ30" s="17">
        <v>2000</v>
      </c>
      <c r="AK30" s="11"/>
      <c r="AL30" s="11"/>
      <c r="AM30" s="11"/>
      <c r="AN30" s="11"/>
      <c r="AO30" s="17">
        <v>1000</v>
      </c>
      <c r="AP30" s="17">
        <v>4000</v>
      </c>
      <c r="AQ30" s="11"/>
      <c r="AR30" s="11"/>
      <c r="AS30" s="11"/>
      <c r="AT30" s="11"/>
      <c r="AU30" s="11"/>
      <c r="AV30" s="11"/>
      <c r="AW30" s="11"/>
      <c r="AX30" s="11"/>
      <c r="AY30" s="11"/>
      <c r="AZ30" s="11"/>
      <c r="BA30" s="11"/>
      <c r="BB30" s="11"/>
      <c r="BC30" s="11"/>
      <c r="BD30" s="11"/>
      <c r="BE30" s="11"/>
      <c r="BF30" s="11"/>
      <c r="BG30" s="11"/>
      <c r="BH30" s="11"/>
      <c r="BI30" s="11"/>
      <c r="BJ30" s="11"/>
      <c r="BK30" s="17">
        <v>1000</v>
      </c>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7">
        <v>40000</v>
      </c>
      <c r="CU30" s="17">
        <v>18000</v>
      </c>
      <c r="CV30" s="11"/>
      <c r="CW30" s="11"/>
      <c r="CX30" s="11"/>
      <c r="CY30" s="11"/>
      <c r="CZ30" s="11"/>
      <c r="DA30" s="17">
        <v>200000</v>
      </c>
      <c r="DB30" s="11"/>
      <c r="DC30" s="17">
        <v>15000</v>
      </c>
      <c r="DD30" s="17">
        <v>40000</v>
      </c>
      <c r="DE30" s="17">
        <v>22000</v>
      </c>
      <c r="DF30" s="17">
        <v>35000</v>
      </c>
      <c r="DG30" s="17">
        <v>2000</v>
      </c>
      <c r="DH30" s="17">
        <v>180000</v>
      </c>
      <c r="DI30" s="11"/>
      <c r="DJ30" s="17">
        <v>85000</v>
      </c>
      <c r="DK30" s="29">
        <v>33000</v>
      </c>
      <c r="DL30" s="11"/>
      <c r="DM30" s="11"/>
      <c r="DN30" s="17">
        <v>11000</v>
      </c>
      <c r="DO30" s="17">
        <v>3000</v>
      </c>
      <c r="DP30" s="11"/>
      <c r="DQ30" s="17">
        <v>47000</v>
      </c>
      <c r="DR30" s="17">
        <v>11000</v>
      </c>
      <c r="DS30" s="11"/>
      <c r="DT30" s="11"/>
      <c r="DU30" s="17">
        <v>50000</v>
      </c>
      <c r="DV30" s="17">
        <v>25000</v>
      </c>
      <c r="DW30" s="11"/>
      <c r="DX30" s="11"/>
      <c r="DY30" s="17">
        <v>5000</v>
      </c>
      <c r="DZ30" s="17">
        <v>4000</v>
      </c>
      <c r="EA30" s="11"/>
      <c r="EB30" s="11"/>
      <c r="EC30" s="11"/>
      <c r="ED30" s="17">
        <v>9000</v>
      </c>
      <c r="EE30" s="17">
        <v>5000</v>
      </c>
      <c r="EF30" s="17">
        <v>12000</v>
      </c>
      <c r="EG30" s="17">
        <v>30000</v>
      </c>
      <c r="EH30" s="11"/>
      <c r="EI30" s="17">
        <v>15000</v>
      </c>
      <c r="EJ30" s="17">
        <v>48000</v>
      </c>
      <c r="EK30" s="17">
        <v>70000</v>
      </c>
      <c r="EL30" s="17">
        <v>10000</v>
      </c>
      <c r="EM30" s="17">
        <v>24000</v>
      </c>
      <c r="EN30" s="17">
        <v>10000</v>
      </c>
      <c r="EO30" s="17">
        <v>20000</v>
      </c>
      <c r="EP30" s="17">
        <v>30000</v>
      </c>
      <c r="EQ30" s="17">
        <v>8000</v>
      </c>
      <c r="ER30" s="17">
        <v>4000</v>
      </c>
      <c r="ES30" s="17">
        <v>20000</v>
      </c>
      <c r="ET30" s="17">
        <v>65000</v>
      </c>
      <c r="EU30" s="17">
        <v>5000</v>
      </c>
      <c r="EV30" s="11"/>
      <c r="EW30" s="11"/>
      <c r="EX30" s="17">
        <v>1282000</v>
      </c>
      <c r="EY30" s="13">
        <v>153840</v>
      </c>
      <c r="EZ30" s="13">
        <f t="shared" si="0"/>
        <v>128200</v>
      </c>
      <c r="FA30" s="16">
        <f t="shared" si="5"/>
        <v>0.12</v>
      </c>
      <c r="FB30" s="20">
        <f t="shared" si="3"/>
        <v>0.1</v>
      </c>
      <c r="FC30" s="21">
        <v>0.1202</v>
      </c>
      <c r="FD30" s="21">
        <f t="shared" si="4"/>
        <v>154096.4</v>
      </c>
      <c r="FE30" s="13">
        <f t="shared" si="2"/>
        <v>128200</v>
      </c>
      <c r="FF30" s="8" t="s">
        <v>162</v>
      </c>
      <c r="FG30" s="30">
        <v>0.115</v>
      </c>
      <c r="FH30" s="15">
        <v>0.13</v>
      </c>
      <c r="FI30" s="15">
        <f>FH30/1.29</f>
        <v>0.10077519379844961</v>
      </c>
    </row>
    <row r="31" spans="1:165" ht="36" customHeight="1" x14ac:dyDescent="0.25">
      <c r="A31" s="10">
        <v>183</v>
      </c>
      <c r="B31" s="10">
        <v>25</v>
      </c>
      <c r="C31" s="10" t="s">
        <v>231</v>
      </c>
      <c r="D31" s="10" t="s">
        <v>231</v>
      </c>
      <c r="E31" s="10" t="s">
        <v>232</v>
      </c>
      <c r="F31" s="10" t="s">
        <v>232</v>
      </c>
      <c r="G31" s="10" t="s">
        <v>167</v>
      </c>
      <c r="H31" s="12">
        <v>2</v>
      </c>
      <c r="I31" s="11"/>
      <c r="J31" s="11"/>
      <c r="K31" s="11"/>
      <c r="L31" s="12">
        <v>4</v>
      </c>
      <c r="M31" s="12">
        <v>5</v>
      </c>
      <c r="N31" s="11"/>
      <c r="O31" s="11"/>
      <c r="P31" s="11"/>
      <c r="Q31" s="12">
        <v>40</v>
      </c>
      <c r="R31" s="11"/>
      <c r="S31" s="12">
        <v>3</v>
      </c>
      <c r="T31" s="11"/>
      <c r="U31" s="11"/>
      <c r="V31" s="11"/>
      <c r="W31" s="11"/>
      <c r="X31" s="11"/>
      <c r="Y31" s="11"/>
      <c r="Z31" s="11"/>
      <c r="AA31" s="11"/>
      <c r="AB31" s="11"/>
      <c r="AC31" s="11"/>
      <c r="AD31" s="11"/>
      <c r="AE31" s="11"/>
      <c r="AF31" s="11"/>
      <c r="AG31" s="11"/>
      <c r="AH31" s="11"/>
      <c r="AI31" s="11"/>
      <c r="AJ31" s="12">
        <v>2</v>
      </c>
      <c r="AK31" s="11"/>
      <c r="AL31" s="11"/>
      <c r="AM31" s="11"/>
      <c r="AN31" s="11"/>
      <c r="AO31" s="12">
        <v>1</v>
      </c>
      <c r="AP31" s="12">
        <v>4</v>
      </c>
      <c r="AQ31" s="11"/>
      <c r="AR31" s="11"/>
      <c r="AS31" s="11"/>
      <c r="AT31" s="11"/>
      <c r="AU31" s="11"/>
      <c r="AV31" s="11"/>
      <c r="AW31" s="11"/>
      <c r="AX31" s="11"/>
      <c r="AY31" s="11"/>
      <c r="AZ31" s="11"/>
      <c r="BA31" s="11"/>
      <c r="BB31" s="11"/>
      <c r="BC31" s="11"/>
      <c r="BD31" s="11"/>
      <c r="BE31" s="11"/>
      <c r="BF31" s="11"/>
      <c r="BG31" s="11"/>
      <c r="BH31" s="11"/>
      <c r="BI31" s="11"/>
      <c r="BJ31" s="11"/>
      <c r="BK31" s="12">
        <v>1</v>
      </c>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2">
        <v>40</v>
      </c>
      <c r="CU31" s="12">
        <v>18</v>
      </c>
      <c r="CV31" s="11"/>
      <c r="CW31" s="11"/>
      <c r="CX31" s="11"/>
      <c r="CY31" s="11"/>
      <c r="CZ31" s="11"/>
      <c r="DA31" s="12">
        <v>200</v>
      </c>
      <c r="DB31" s="11"/>
      <c r="DC31" s="12">
        <v>15</v>
      </c>
      <c r="DD31" s="12">
        <v>40</v>
      </c>
      <c r="DE31" s="12">
        <v>22</v>
      </c>
      <c r="DF31" s="12">
        <v>35</v>
      </c>
      <c r="DG31" s="12">
        <v>2</v>
      </c>
      <c r="DH31" s="12">
        <v>180</v>
      </c>
      <c r="DI31" s="11"/>
      <c r="DJ31" s="12">
        <v>85</v>
      </c>
      <c r="DK31" s="19">
        <v>33</v>
      </c>
      <c r="DL31" s="11"/>
      <c r="DM31" s="11"/>
      <c r="DN31" s="12">
        <v>11</v>
      </c>
      <c r="DO31" s="12">
        <v>3</v>
      </c>
      <c r="DP31" s="11"/>
      <c r="DQ31" s="12">
        <v>47</v>
      </c>
      <c r="DR31" s="12">
        <v>11</v>
      </c>
      <c r="DS31" s="11"/>
      <c r="DT31" s="11"/>
      <c r="DU31" s="12">
        <v>50</v>
      </c>
      <c r="DV31" s="12">
        <v>25</v>
      </c>
      <c r="DW31" s="11"/>
      <c r="DX31" s="11"/>
      <c r="DY31" s="12">
        <v>5</v>
      </c>
      <c r="DZ31" s="12">
        <v>4</v>
      </c>
      <c r="EA31" s="11"/>
      <c r="EB31" s="11"/>
      <c r="EC31" s="11"/>
      <c r="ED31" s="12">
        <v>9</v>
      </c>
      <c r="EE31" s="12">
        <v>5</v>
      </c>
      <c r="EF31" s="12">
        <v>12</v>
      </c>
      <c r="EG31" s="12">
        <v>30</v>
      </c>
      <c r="EH31" s="11"/>
      <c r="EI31" s="12">
        <v>15</v>
      </c>
      <c r="EJ31" s="12">
        <v>48</v>
      </c>
      <c r="EK31" s="12">
        <v>70</v>
      </c>
      <c r="EL31" s="12">
        <v>10</v>
      </c>
      <c r="EM31" s="12">
        <v>24</v>
      </c>
      <c r="EN31" s="12">
        <v>10</v>
      </c>
      <c r="EO31" s="12">
        <v>20</v>
      </c>
      <c r="EP31" s="12">
        <v>30</v>
      </c>
      <c r="EQ31" s="12">
        <v>8</v>
      </c>
      <c r="ER31" s="12">
        <v>4</v>
      </c>
      <c r="ES31" s="12">
        <v>20</v>
      </c>
      <c r="ET31" s="12">
        <v>65</v>
      </c>
      <c r="EU31" s="12">
        <v>5</v>
      </c>
      <c r="EV31" s="11"/>
      <c r="EW31" s="11"/>
      <c r="EX31" s="17">
        <v>1282</v>
      </c>
      <c r="EY31" s="31"/>
      <c r="EZ31" s="13">
        <f t="shared" si="0"/>
        <v>0</v>
      </c>
      <c r="FA31" s="16">
        <f t="shared" si="5"/>
        <v>0</v>
      </c>
      <c r="FB31" s="14">
        <f t="shared" si="3"/>
        <v>0</v>
      </c>
      <c r="FC31" s="14">
        <v>0</v>
      </c>
      <c r="FD31" s="14">
        <f t="shared" si="4"/>
        <v>0</v>
      </c>
      <c r="FE31" s="13">
        <f t="shared" si="2"/>
        <v>0</v>
      </c>
      <c r="FF31" s="8"/>
      <c r="FG31" s="15"/>
      <c r="FH31" s="15"/>
      <c r="FI31" s="15"/>
    </row>
    <row r="32" spans="1:165" ht="36" customHeight="1" x14ac:dyDescent="0.25">
      <c r="A32" s="10">
        <v>184</v>
      </c>
      <c r="B32" s="10">
        <v>26</v>
      </c>
      <c r="C32" s="10" t="s">
        <v>233</v>
      </c>
      <c r="D32" s="10" t="s">
        <v>233</v>
      </c>
      <c r="E32" s="10" t="s">
        <v>234</v>
      </c>
      <c r="F32" s="10" t="s">
        <v>234</v>
      </c>
      <c r="G32" s="10" t="s">
        <v>214</v>
      </c>
      <c r="H32" s="11"/>
      <c r="I32" s="11"/>
      <c r="J32" s="11"/>
      <c r="K32" s="11"/>
      <c r="L32" s="11"/>
      <c r="M32" s="11"/>
      <c r="N32" s="11"/>
      <c r="O32" s="17">
        <v>10000</v>
      </c>
      <c r="P32" s="11"/>
      <c r="Q32" s="17">
        <v>25000</v>
      </c>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7">
        <v>3000</v>
      </c>
      <c r="CI32" s="11"/>
      <c r="CJ32" s="11"/>
      <c r="CK32" s="11"/>
      <c r="CL32" s="11"/>
      <c r="CM32" s="11"/>
      <c r="CN32" s="11"/>
      <c r="CO32" s="17">
        <v>11000</v>
      </c>
      <c r="CP32" s="11"/>
      <c r="CQ32" s="11"/>
      <c r="CR32" s="11"/>
      <c r="CS32" s="11"/>
      <c r="CT32" s="11"/>
      <c r="CU32" s="11"/>
      <c r="CV32" s="17">
        <v>120000</v>
      </c>
      <c r="CW32" s="11"/>
      <c r="CX32" s="11"/>
      <c r="CY32" s="11"/>
      <c r="CZ32" s="11"/>
      <c r="DA32" s="11"/>
      <c r="DB32" s="11"/>
      <c r="DC32" s="11"/>
      <c r="DD32" s="11"/>
      <c r="DE32" s="11"/>
      <c r="DF32" s="17">
        <v>15000</v>
      </c>
      <c r="DG32" s="11"/>
      <c r="DH32" s="11"/>
      <c r="DI32" s="11"/>
      <c r="DJ32" s="11"/>
      <c r="DK32" s="11"/>
      <c r="DL32" s="11"/>
      <c r="DM32" s="11"/>
      <c r="DN32" s="11"/>
      <c r="DO32" s="11"/>
      <c r="DP32" s="11"/>
      <c r="DQ32" s="11"/>
      <c r="DR32" s="11"/>
      <c r="DS32" s="11"/>
      <c r="DT32" s="11"/>
      <c r="DU32" s="11"/>
      <c r="DV32" s="17">
        <v>10000</v>
      </c>
      <c r="DW32" s="11"/>
      <c r="DX32" s="11"/>
      <c r="DY32" s="11"/>
      <c r="DZ32" s="11"/>
      <c r="EA32" s="17">
        <v>5000</v>
      </c>
      <c r="EB32" s="11"/>
      <c r="EC32" s="11"/>
      <c r="ED32" s="11"/>
      <c r="EE32" s="11"/>
      <c r="EF32" s="11"/>
      <c r="EG32" s="11"/>
      <c r="EH32" s="11"/>
      <c r="EI32" s="11"/>
      <c r="EJ32" s="11"/>
      <c r="EK32" s="11"/>
      <c r="EL32" s="17">
        <v>10000</v>
      </c>
      <c r="EM32" s="11"/>
      <c r="EN32" s="11"/>
      <c r="EO32" s="11"/>
      <c r="EP32" s="11"/>
      <c r="EQ32" s="11"/>
      <c r="ER32" s="11"/>
      <c r="ES32" s="11"/>
      <c r="ET32" s="17">
        <v>20000</v>
      </c>
      <c r="EU32" s="11"/>
      <c r="EV32" s="11"/>
      <c r="EW32" s="11"/>
      <c r="EX32" s="17">
        <v>229000</v>
      </c>
      <c r="EY32" s="13">
        <v>49464</v>
      </c>
      <c r="EZ32" s="13">
        <f t="shared" si="0"/>
        <v>41220</v>
      </c>
      <c r="FA32" s="16">
        <f t="shared" si="5"/>
        <v>0.216</v>
      </c>
      <c r="FB32" s="20">
        <f t="shared" si="3"/>
        <v>0.18</v>
      </c>
      <c r="FC32" s="21">
        <v>0.245</v>
      </c>
      <c r="FD32" s="21">
        <f t="shared" si="4"/>
        <v>56105</v>
      </c>
      <c r="FE32" s="13">
        <f t="shared" si="2"/>
        <v>41220</v>
      </c>
      <c r="FF32" s="8" t="s">
        <v>162</v>
      </c>
      <c r="FG32" s="15">
        <f>AVERAGE(FB32,FH32)</f>
        <v>0.245</v>
      </c>
      <c r="FH32" s="15">
        <v>0.31</v>
      </c>
      <c r="FI32" s="30">
        <f>FH32/1.29</f>
        <v>0.24031007751937983</v>
      </c>
    </row>
    <row r="33" spans="1:166" ht="36" customHeight="1" x14ac:dyDescent="0.25">
      <c r="A33" s="10">
        <v>184</v>
      </c>
      <c r="B33" s="10">
        <v>26</v>
      </c>
      <c r="C33" s="10" t="s">
        <v>235</v>
      </c>
      <c r="D33" s="10" t="s">
        <v>235</v>
      </c>
      <c r="E33" s="10" t="s">
        <v>236</v>
      </c>
      <c r="F33" s="10" t="s">
        <v>236</v>
      </c>
      <c r="G33" s="10" t="s">
        <v>167</v>
      </c>
      <c r="H33" s="11"/>
      <c r="I33" s="11"/>
      <c r="J33" s="11"/>
      <c r="K33" s="11"/>
      <c r="L33" s="11"/>
      <c r="M33" s="11"/>
      <c r="N33" s="11"/>
      <c r="O33" s="12">
        <v>10</v>
      </c>
      <c r="P33" s="11"/>
      <c r="Q33" s="12">
        <v>25</v>
      </c>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2">
        <v>3</v>
      </c>
      <c r="CI33" s="11"/>
      <c r="CJ33" s="11"/>
      <c r="CK33" s="11"/>
      <c r="CL33" s="11"/>
      <c r="CM33" s="11"/>
      <c r="CN33" s="11"/>
      <c r="CO33" s="12">
        <v>11</v>
      </c>
      <c r="CP33" s="11"/>
      <c r="CQ33" s="11"/>
      <c r="CR33" s="11"/>
      <c r="CS33" s="11"/>
      <c r="CT33" s="11"/>
      <c r="CU33" s="11"/>
      <c r="CV33" s="12">
        <v>120</v>
      </c>
      <c r="CW33" s="11"/>
      <c r="CX33" s="11"/>
      <c r="CY33" s="11"/>
      <c r="CZ33" s="11"/>
      <c r="DA33" s="11"/>
      <c r="DB33" s="11"/>
      <c r="DC33" s="11"/>
      <c r="DD33" s="11"/>
      <c r="DE33" s="11"/>
      <c r="DF33" s="12">
        <v>15</v>
      </c>
      <c r="DG33" s="11"/>
      <c r="DH33" s="11"/>
      <c r="DI33" s="11"/>
      <c r="DJ33" s="11"/>
      <c r="DK33" s="11"/>
      <c r="DL33" s="11"/>
      <c r="DM33" s="11"/>
      <c r="DN33" s="11"/>
      <c r="DO33" s="11"/>
      <c r="DP33" s="11"/>
      <c r="DQ33" s="11"/>
      <c r="DR33" s="11"/>
      <c r="DS33" s="11"/>
      <c r="DT33" s="11"/>
      <c r="DU33" s="11"/>
      <c r="DV33" s="12">
        <v>10</v>
      </c>
      <c r="DW33" s="11"/>
      <c r="DX33" s="11"/>
      <c r="DY33" s="11"/>
      <c r="DZ33" s="11"/>
      <c r="EA33" s="12">
        <v>5</v>
      </c>
      <c r="EB33" s="11"/>
      <c r="EC33" s="11"/>
      <c r="ED33" s="11"/>
      <c r="EE33" s="11"/>
      <c r="EF33" s="11"/>
      <c r="EG33" s="11"/>
      <c r="EH33" s="11"/>
      <c r="EI33" s="11"/>
      <c r="EJ33" s="11"/>
      <c r="EK33" s="11"/>
      <c r="EL33" s="12">
        <v>10</v>
      </c>
      <c r="EM33" s="11"/>
      <c r="EN33" s="11"/>
      <c r="EO33" s="11"/>
      <c r="EP33" s="11"/>
      <c r="EQ33" s="11"/>
      <c r="ER33" s="11"/>
      <c r="ES33" s="11"/>
      <c r="ET33" s="12">
        <v>20</v>
      </c>
      <c r="EU33" s="11"/>
      <c r="EV33" s="11"/>
      <c r="EW33" s="11"/>
      <c r="EX33" s="12">
        <v>229</v>
      </c>
      <c r="EY33" s="31"/>
      <c r="EZ33" s="13">
        <f t="shared" si="0"/>
        <v>0</v>
      </c>
      <c r="FA33" s="16">
        <f t="shared" si="5"/>
        <v>0</v>
      </c>
      <c r="FB33" s="14">
        <f t="shared" si="3"/>
        <v>0</v>
      </c>
      <c r="FC33" s="14">
        <v>0</v>
      </c>
      <c r="FD33" s="14">
        <f t="shared" si="4"/>
        <v>0</v>
      </c>
      <c r="FE33" s="13">
        <f t="shared" si="2"/>
        <v>0</v>
      </c>
      <c r="FF33" s="8"/>
      <c r="FG33" s="15"/>
      <c r="FH33" s="15"/>
      <c r="FI33" s="15"/>
    </row>
    <row r="34" spans="1:166" ht="36" customHeight="1" x14ac:dyDescent="0.25">
      <c r="A34" s="10">
        <v>191</v>
      </c>
      <c r="B34" s="10">
        <v>27</v>
      </c>
      <c r="C34" s="10" t="s">
        <v>237</v>
      </c>
      <c r="D34" s="10" t="s">
        <v>237</v>
      </c>
      <c r="E34" s="10" t="s">
        <v>238</v>
      </c>
      <c r="F34" s="10" t="s">
        <v>238</v>
      </c>
      <c r="G34" s="10" t="s">
        <v>214</v>
      </c>
      <c r="H34" s="17">
        <v>15000</v>
      </c>
      <c r="I34" s="11"/>
      <c r="J34" s="17">
        <v>10000</v>
      </c>
      <c r="K34" s="11"/>
      <c r="L34" s="11"/>
      <c r="M34" s="11"/>
      <c r="N34" s="11"/>
      <c r="O34" s="11"/>
      <c r="P34" s="17">
        <v>2000</v>
      </c>
      <c r="Q34" s="11"/>
      <c r="R34" s="17">
        <v>3000</v>
      </c>
      <c r="S34" s="17">
        <v>3000</v>
      </c>
      <c r="T34" s="11"/>
      <c r="U34" s="11"/>
      <c r="V34" s="17">
        <v>1000</v>
      </c>
      <c r="W34" s="11"/>
      <c r="X34" s="11"/>
      <c r="Y34" s="11"/>
      <c r="Z34" s="11"/>
      <c r="AA34" s="11"/>
      <c r="AB34" s="11"/>
      <c r="AC34" s="11"/>
      <c r="AD34" s="11"/>
      <c r="AE34" s="11"/>
      <c r="AF34" s="11"/>
      <c r="AG34" s="11"/>
      <c r="AH34" s="17">
        <v>1000</v>
      </c>
      <c r="AI34" s="11"/>
      <c r="AJ34" s="11"/>
      <c r="AK34" s="11"/>
      <c r="AL34" s="11"/>
      <c r="AM34" s="11"/>
      <c r="AN34" s="11"/>
      <c r="AO34" s="11"/>
      <c r="AP34" s="11"/>
      <c r="AQ34" s="11"/>
      <c r="AR34" s="11"/>
      <c r="AS34" s="11"/>
      <c r="AT34" s="11"/>
      <c r="AU34" s="17">
        <v>1000</v>
      </c>
      <c r="AV34" s="11"/>
      <c r="AW34" s="11"/>
      <c r="AX34" s="11"/>
      <c r="AY34" s="17">
        <v>1000</v>
      </c>
      <c r="AZ34" s="11"/>
      <c r="BA34" s="11"/>
      <c r="BB34" s="17">
        <v>4000</v>
      </c>
      <c r="BC34" s="11"/>
      <c r="BD34" s="11"/>
      <c r="BE34" s="11"/>
      <c r="BF34" s="11"/>
      <c r="BG34" s="11"/>
      <c r="BH34" s="11"/>
      <c r="BI34" s="11"/>
      <c r="BJ34" s="11"/>
      <c r="BK34" s="11"/>
      <c r="BL34" s="11"/>
      <c r="BM34" s="11"/>
      <c r="BN34" s="11"/>
      <c r="BO34" s="17">
        <v>1000</v>
      </c>
      <c r="BP34" s="11"/>
      <c r="BQ34" s="11"/>
      <c r="BR34" s="11"/>
      <c r="BS34" s="11"/>
      <c r="BT34" s="11"/>
      <c r="BU34" s="11"/>
      <c r="BV34" s="11"/>
      <c r="BW34" s="11"/>
      <c r="BX34" s="11"/>
      <c r="BY34" s="11"/>
      <c r="BZ34" s="11"/>
      <c r="CA34" s="11"/>
      <c r="CB34" s="11"/>
      <c r="CC34" s="11"/>
      <c r="CD34" s="11"/>
      <c r="CE34" s="11"/>
      <c r="CF34" s="17">
        <v>1000</v>
      </c>
      <c r="CG34" s="17">
        <v>1000</v>
      </c>
      <c r="CH34" s="11"/>
      <c r="CI34" s="11"/>
      <c r="CJ34" s="11"/>
      <c r="CK34" s="11"/>
      <c r="CL34" s="11"/>
      <c r="CM34" s="11"/>
      <c r="CN34" s="11"/>
      <c r="CO34" s="11"/>
      <c r="CP34" s="17">
        <v>1000</v>
      </c>
      <c r="CQ34" s="11"/>
      <c r="CR34" s="11"/>
      <c r="CS34" s="11"/>
      <c r="CT34" s="17">
        <v>45000</v>
      </c>
      <c r="CU34" s="17">
        <v>3000</v>
      </c>
      <c r="CV34" s="17">
        <v>2000</v>
      </c>
      <c r="CW34" s="11"/>
      <c r="CX34" s="11"/>
      <c r="CY34" s="11"/>
      <c r="CZ34" s="11"/>
      <c r="DA34" s="17">
        <v>34000</v>
      </c>
      <c r="DB34" s="11"/>
      <c r="DC34" s="11"/>
      <c r="DD34" s="17">
        <v>40000</v>
      </c>
      <c r="DE34" s="11"/>
      <c r="DF34" s="11"/>
      <c r="DG34" s="11"/>
      <c r="DH34" s="17">
        <v>104000</v>
      </c>
      <c r="DI34" s="11"/>
      <c r="DJ34" s="11"/>
      <c r="DK34" s="17">
        <v>1000</v>
      </c>
      <c r="DL34" s="11"/>
      <c r="DM34" s="11"/>
      <c r="DN34" s="17">
        <v>6000</v>
      </c>
      <c r="DO34" s="11"/>
      <c r="DP34" s="11"/>
      <c r="DQ34" s="17">
        <v>53000</v>
      </c>
      <c r="DR34" s="11"/>
      <c r="DS34" s="11"/>
      <c r="DT34" s="17">
        <v>22000</v>
      </c>
      <c r="DU34" s="17">
        <v>60000</v>
      </c>
      <c r="DV34" s="11"/>
      <c r="DW34" s="11"/>
      <c r="DX34" s="11"/>
      <c r="DY34" s="11"/>
      <c r="DZ34" s="11"/>
      <c r="EA34" s="17">
        <v>20000</v>
      </c>
      <c r="EB34" s="11"/>
      <c r="EC34" s="11"/>
      <c r="ED34" s="11"/>
      <c r="EE34" s="11"/>
      <c r="EF34" s="11"/>
      <c r="EG34" s="17">
        <v>25000</v>
      </c>
      <c r="EH34" s="11"/>
      <c r="EI34" s="11"/>
      <c r="EJ34" s="11"/>
      <c r="EK34" s="11"/>
      <c r="EL34" s="17">
        <v>12000</v>
      </c>
      <c r="EM34" s="11"/>
      <c r="EN34" s="11"/>
      <c r="EO34" s="17">
        <v>34000</v>
      </c>
      <c r="EP34" s="11"/>
      <c r="EQ34" s="17">
        <v>24000</v>
      </c>
      <c r="ER34" s="17">
        <v>5000</v>
      </c>
      <c r="ES34" s="11"/>
      <c r="ET34" s="17">
        <v>25000</v>
      </c>
      <c r="EU34" s="11"/>
      <c r="EV34" s="11"/>
      <c r="EW34" s="17">
        <v>10000</v>
      </c>
      <c r="EX34" s="17">
        <v>570000</v>
      </c>
      <c r="EY34" s="13">
        <v>68400</v>
      </c>
      <c r="EZ34" s="13">
        <f t="shared" si="0"/>
        <v>57000</v>
      </c>
      <c r="FA34" s="16">
        <f t="shared" si="5"/>
        <v>0.12</v>
      </c>
      <c r="FB34" s="20">
        <f t="shared" si="3"/>
        <v>0.1</v>
      </c>
      <c r="FC34" s="21">
        <v>0.1202</v>
      </c>
      <c r="FD34" s="21">
        <f t="shared" si="4"/>
        <v>68514</v>
      </c>
      <c r="FE34" s="13">
        <f t="shared" si="2"/>
        <v>57000</v>
      </c>
      <c r="FF34" s="8" t="s">
        <v>162</v>
      </c>
      <c r="FG34" s="30">
        <v>0.115</v>
      </c>
      <c r="FH34" s="15">
        <v>0.13</v>
      </c>
      <c r="FI34" s="15">
        <f>FH34/1.29</f>
        <v>0.10077519379844961</v>
      </c>
    </row>
    <row r="35" spans="1:166" ht="36" customHeight="1" x14ac:dyDescent="0.25">
      <c r="A35" s="10">
        <v>191</v>
      </c>
      <c r="B35" s="10">
        <v>27</v>
      </c>
      <c r="C35" s="10" t="s">
        <v>239</v>
      </c>
      <c r="D35" s="10" t="s">
        <v>239</v>
      </c>
      <c r="E35" s="10" t="s">
        <v>240</v>
      </c>
      <c r="F35" s="10" t="s">
        <v>240</v>
      </c>
      <c r="G35" s="10" t="s">
        <v>167</v>
      </c>
      <c r="H35" s="12">
        <v>15</v>
      </c>
      <c r="I35" s="11"/>
      <c r="J35" s="12">
        <v>10</v>
      </c>
      <c r="K35" s="11"/>
      <c r="L35" s="11"/>
      <c r="M35" s="11"/>
      <c r="N35" s="11"/>
      <c r="O35" s="11"/>
      <c r="P35" s="12">
        <v>2</v>
      </c>
      <c r="Q35" s="11"/>
      <c r="R35" s="12">
        <v>3</v>
      </c>
      <c r="S35" s="12">
        <v>3</v>
      </c>
      <c r="T35" s="11"/>
      <c r="U35" s="11"/>
      <c r="V35" s="12">
        <v>1</v>
      </c>
      <c r="W35" s="11"/>
      <c r="X35" s="11"/>
      <c r="Y35" s="11"/>
      <c r="Z35" s="11"/>
      <c r="AA35" s="11"/>
      <c r="AB35" s="11"/>
      <c r="AC35" s="11"/>
      <c r="AD35" s="11"/>
      <c r="AE35" s="11"/>
      <c r="AF35" s="11"/>
      <c r="AG35" s="11"/>
      <c r="AH35" s="12">
        <v>1</v>
      </c>
      <c r="AI35" s="11"/>
      <c r="AJ35" s="11"/>
      <c r="AK35" s="11"/>
      <c r="AL35" s="11"/>
      <c r="AM35" s="11"/>
      <c r="AN35" s="11"/>
      <c r="AO35" s="11"/>
      <c r="AP35" s="11"/>
      <c r="AQ35" s="11"/>
      <c r="AR35" s="11"/>
      <c r="AS35" s="11"/>
      <c r="AT35" s="11"/>
      <c r="AU35" s="12">
        <v>1</v>
      </c>
      <c r="AV35" s="11"/>
      <c r="AW35" s="11"/>
      <c r="AX35" s="11"/>
      <c r="AY35" s="12">
        <v>1</v>
      </c>
      <c r="AZ35" s="11"/>
      <c r="BA35" s="11"/>
      <c r="BB35" s="12">
        <v>4</v>
      </c>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2">
        <v>1</v>
      </c>
      <c r="CG35" s="12">
        <v>1</v>
      </c>
      <c r="CH35" s="11"/>
      <c r="CI35" s="11"/>
      <c r="CJ35" s="11"/>
      <c r="CK35" s="11"/>
      <c r="CL35" s="11"/>
      <c r="CM35" s="11"/>
      <c r="CN35" s="11"/>
      <c r="CO35" s="11"/>
      <c r="CP35" s="12">
        <v>1</v>
      </c>
      <c r="CQ35" s="11"/>
      <c r="CR35" s="11"/>
      <c r="CS35" s="11"/>
      <c r="CT35" s="12">
        <v>45</v>
      </c>
      <c r="CU35" s="12">
        <v>3</v>
      </c>
      <c r="CV35" s="12">
        <v>2</v>
      </c>
      <c r="CW35" s="11"/>
      <c r="CX35" s="11"/>
      <c r="CY35" s="11"/>
      <c r="CZ35" s="11"/>
      <c r="DA35" s="12">
        <v>34</v>
      </c>
      <c r="DB35" s="11"/>
      <c r="DC35" s="11"/>
      <c r="DD35" s="12">
        <v>40</v>
      </c>
      <c r="DE35" s="11"/>
      <c r="DF35" s="11"/>
      <c r="DG35" s="11"/>
      <c r="DH35" s="12">
        <v>104</v>
      </c>
      <c r="DI35" s="11"/>
      <c r="DJ35" s="11"/>
      <c r="DK35" s="12">
        <v>1</v>
      </c>
      <c r="DL35" s="11"/>
      <c r="DM35" s="11"/>
      <c r="DN35" s="12">
        <v>6</v>
      </c>
      <c r="DO35" s="11"/>
      <c r="DP35" s="11"/>
      <c r="DQ35" s="12">
        <v>53</v>
      </c>
      <c r="DR35" s="11"/>
      <c r="DS35" s="11"/>
      <c r="DT35" s="12">
        <v>22</v>
      </c>
      <c r="DU35" s="12">
        <v>60</v>
      </c>
      <c r="DV35" s="11"/>
      <c r="DW35" s="11"/>
      <c r="DX35" s="11"/>
      <c r="DY35" s="11"/>
      <c r="DZ35" s="11"/>
      <c r="EA35" s="12">
        <v>20</v>
      </c>
      <c r="EB35" s="11"/>
      <c r="EC35" s="11"/>
      <c r="ED35" s="11"/>
      <c r="EE35" s="11"/>
      <c r="EF35" s="11"/>
      <c r="EG35" s="12">
        <v>25</v>
      </c>
      <c r="EH35" s="11"/>
      <c r="EI35" s="11"/>
      <c r="EJ35" s="11"/>
      <c r="EK35" s="11"/>
      <c r="EL35" s="12">
        <v>12</v>
      </c>
      <c r="EM35" s="11"/>
      <c r="EN35" s="11"/>
      <c r="EO35" s="12">
        <v>34</v>
      </c>
      <c r="EP35" s="11"/>
      <c r="EQ35" s="12">
        <v>24</v>
      </c>
      <c r="ER35" s="12">
        <v>5</v>
      </c>
      <c r="ES35" s="11"/>
      <c r="ET35" s="12">
        <v>25</v>
      </c>
      <c r="EU35" s="11"/>
      <c r="EV35" s="11"/>
      <c r="EW35" s="12">
        <v>10</v>
      </c>
      <c r="EX35" s="12">
        <v>569</v>
      </c>
      <c r="EY35" s="31"/>
      <c r="EZ35" s="13">
        <f t="shared" si="0"/>
        <v>0</v>
      </c>
      <c r="FA35" s="16">
        <f t="shared" si="5"/>
        <v>0</v>
      </c>
      <c r="FB35" s="14">
        <f t="shared" si="3"/>
        <v>0</v>
      </c>
      <c r="FC35" s="14">
        <v>0</v>
      </c>
      <c r="FD35" s="14">
        <f t="shared" si="4"/>
        <v>0</v>
      </c>
      <c r="FE35" s="13">
        <f t="shared" si="2"/>
        <v>0</v>
      </c>
      <c r="FF35" s="8"/>
      <c r="FG35" s="15"/>
      <c r="FH35" s="15"/>
      <c r="FI35" s="15"/>
    </row>
    <row r="36" spans="1:166" ht="36" customHeight="1" x14ac:dyDescent="0.25">
      <c r="A36" s="10">
        <v>192</v>
      </c>
      <c r="B36" s="10">
        <v>28</v>
      </c>
      <c r="C36" s="10" t="s">
        <v>241</v>
      </c>
      <c r="D36" s="10" t="s">
        <v>241</v>
      </c>
      <c r="E36" s="10" t="s">
        <v>242</v>
      </c>
      <c r="F36" s="10" t="s">
        <v>242</v>
      </c>
      <c r="G36" s="10" t="s">
        <v>214</v>
      </c>
      <c r="H36" s="17">
        <v>14000</v>
      </c>
      <c r="I36" s="17">
        <v>2000</v>
      </c>
      <c r="J36" s="11"/>
      <c r="K36" s="11"/>
      <c r="L36" s="11"/>
      <c r="M36" s="17">
        <v>5000</v>
      </c>
      <c r="N36" s="11"/>
      <c r="O36" s="17">
        <v>5000</v>
      </c>
      <c r="P36" s="17">
        <v>2000</v>
      </c>
      <c r="Q36" s="11"/>
      <c r="R36" s="11"/>
      <c r="S36" s="17">
        <v>2000</v>
      </c>
      <c r="T36" s="11"/>
      <c r="U36" s="11"/>
      <c r="V36" s="11"/>
      <c r="W36" s="11"/>
      <c r="X36" s="11"/>
      <c r="Y36" s="11"/>
      <c r="Z36" s="17">
        <v>6000</v>
      </c>
      <c r="AA36" s="11"/>
      <c r="AB36" s="11"/>
      <c r="AC36" s="11"/>
      <c r="AD36" s="11"/>
      <c r="AE36" s="11"/>
      <c r="AF36" s="11"/>
      <c r="AG36" s="11"/>
      <c r="AH36" s="11"/>
      <c r="AI36" s="17">
        <v>1000</v>
      </c>
      <c r="AJ36" s="17">
        <v>1000</v>
      </c>
      <c r="AK36" s="11"/>
      <c r="AL36" s="11"/>
      <c r="AM36" s="17">
        <v>1000</v>
      </c>
      <c r="AN36" s="11"/>
      <c r="AO36" s="11"/>
      <c r="AP36" s="29">
        <v>1000</v>
      </c>
      <c r="AQ36" s="11"/>
      <c r="AR36" s="17">
        <v>5000</v>
      </c>
      <c r="AS36" s="11"/>
      <c r="AT36" s="11"/>
      <c r="AU36" s="11"/>
      <c r="AV36" s="17">
        <v>1000</v>
      </c>
      <c r="AW36" s="11"/>
      <c r="AX36" s="11"/>
      <c r="AY36" s="17">
        <v>1000</v>
      </c>
      <c r="AZ36" s="11"/>
      <c r="BA36" s="11"/>
      <c r="BB36" s="11"/>
      <c r="BC36" s="11"/>
      <c r="BD36" s="11"/>
      <c r="BE36" s="11"/>
      <c r="BF36" s="11"/>
      <c r="BG36" s="11"/>
      <c r="BH36" s="11"/>
      <c r="BI36" s="17">
        <v>3000</v>
      </c>
      <c r="BJ36" s="11"/>
      <c r="BK36" s="17">
        <v>1000</v>
      </c>
      <c r="BL36" s="11"/>
      <c r="BM36" s="11"/>
      <c r="BN36" s="11"/>
      <c r="BO36" s="11"/>
      <c r="BP36" s="11"/>
      <c r="BQ36" s="11"/>
      <c r="BR36" s="11"/>
      <c r="BS36" s="11"/>
      <c r="BT36" s="11"/>
      <c r="BU36" s="11"/>
      <c r="BV36" s="11"/>
      <c r="BW36" s="17">
        <v>3000</v>
      </c>
      <c r="BX36" s="17">
        <v>2000</v>
      </c>
      <c r="BY36" s="11"/>
      <c r="BZ36" s="11"/>
      <c r="CA36" s="17">
        <v>10000</v>
      </c>
      <c r="CB36" s="11"/>
      <c r="CC36" s="11"/>
      <c r="CD36" s="17">
        <v>1000</v>
      </c>
      <c r="CE36" s="11"/>
      <c r="CF36" s="17">
        <v>1000</v>
      </c>
      <c r="CG36" s="11"/>
      <c r="CH36" s="17">
        <v>2000</v>
      </c>
      <c r="CI36" s="11"/>
      <c r="CJ36" s="11"/>
      <c r="CK36" s="11"/>
      <c r="CL36" s="11"/>
      <c r="CM36" s="17">
        <v>1000</v>
      </c>
      <c r="CN36" s="11"/>
      <c r="CO36" s="11"/>
      <c r="CP36" s="17">
        <v>1000</v>
      </c>
      <c r="CQ36" s="17">
        <v>20000</v>
      </c>
      <c r="CR36" s="17">
        <v>3000</v>
      </c>
      <c r="CS36" s="11"/>
      <c r="CT36" s="11"/>
      <c r="CU36" s="11"/>
      <c r="CV36" s="17">
        <v>71000</v>
      </c>
      <c r="CW36" s="11"/>
      <c r="CX36" s="11"/>
      <c r="CY36" s="11"/>
      <c r="CZ36" s="11"/>
      <c r="DA36" s="17">
        <v>10000</v>
      </c>
      <c r="DB36" s="11"/>
      <c r="DC36" s="11"/>
      <c r="DD36" s="11"/>
      <c r="DE36" s="17">
        <v>15000</v>
      </c>
      <c r="DF36" s="11"/>
      <c r="DG36" s="17">
        <v>22000</v>
      </c>
      <c r="DH36" s="11"/>
      <c r="DI36" s="11"/>
      <c r="DJ36" s="11"/>
      <c r="DK36" s="11"/>
      <c r="DL36" s="17">
        <v>2000</v>
      </c>
      <c r="DM36" s="17">
        <v>50000</v>
      </c>
      <c r="DN36" s="17">
        <v>3000</v>
      </c>
      <c r="DO36" s="17">
        <v>3000</v>
      </c>
      <c r="DP36" s="17">
        <v>25000</v>
      </c>
      <c r="DQ36" s="17">
        <v>6000</v>
      </c>
      <c r="DR36" s="17">
        <v>5000</v>
      </c>
      <c r="DS36" s="11"/>
      <c r="DT36" s="11"/>
      <c r="DU36" s="11"/>
      <c r="DV36" s="17">
        <v>25000</v>
      </c>
      <c r="DW36" s="11"/>
      <c r="DX36" s="11"/>
      <c r="DY36" s="11"/>
      <c r="DZ36" s="17">
        <v>40000</v>
      </c>
      <c r="EA36" s="11"/>
      <c r="EB36" s="11"/>
      <c r="EC36" s="17">
        <v>8000</v>
      </c>
      <c r="ED36" s="17">
        <v>9000</v>
      </c>
      <c r="EE36" s="17">
        <v>5000</v>
      </c>
      <c r="EF36" s="17">
        <v>12000</v>
      </c>
      <c r="EG36" s="11"/>
      <c r="EH36" s="17">
        <v>60000</v>
      </c>
      <c r="EI36" s="17">
        <v>20000</v>
      </c>
      <c r="EJ36" s="17">
        <v>65000</v>
      </c>
      <c r="EK36" s="17">
        <v>45000</v>
      </c>
      <c r="EL36" s="17">
        <v>12000</v>
      </c>
      <c r="EM36" s="17">
        <v>24000</v>
      </c>
      <c r="EN36" s="17">
        <v>4000</v>
      </c>
      <c r="EO36" s="11"/>
      <c r="EP36" s="17">
        <v>50000</v>
      </c>
      <c r="EQ36" s="11"/>
      <c r="ER36" s="11"/>
      <c r="ES36" s="17">
        <v>10000</v>
      </c>
      <c r="ET36" s="17">
        <v>58000</v>
      </c>
      <c r="EU36" s="17">
        <v>5000</v>
      </c>
      <c r="EV36" s="17">
        <v>30000</v>
      </c>
      <c r="EW36" s="11"/>
      <c r="EX36" s="17">
        <v>828000</v>
      </c>
      <c r="EY36" s="13">
        <v>99360</v>
      </c>
      <c r="EZ36" s="13">
        <f t="shared" si="0"/>
        <v>82800</v>
      </c>
      <c r="FA36" s="16">
        <f t="shared" si="5"/>
        <v>0.12</v>
      </c>
      <c r="FB36" s="20">
        <f t="shared" si="3"/>
        <v>0.1</v>
      </c>
      <c r="FC36" s="21">
        <v>0.1202</v>
      </c>
      <c r="FD36" s="21">
        <f t="shared" si="4"/>
        <v>99525.6</v>
      </c>
      <c r="FE36" s="13">
        <f t="shared" si="2"/>
        <v>82800</v>
      </c>
      <c r="FF36" s="8" t="s">
        <v>162</v>
      </c>
      <c r="FG36" s="30">
        <v>0.115</v>
      </c>
      <c r="FH36" s="15">
        <v>0.13</v>
      </c>
      <c r="FI36" s="15">
        <f>FH36/1.29</f>
        <v>0.10077519379844961</v>
      </c>
    </row>
    <row r="37" spans="1:166" ht="36" customHeight="1" x14ac:dyDescent="0.25">
      <c r="A37" s="10">
        <v>192</v>
      </c>
      <c r="B37" s="10">
        <v>28</v>
      </c>
      <c r="C37" s="10" t="s">
        <v>243</v>
      </c>
      <c r="D37" s="10" t="s">
        <v>243</v>
      </c>
      <c r="E37" s="10" t="s">
        <v>244</v>
      </c>
      <c r="F37" s="10" t="s">
        <v>244</v>
      </c>
      <c r="G37" s="10" t="s">
        <v>167</v>
      </c>
      <c r="H37" s="12">
        <v>14</v>
      </c>
      <c r="I37" s="12">
        <v>2</v>
      </c>
      <c r="J37" s="11"/>
      <c r="K37" s="11"/>
      <c r="L37" s="11"/>
      <c r="M37" s="12">
        <v>5</v>
      </c>
      <c r="N37" s="11"/>
      <c r="O37" s="12">
        <v>5</v>
      </c>
      <c r="P37" s="12">
        <v>2</v>
      </c>
      <c r="Q37" s="11"/>
      <c r="R37" s="11"/>
      <c r="S37" s="12">
        <v>2</v>
      </c>
      <c r="T37" s="11"/>
      <c r="U37" s="11"/>
      <c r="V37" s="11"/>
      <c r="W37" s="11"/>
      <c r="X37" s="11"/>
      <c r="Y37" s="11"/>
      <c r="Z37" s="12">
        <v>6</v>
      </c>
      <c r="AA37" s="11"/>
      <c r="AB37" s="11"/>
      <c r="AC37" s="11"/>
      <c r="AD37" s="11"/>
      <c r="AE37" s="11"/>
      <c r="AF37" s="11"/>
      <c r="AG37" s="11"/>
      <c r="AH37" s="11"/>
      <c r="AI37" s="12">
        <v>1</v>
      </c>
      <c r="AJ37" s="12">
        <v>1</v>
      </c>
      <c r="AK37" s="11"/>
      <c r="AL37" s="11"/>
      <c r="AM37" s="12">
        <v>1</v>
      </c>
      <c r="AN37" s="11"/>
      <c r="AO37" s="11"/>
      <c r="AP37" s="19">
        <v>1</v>
      </c>
      <c r="AQ37" s="11"/>
      <c r="AR37" s="12">
        <v>5</v>
      </c>
      <c r="AS37" s="11"/>
      <c r="AT37" s="11"/>
      <c r="AU37" s="11"/>
      <c r="AV37" s="12">
        <v>1</v>
      </c>
      <c r="AW37" s="11"/>
      <c r="AX37" s="11"/>
      <c r="AY37" s="12">
        <v>1</v>
      </c>
      <c r="AZ37" s="11"/>
      <c r="BA37" s="11"/>
      <c r="BB37" s="11"/>
      <c r="BC37" s="11"/>
      <c r="BD37" s="11"/>
      <c r="BE37" s="11"/>
      <c r="BF37" s="11"/>
      <c r="BG37" s="11"/>
      <c r="BH37" s="11"/>
      <c r="BI37" s="12">
        <v>3</v>
      </c>
      <c r="BJ37" s="11"/>
      <c r="BK37" s="12">
        <v>1</v>
      </c>
      <c r="BL37" s="11"/>
      <c r="BM37" s="11"/>
      <c r="BN37" s="11"/>
      <c r="BO37" s="11"/>
      <c r="BP37" s="11"/>
      <c r="BQ37" s="11"/>
      <c r="BR37" s="11"/>
      <c r="BS37" s="11"/>
      <c r="BT37" s="11"/>
      <c r="BU37" s="11"/>
      <c r="BV37" s="11"/>
      <c r="BW37" s="12">
        <v>3</v>
      </c>
      <c r="BX37" s="12">
        <v>2</v>
      </c>
      <c r="BY37" s="11"/>
      <c r="BZ37" s="11"/>
      <c r="CA37" s="12">
        <v>10</v>
      </c>
      <c r="CB37" s="11"/>
      <c r="CC37" s="11"/>
      <c r="CD37" s="12">
        <v>1</v>
      </c>
      <c r="CE37" s="11"/>
      <c r="CF37" s="12">
        <v>1</v>
      </c>
      <c r="CG37" s="11"/>
      <c r="CH37" s="12">
        <v>2</v>
      </c>
      <c r="CI37" s="11"/>
      <c r="CJ37" s="11"/>
      <c r="CK37" s="11"/>
      <c r="CL37" s="11"/>
      <c r="CM37" s="12">
        <v>1</v>
      </c>
      <c r="CN37" s="11"/>
      <c r="CO37" s="11"/>
      <c r="CP37" s="12">
        <v>1</v>
      </c>
      <c r="CQ37" s="12">
        <v>20</v>
      </c>
      <c r="CR37" s="12">
        <v>3</v>
      </c>
      <c r="CS37" s="11"/>
      <c r="CT37" s="11"/>
      <c r="CU37" s="11"/>
      <c r="CV37" s="12">
        <v>71</v>
      </c>
      <c r="CW37" s="11"/>
      <c r="CX37" s="11"/>
      <c r="CY37" s="11"/>
      <c r="CZ37" s="11"/>
      <c r="DA37" s="12">
        <v>10</v>
      </c>
      <c r="DB37" s="11"/>
      <c r="DC37" s="11"/>
      <c r="DD37" s="11"/>
      <c r="DE37" s="12">
        <v>15</v>
      </c>
      <c r="DF37" s="11"/>
      <c r="DG37" s="12">
        <v>22</v>
      </c>
      <c r="DH37" s="11"/>
      <c r="DI37" s="11"/>
      <c r="DJ37" s="11"/>
      <c r="DK37" s="11"/>
      <c r="DL37" s="12">
        <v>2</v>
      </c>
      <c r="DM37" s="12">
        <v>50</v>
      </c>
      <c r="DN37" s="12">
        <v>3</v>
      </c>
      <c r="DO37" s="12">
        <v>3</v>
      </c>
      <c r="DP37" s="12">
        <v>25</v>
      </c>
      <c r="DQ37" s="12">
        <v>6</v>
      </c>
      <c r="DR37" s="12">
        <v>5</v>
      </c>
      <c r="DS37" s="11"/>
      <c r="DT37" s="11"/>
      <c r="DU37" s="11"/>
      <c r="DV37" s="12">
        <v>25</v>
      </c>
      <c r="DW37" s="11"/>
      <c r="DX37" s="11"/>
      <c r="DY37" s="11"/>
      <c r="DZ37" s="12">
        <v>40</v>
      </c>
      <c r="EA37" s="11"/>
      <c r="EB37" s="11"/>
      <c r="EC37" s="12">
        <v>8</v>
      </c>
      <c r="ED37" s="12">
        <v>9</v>
      </c>
      <c r="EE37" s="12">
        <v>5</v>
      </c>
      <c r="EF37" s="12">
        <v>12</v>
      </c>
      <c r="EG37" s="11"/>
      <c r="EH37" s="12">
        <v>60</v>
      </c>
      <c r="EI37" s="12">
        <v>20</v>
      </c>
      <c r="EJ37" s="12">
        <v>65</v>
      </c>
      <c r="EK37" s="12">
        <v>45</v>
      </c>
      <c r="EL37" s="12">
        <v>12</v>
      </c>
      <c r="EM37" s="12">
        <v>24</v>
      </c>
      <c r="EN37" s="12">
        <v>4</v>
      </c>
      <c r="EO37" s="11"/>
      <c r="EP37" s="12">
        <v>50</v>
      </c>
      <c r="EQ37" s="11"/>
      <c r="ER37" s="11"/>
      <c r="ES37" s="12">
        <v>10</v>
      </c>
      <c r="ET37" s="12">
        <v>58</v>
      </c>
      <c r="EU37" s="12">
        <v>5</v>
      </c>
      <c r="EV37" s="12">
        <v>30</v>
      </c>
      <c r="EW37" s="11"/>
      <c r="EX37" s="12">
        <v>828</v>
      </c>
      <c r="EY37" s="31"/>
      <c r="EZ37" s="13">
        <f t="shared" si="0"/>
        <v>0</v>
      </c>
      <c r="FA37" s="16">
        <f t="shared" si="5"/>
        <v>0</v>
      </c>
      <c r="FB37" s="14">
        <f t="shared" si="3"/>
        <v>0</v>
      </c>
      <c r="FC37" s="14">
        <v>0</v>
      </c>
      <c r="FD37" s="14">
        <f t="shared" si="4"/>
        <v>0</v>
      </c>
      <c r="FE37" s="13">
        <f t="shared" si="2"/>
        <v>0</v>
      </c>
      <c r="FF37" s="8"/>
      <c r="FG37" s="15"/>
      <c r="FH37" s="15"/>
      <c r="FI37" s="15"/>
    </row>
    <row r="38" spans="1:166" ht="36" customHeight="1" x14ac:dyDescent="0.25">
      <c r="A38" s="10">
        <v>194</v>
      </c>
      <c r="B38" s="10">
        <v>29</v>
      </c>
      <c r="C38" s="10" t="s">
        <v>245</v>
      </c>
      <c r="D38" s="10" t="s">
        <v>245</v>
      </c>
      <c r="E38" s="10" t="s">
        <v>246</v>
      </c>
      <c r="F38" s="10" t="s">
        <v>246</v>
      </c>
      <c r="G38" s="10" t="s">
        <v>167</v>
      </c>
      <c r="H38" s="11"/>
      <c r="I38" s="11"/>
      <c r="J38" s="11"/>
      <c r="K38" s="11"/>
      <c r="L38" s="11"/>
      <c r="M38" s="11"/>
      <c r="N38" s="11"/>
      <c r="O38" s="11"/>
      <c r="P38" s="12">
        <v>20</v>
      </c>
      <c r="Q38" s="11"/>
      <c r="R38" s="11"/>
      <c r="S38" s="11"/>
      <c r="T38" s="11"/>
      <c r="U38" s="12">
        <v>5</v>
      </c>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2">
        <v>10</v>
      </c>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2">
        <v>50</v>
      </c>
      <c r="CO38" s="11"/>
      <c r="CP38" s="11"/>
      <c r="CQ38" s="11"/>
      <c r="CR38" s="11"/>
      <c r="CS38" s="17">
        <v>1800</v>
      </c>
      <c r="CT38" s="12">
        <v>50</v>
      </c>
      <c r="CU38" s="11"/>
      <c r="CV38" s="12">
        <v>10</v>
      </c>
      <c r="CW38" s="11"/>
      <c r="CX38" s="11"/>
      <c r="CY38" s="11"/>
      <c r="CZ38" s="11"/>
      <c r="DA38" s="11"/>
      <c r="DB38" s="11"/>
      <c r="DC38" s="11"/>
      <c r="DD38" s="11"/>
      <c r="DE38" s="11"/>
      <c r="DF38" s="11"/>
      <c r="DG38" s="11"/>
      <c r="DH38" s="12">
        <v>2</v>
      </c>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2">
        <v>20</v>
      </c>
      <c r="EM38" s="11"/>
      <c r="EN38" s="11"/>
      <c r="EO38" s="11"/>
      <c r="EP38" s="11"/>
      <c r="EQ38" s="11"/>
      <c r="ER38" s="11"/>
      <c r="ES38" s="11"/>
      <c r="ET38" s="12">
        <v>10</v>
      </c>
      <c r="EU38" s="11"/>
      <c r="EV38" s="11"/>
      <c r="EW38" s="11"/>
      <c r="EX38" s="17">
        <v>1977</v>
      </c>
      <c r="EY38" s="13">
        <v>131786.82</v>
      </c>
      <c r="EZ38" s="13">
        <f t="shared" si="0"/>
        <v>109822.35</v>
      </c>
      <c r="FA38" s="16">
        <f t="shared" si="5"/>
        <v>66.66</v>
      </c>
      <c r="FB38" s="14">
        <f t="shared" si="3"/>
        <v>55.55</v>
      </c>
      <c r="FC38" s="14">
        <v>55.55</v>
      </c>
      <c r="FD38" s="14">
        <f t="shared" si="4"/>
        <v>109822.34999999999</v>
      </c>
      <c r="FE38" s="13">
        <f t="shared" si="2"/>
        <v>109822.35</v>
      </c>
      <c r="FF38" s="8"/>
      <c r="FG38" s="15"/>
      <c r="FH38" s="15"/>
      <c r="FI38" s="15"/>
    </row>
    <row r="39" spans="1:166" ht="36" customHeight="1" x14ac:dyDescent="0.25">
      <c r="A39" s="10">
        <v>195</v>
      </c>
      <c r="B39" s="10">
        <v>30</v>
      </c>
      <c r="C39" s="10" t="s">
        <v>247</v>
      </c>
      <c r="D39" s="10" t="s">
        <v>247</v>
      </c>
      <c r="E39" s="10" t="s">
        <v>248</v>
      </c>
      <c r="F39" s="10" t="s">
        <v>248</v>
      </c>
      <c r="G39" s="10" t="s">
        <v>249</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2">
        <v>150</v>
      </c>
      <c r="DR39" s="11"/>
      <c r="DS39" s="11"/>
      <c r="DT39" s="12">
        <v>200</v>
      </c>
      <c r="DU39" s="11"/>
      <c r="DV39" s="11"/>
      <c r="DW39" s="11"/>
      <c r="DX39" s="11"/>
      <c r="DY39" s="11"/>
      <c r="DZ39" s="11"/>
      <c r="EA39" s="11"/>
      <c r="EB39" s="11"/>
      <c r="EC39" s="11"/>
      <c r="ED39" s="11"/>
      <c r="EE39" s="11"/>
      <c r="EF39" s="11"/>
      <c r="EG39" s="11"/>
      <c r="EH39" s="11"/>
      <c r="EI39" s="11"/>
      <c r="EJ39" s="11"/>
      <c r="EK39" s="11"/>
      <c r="EL39" s="11"/>
      <c r="EM39" s="11"/>
      <c r="EN39" s="11"/>
      <c r="EO39" s="17">
        <v>1000</v>
      </c>
      <c r="EP39" s="11"/>
      <c r="EQ39" s="11"/>
      <c r="ER39" s="11"/>
      <c r="ES39" s="11"/>
      <c r="ET39" s="11"/>
      <c r="EU39" s="11"/>
      <c r="EV39" s="11"/>
      <c r="EW39" s="11"/>
      <c r="EX39" s="17">
        <v>1350</v>
      </c>
      <c r="EY39" s="13">
        <v>74244.600000000006</v>
      </c>
      <c r="EZ39" s="13">
        <f t="shared" si="0"/>
        <v>61870.500000000007</v>
      </c>
      <c r="FA39" s="16">
        <f t="shared" si="5"/>
        <v>54.996000000000002</v>
      </c>
      <c r="FB39" s="20">
        <f t="shared" si="3"/>
        <v>45.830000000000005</v>
      </c>
      <c r="FC39" s="21">
        <v>74.329599999999999</v>
      </c>
      <c r="FD39" s="21">
        <f t="shared" si="4"/>
        <v>100344.95999999999</v>
      </c>
      <c r="FE39" s="13">
        <f t="shared" si="2"/>
        <v>61870.5</v>
      </c>
      <c r="FF39" s="8" t="s">
        <v>162</v>
      </c>
      <c r="FG39" s="30">
        <f>AVERAGE(FB39,FH39)</f>
        <v>74.329599999999999</v>
      </c>
      <c r="FH39" s="15">
        <v>102.8292</v>
      </c>
      <c r="FI39" s="15">
        <f>FH39/1.29</f>
        <v>79.712558139534877</v>
      </c>
      <c r="FJ39" s="9">
        <f>FG39*1.29</f>
        <v>95.885183999999995</v>
      </c>
    </row>
    <row r="40" spans="1:166" ht="36" customHeight="1" x14ac:dyDescent="0.25">
      <c r="A40" s="10">
        <v>196</v>
      </c>
      <c r="B40" s="10">
        <v>31</v>
      </c>
      <c r="C40" s="10" t="s">
        <v>250</v>
      </c>
      <c r="D40" s="10" t="s">
        <v>250</v>
      </c>
      <c r="E40" s="10" t="s">
        <v>251</v>
      </c>
      <c r="F40" s="10" t="s">
        <v>251</v>
      </c>
      <c r="G40" s="10" t="s">
        <v>249</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7">
        <v>1000</v>
      </c>
      <c r="EP40" s="11"/>
      <c r="EQ40" s="11"/>
      <c r="ER40" s="11"/>
      <c r="ES40" s="11"/>
      <c r="ET40" s="11"/>
      <c r="EU40" s="11"/>
      <c r="EV40" s="11"/>
      <c r="EW40" s="11"/>
      <c r="EX40" s="17">
        <v>1000</v>
      </c>
      <c r="EY40" s="13">
        <v>50004</v>
      </c>
      <c r="EZ40" s="13">
        <f t="shared" si="0"/>
        <v>41670</v>
      </c>
      <c r="FA40" s="16">
        <f t="shared" si="5"/>
        <v>50.003999999999998</v>
      </c>
      <c r="FB40" s="20">
        <f t="shared" si="3"/>
        <v>41.67</v>
      </c>
      <c r="FC40" s="21">
        <v>72.249600000000001</v>
      </c>
      <c r="FD40" s="21">
        <f t="shared" si="4"/>
        <v>72249.600000000006</v>
      </c>
      <c r="FE40" s="13">
        <f t="shared" si="2"/>
        <v>41670</v>
      </c>
      <c r="FF40" s="8" t="s">
        <v>162</v>
      </c>
      <c r="FG40" s="30">
        <f>AVERAGE(FB40,FH40)</f>
        <v>72.249600000000001</v>
      </c>
      <c r="FH40" s="15">
        <v>102.8292</v>
      </c>
      <c r="FI40" s="15">
        <f>FH40/1.29</f>
        <v>79.712558139534877</v>
      </c>
    </row>
    <row r="41" spans="1:166" ht="36" customHeight="1" x14ac:dyDescent="0.25">
      <c r="A41" s="10">
        <v>197</v>
      </c>
      <c r="B41" s="10">
        <v>32</v>
      </c>
      <c r="C41" s="10" t="s">
        <v>252</v>
      </c>
      <c r="D41" s="10" t="s">
        <v>252</v>
      </c>
      <c r="E41" s="10" t="s">
        <v>253</v>
      </c>
      <c r="F41" s="10" t="s">
        <v>253</v>
      </c>
      <c r="G41" s="10" t="s">
        <v>167</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2">
        <v>100</v>
      </c>
      <c r="EF41" s="11"/>
      <c r="EG41" s="11"/>
      <c r="EH41" s="11"/>
      <c r="EI41" s="11"/>
      <c r="EJ41" s="11"/>
      <c r="EK41" s="11"/>
      <c r="EL41" s="11"/>
      <c r="EM41" s="11"/>
      <c r="EN41" s="11"/>
      <c r="EO41" s="11"/>
      <c r="EP41" s="11"/>
      <c r="EQ41" s="11"/>
      <c r="ER41" s="11"/>
      <c r="ES41" s="12">
        <v>100</v>
      </c>
      <c r="ET41" s="11"/>
      <c r="EU41" s="11"/>
      <c r="EV41" s="11"/>
      <c r="EW41" s="11"/>
      <c r="EX41" s="12">
        <v>200</v>
      </c>
      <c r="EY41" s="18">
        <v>600</v>
      </c>
      <c r="EZ41" s="13">
        <f t="shared" si="0"/>
        <v>500</v>
      </c>
      <c r="FA41" s="16">
        <f t="shared" si="5"/>
        <v>3</v>
      </c>
      <c r="FB41" s="14">
        <f t="shared" si="3"/>
        <v>2.5</v>
      </c>
      <c r="FC41" s="14">
        <v>2.5</v>
      </c>
      <c r="FD41" s="14">
        <f t="shared" si="4"/>
        <v>500</v>
      </c>
      <c r="FE41" s="13">
        <f t="shared" si="2"/>
        <v>500</v>
      </c>
      <c r="FF41" s="8"/>
      <c r="FG41" s="15"/>
      <c r="FH41" s="15"/>
      <c r="FI41" s="15"/>
    </row>
    <row r="42" spans="1:166" ht="36" customHeight="1" x14ac:dyDescent="0.25">
      <c r="A42" s="10">
        <v>199</v>
      </c>
      <c r="B42" s="10">
        <v>33</v>
      </c>
      <c r="C42" s="10" t="s">
        <v>254</v>
      </c>
      <c r="D42" s="10" t="s">
        <v>254</v>
      </c>
      <c r="E42" s="10" t="s">
        <v>255</v>
      </c>
      <c r="F42" s="10" t="s">
        <v>255</v>
      </c>
      <c r="G42" s="10" t="s">
        <v>167</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2">
        <v>4</v>
      </c>
      <c r="DI42" s="11"/>
      <c r="DJ42" s="11"/>
      <c r="DK42" s="11"/>
      <c r="DL42" s="11"/>
      <c r="DM42" s="11"/>
      <c r="DN42" s="11"/>
      <c r="DO42" s="11"/>
      <c r="DP42" s="11"/>
      <c r="DQ42" s="11"/>
      <c r="DR42" s="11"/>
      <c r="DS42" s="11"/>
      <c r="DT42" s="11"/>
      <c r="DU42" s="11"/>
      <c r="DV42" s="11"/>
      <c r="DW42" s="11"/>
      <c r="DX42" s="12">
        <v>5</v>
      </c>
      <c r="DY42" s="11"/>
      <c r="DZ42" s="11"/>
      <c r="EA42" s="11"/>
      <c r="EB42" s="11"/>
      <c r="EC42" s="11"/>
      <c r="ED42" s="11"/>
      <c r="EE42" s="11"/>
      <c r="EF42" s="11"/>
      <c r="EG42" s="11"/>
      <c r="EH42" s="11"/>
      <c r="EI42" s="11"/>
      <c r="EJ42" s="12">
        <v>2</v>
      </c>
      <c r="EK42" s="11"/>
      <c r="EL42" s="11"/>
      <c r="EM42" s="11"/>
      <c r="EN42" s="11"/>
      <c r="EO42" s="11"/>
      <c r="EP42" s="11"/>
      <c r="EQ42" s="11"/>
      <c r="ER42" s="11"/>
      <c r="ES42" s="11"/>
      <c r="ET42" s="11"/>
      <c r="EU42" s="11"/>
      <c r="EV42" s="11"/>
      <c r="EW42" s="11"/>
      <c r="EX42" s="12">
        <v>11</v>
      </c>
      <c r="EY42" s="13">
        <v>4399.96</v>
      </c>
      <c r="EZ42" s="13">
        <f t="shared" si="0"/>
        <v>3666.6333333333337</v>
      </c>
      <c r="FA42" s="16">
        <f t="shared" si="5"/>
        <v>399.99636363636364</v>
      </c>
      <c r="FB42" s="14">
        <f t="shared" si="3"/>
        <v>333.33030303030307</v>
      </c>
      <c r="FC42" s="14">
        <v>333.33030303030307</v>
      </c>
      <c r="FD42" s="14">
        <f t="shared" si="4"/>
        <v>3666.6333333333337</v>
      </c>
      <c r="FE42" s="13">
        <f t="shared" si="2"/>
        <v>3666.6400000000003</v>
      </c>
      <c r="FF42" s="8"/>
      <c r="FG42" s="15"/>
      <c r="FH42" s="15"/>
      <c r="FI42" s="15"/>
    </row>
    <row r="43" spans="1:166" ht="36" customHeight="1" x14ac:dyDescent="0.25">
      <c r="A43" s="10">
        <v>200</v>
      </c>
      <c r="B43" s="10">
        <v>34</v>
      </c>
      <c r="C43" s="10" t="s">
        <v>256</v>
      </c>
      <c r="D43" s="10" t="s">
        <v>256</v>
      </c>
      <c r="E43" s="10" t="s">
        <v>257</v>
      </c>
      <c r="F43" s="10" t="s">
        <v>257</v>
      </c>
      <c r="G43" s="10" t="s">
        <v>167</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7">
        <v>1000</v>
      </c>
      <c r="CX43" s="11"/>
      <c r="CY43" s="11"/>
      <c r="CZ43" s="11"/>
      <c r="DA43" s="11"/>
      <c r="DB43" s="11"/>
      <c r="DC43" s="11"/>
      <c r="DD43" s="11"/>
      <c r="DE43" s="11"/>
      <c r="DF43" s="11"/>
      <c r="DG43" s="11"/>
      <c r="DH43" s="11"/>
      <c r="DI43" s="11"/>
      <c r="DJ43" s="11"/>
      <c r="DK43" s="19">
        <v>20</v>
      </c>
      <c r="DL43" s="11"/>
      <c r="DM43" s="11"/>
      <c r="DN43" s="11"/>
      <c r="DO43" s="11"/>
      <c r="DP43" s="11"/>
      <c r="DQ43" s="12">
        <v>10</v>
      </c>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7">
        <v>1040</v>
      </c>
      <c r="EY43" s="13">
        <v>223604.16</v>
      </c>
      <c r="EZ43" s="13">
        <f t="shared" si="0"/>
        <v>186336.80000000002</v>
      </c>
      <c r="FA43" s="16">
        <f t="shared" si="5"/>
        <v>215.00399999999999</v>
      </c>
      <c r="FB43" s="14">
        <f t="shared" si="3"/>
        <v>179.17</v>
      </c>
      <c r="FC43" s="14">
        <v>179.17</v>
      </c>
      <c r="FD43" s="14">
        <f t="shared" si="4"/>
        <v>186336.8</v>
      </c>
      <c r="FE43" s="13">
        <f t="shared" si="2"/>
        <v>186336.8</v>
      </c>
      <c r="FF43" s="8"/>
      <c r="FG43" s="15"/>
      <c r="FH43" s="15"/>
      <c r="FI43" s="15"/>
    </row>
    <row r="44" spans="1:166" ht="36" customHeight="1" x14ac:dyDescent="0.25">
      <c r="A44" s="10">
        <v>201</v>
      </c>
      <c r="B44" s="10">
        <v>35</v>
      </c>
      <c r="C44" s="10" t="s">
        <v>258</v>
      </c>
      <c r="D44" s="10" t="s">
        <v>258</v>
      </c>
      <c r="E44" s="10" t="s">
        <v>259</v>
      </c>
      <c r="F44" s="10" t="s">
        <v>259</v>
      </c>
      <c r="G44" s="10" t="s">
        <v>167</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2">
        <v>50</v>
      </c>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2">
        <v>50</v>
      </c>
      <c r="EY44" s="13">
        <v>85000.2</v>
      </c>
      <c r="EZ44" s="13">
        <f t="shared" si="0"/>
        <v>70833.5</v>
      </c>
      <c r="FA44" s="16">
        <f t="shared" si="5"/>
        <v>1700.0039999999999</v>
      </c>
      <c r="FB44" s="20">
        <f t="shared" si="3"/>
        <v>1416.67</v>
      </c>
      <c r="FC44" s="21">
        <v>3228.335</v>
      </c>
      <c r="FD44" s="21">
        <f t="shared" si="4"/>
        <v>161416.75</v>
      </c>
      <c r="FE44" s="13">
        <f t="shared" si="2"/>
        <v>70833.5</v>
      </c>
      <c r="FF44" s="8" t="s">
        <v>162</v>
      </c>
      <c r="FG44" s="30">
        <f>AVERAGE(FB44,FH44)</f>
        <v>3228.335</v>
      </c>
      <c r="FH44" s="15">
        <v>5040</v>
      </c>
      <c r="FI44" s="15">
        <f>FH44/1.29</f>
        <v>3906.9767441860463</v>
      </c>
    </row>
    <row r="45" spans="1:166" ht="36" customHeight="1" x14ac:dyDescent="0.25">
      <c r="A45" s="10">
        <v>206</v>
      </c>
      <c r="B45" s="10">
        <v>36</v>
      </c>
      <c r="C45" s="10" t="s">
        <v>260</v>
      </c>
      <c r="D45" s="10" t="s">
        <v>260</v>
      </c>
      <c r="E45" s="10" t="s">
        <v>261</v>
      </c>
      <c r="F45" s="10" t="s">
        <v>261</v>
      </c>
      <c r="G45" s="10" t="s">
        <v>167</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2">
        <v>1</v>
      </c>
      <c r="EK45" s="11"/>
      <c r="EL45" s="11"/>
      <c r="EM45" s="11"/>
      <c r="EN45" s="11"/>
      <c r="EO45" s="11"/>
      <c r="EP45" s="11"/>
      <c r="EQ45" s="11"/>
      <c r="ER45" s="11"/>
      <c r="ES45" s="11"/>
      <c r="ET45" s="11"/>
      <c r="EU45" s="11"/>
      <c r="EV45" s="11"/>
      <c r="EW45" s="11"/>
      <c r="EX45" s="12">
        <v>1</v>
      </c>
      <c r="EY45" s="13">
        <v>3500</v>
      </c>
      <c r="EZ45" s="13">
        <f t="shared" si="0"/>
        <v>2916.666666666667</v>
      </c>
      <c r="FA45" s="16">
        <f t="shared" si="5"/>
        <v>3500</v>
      </c>
      <c r="FB45" s="20">
        <f t="shared" si="3"/>
        <v>2916.666666666667</v>
      </c>
      <c r="FC45" s="21">
        <v>4144.5333333333328</v>
      </c>
      <c r="FD45" s="21">
        <f t="shared" si="4"/>
        <v>4144.5333333333328</v>
      </c>
      <c r="FE45" s="13">
        <f t="shared" si="2"/>
        <v>2916.67</v>
      </c>
      <c r="FF45" s="8" t="s">
        <v>162</v>
      </c>
      <c r="FG45" s="30">
        <f>AVERAGE(FB45,FH45)</f>
        <v>4144.5333333333328</v>
      </c>
      <c r="FH45" s="15">
        <v>5372.4</v>
      </c>
      <c r="FI45" s="15">
        <f>FH45/1.29</f>
        <v>4164.6511627906975</v>
      </c>
    </row>
    <row r="46" spans="1:166" ht="36" customHeight="1" x14ac:dyDescent="0.25">
      <c r="A46" s="10">
        <v>209</v>
      </c>
      <c r="B46" s="10">
        <v>37</v>
      </c>
      <c r="C46" s="10" t="s">
        <v>262</v>
      </c>
      <c r="D46" s="10" t="s">
        <v>262</v>
      </c>
      <c r="E46" s="10" t="s">
        <v>263</v>
      </c>
      <c r="F46" s="10" t="s">
        <v>263</v>
      </c>
      <c r="G46" s="10" t="s">
        <v>167</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2">
        <v>2</v>
      </c>
      <c r="CU46" s="12">
        <v>5</v>
      </c>
      <c r="CV46" s="11"/>
      <c r="CW46" s="11"/>
      <c r="CX46" s="11"/>
      <c r="CY46" s="11"/>
      <c r="CZ46" s="11"/>
      <c r="DA46" s="11"/>
      <c r="DB46" s="11"/>
      <c r="DC46" s="11"/>
      <c r="DD46" s="11"/>
      <c r="DE46" s="11"/>
      <c r="DF46" s="11"/>
      <c r="DG46" s="11"/>
      <c r="DH46" s="12">
        <v>5</v>
      </c>
      <c r="DI46" s="12">
        <v>40</v>
      </c>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2">
        <v>5</v>
      </c>
      <c r="EK46" s="11"/>
      <c r="EL46" s="11"/>
      <c r="EM46" s="11"/>
      <c r="EN46" s="11"/>
      <c r="EO46" s="11"/>
      <c r="EP46" s="11"/>
      <c r="EQ46" s="11"/>
      <c r="ER46" s="11"/>
      <c r="ES46" s="11"/>
      <c r="ET46" s="11"/>
      <c r="EU46" s="11"/>
      <c r="EV46" s="11"/>
      <c r="EW46" s="11"/>
      <c r="EX46" s="12">
        <v>57</v>
      </c>
      <c r="EY46" s="13">
        <v>114000.23</v>
      </c>
      <c r="EZ46" s="13">
        <f t="shared" si="0"/>
        <v>95000.191666666666</v>
      </c>
      <c r="FA46" s="16">
        <f t="shared" si="5"/>
        <v>2000.0040350877193</v>
      </c>
      <c r="FB46" s="14">
        <f t="shared" si="3"/>
        <v>1666.6700292397661</v>
      </c>
      <c r="FC46" s="14">
        <v>1666.6700292397661</v>
      </c>
      <c r="FD46" s="14">
        <f t="shared" si="4"/>
        <v>95000.191666666666</v>
      </c>
      <c r="FE46" s="13">
        <f t="shared" si="2"/>
        <v>95000.2</v>
      </c>
      <c r="FF46" s="8"/>
      <c r="FG46" s="15"/>
      <c r="FH46" s="15"/>
      <c r="FI46" s="15"/>
    </row>
    <row r="47" spans="1:166" ht="36" customHeight="1" x14ac:dyDescent="0.25">
      <c r="A47" s="10">
        <v>210</v>
      </c>
      <c r="B47" s="10">
        <v>38</v>
      </c>
      <c r="C47" s="10" t="s">
        <v>264</v>
      </c>
      <c r="D47" s="10" t="s">
        <v>264</v>
      </c>
      <c r="E47" s="10" t="s">
        <v>265</v>
      </c>
      <c r="F47" s="10" t="s">
        <v>265</v>
      </c>
      <c r="G47" s="10" t="s">
        <v>167</v>
      </c>
      <c r="H47" s="11"/>
      <c r="I47" s="11"/>
      <c r="J47" s="11"/>
      <c r="K47" s="11"/>
      <c r="L47" s="11"/>
      <c r="M47" s="11"/>
      <c r="N47" s="11"/>
      <c r="O47" s="11"/>
      <c r="P47" s="11"/>
      <c r="Q47" s="11"/>
      <c r="R47" s="12">
        <v>3</v>
      </c>
      <c r="S47" s="11"/>
      <c r="T47" s="11"/>
      <c r="U47" s="11"/>
      <c r="V47" s="11"/>
      <c r="W47" s="11"/>
      <c r="X47" s="11"/>
      <c r="Y47" s="11"/>
      <c r="Z47" s="11"/>
      <c r="AA47" s="11"/>
      <c r="AB47" s="11"/>
      <c r="AC47" s="11"/>
      <c r="AD47" s="11"/>
      <c r="AE47" s="11"/>
      <c r="AF47" s="11"/>
      <c r="AG47" s="11"/>
      <c r="AH47" s="11"/>
      <c r="AI47" s="11"/>
      <c r="AJ47" s="11"/>
      <c r="AK47" s="11"/>
      <c r="AL47" s="11"/>
      <c r="AM47" s="11"/>
      <c r="AN47" s="11"/>
      <c r="AO47" s="11"/>
      <c r="AP47" s="12">
        <v>1</v>
      </c>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2">
        <v>1</v>
      </c>
      <c r="CS47" s="11"/>
      <c r="CT47" s="12">
        <v>1</v>
      </c>
      <c r="CU47" s="11"/>
      <c r="CV47" s="11"/>
      <c r="CW47" s="11"/>
      <c r="CX47" s="11"/>
      <c r="CY47" s="11"/>
      <c r="CZ47" s="11"/>
      <c r="DA47" s="12">
        <v>2</v>
      </c>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2">
        <v>1</v>
      </c>
      <c r="EA47" s="11"/>
      <c r="EB47" s="11"/>
      <c r="EC47" s="11"/>
      <c r="ED47" s="11"/>
      <c r="EE47" s="11"/>
      <c r="EF47" s="11"/>
      <c r="EG47" s="11"/>
      <c r="EH47" s="11"/>
      <c r="EI47" s="11"/>
      <c r="EJ47" s="11"/>
      <c r="EK47" s="11"/>
      <c r="EL47" s="11"/>
      <c r="EM47" s="11"/>
      <c r="EN47" s="11"/>
      <c r="EO47" s="11"/>
      <c r="EP47" s="11"/>
      <c r="EQ47" s="12">
        <v>1</v>
      </c>
      <c r="ER47" s="11"/>
      <c r="ES47" s="11"/>
      <c r="ET47" s="11"/>
      <c r="EU47" s="11"/>
      <c r="EV47" s="11"/>
      <c r="EW47" s="11"/>
      <c r="EX47" s="12">
        <v>10</v>
      </c>
      <c r="EY47" s="13">
        <v>20000.04</v>
      </c>
      <c r="EZ47" s="13">
        <f t="shared" si="0"/>
        <v>16666.7</v>
      </c>
      <c r="FA47" s="16">
        <f t="shared" si="5"/>
        <v>2000.0040000000001</v>
      </c>
      <c r="FB47" s="14">
        <f t="shared" si="3"/>
        <v>1666.67</v>
      </c>
      <c r="FC47" s="14">
        <v>1666.67</v>
      </c>
      <c r="FD47" s="14">
        <f t="shared" si="4"/>
        <v>16666.7</v>
      </c>
      <c r="FE47" s="13">
        <f t="shared" si="2"/>
        <v>16666.7</v>
      </c>
      <c r="FF47" s="8" t="s">
        <v>266</v>
      </c>
      <c r="FG47" s="15"/>
      <c r="FH47" s="15"/>
      <c r="FI47" s="15"/>
    </row>
    <row r="48" spans="1:166" ht="36" customHeight="1" x14ac:dyDescent="0.25">
      <c r="A48" s="10">
        <v>211</v>
      </c>
      <c r="B48" s="10">
        <v>39</v>
      </c>
      <c r="C48" s="10" t="s">
        <v>267</v>
      </c>
      <c r="D48" s="10" t="s">
        <v>267</v>
      </c>
      <c r="E48" s="10" t="s">
        <v>268</v>
      </c>
      <c r="F48" s="10" t="s">
        <v>268</v>
      </c>
      <c r="G48" s="10" t="s">
        <v>167</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2">
        <v>10</v>
      </c>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2">
        <v>10</v>
      </c>
      <c r="EY48" s="13">
        <v>20000.04</v>
      </c>
      <c r="EZ48" s="13">
        <f t="shared" si="0"/>
        <v>16666.7</v>
      </c>
      <c r="FA48" s="16">
        <f t="shared" si="5"/>
        <v>2000.0040000000001</v>
      </c>
      <c r="FB48" s="14">
        <f t="shared" si="3"/>
        <v>1666.67</v>
      </c>
      <c r="FC48" s="14">
        <v>1666.67</v>
      </c>
      <c r="FD48" s="14">
        <f t="shared" si="4"/>
        <v>16666.7</v>
      </c>
      <c r="FE48" s="13">
        <f t="shared" si="2"/>
        <v>16666.7</v>
      </c>
      <c r="FF48" s="8"/>
      <c r="FG48" s="15"/>
      <c r="FH48" s="15"/>
      <c r="FI48" s="15"/>
    </row>
    <row r="49" spans="1:165" ht="36" customHeight="1" x14ac:dyDescent="0.25">
      <c r="A49" s="10">
        <v>212</v>
      </c>
      <c r="B49" s="10">
        <v>40</v>
      </c>
      <c r="C49" s="10" t="s">
        <v>269</v>
      </c>
      <c r="D49" s="10" t="s">
        <v>269</v>
      </c>
      <c r="E49" s="10" t="s">
        <v>270</v>
      </c>
      <c r="F49" s="10" t="s">
        <v>270</v>
      </c>
      <c r="G49" s="10" t="s">
        <v>167</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2">
        <v>8</v>
      </c>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2">
        <v>8</v>
      </c>
      <c r="EY49" s="13">
        <v>64000.03</v>
      </c>
      <c r="EZ49" s="13">
        <f t="shared" si="0"/>
        <v>53333.358333333337</v>
      </c>
      <c r="FA49" s="16">
        <f t="shared" si="5"/>
        <v>8000.0037499999999</v>
      </c>
      <c r="FB49" s="14">
        <f t="shared" si="3"/>
        <v>6666.6697916666672</v>
      </c>
      <c r="FC49" s="14">
        <v>6666.6697916666672</v>
      </c>
      <c r="FD49" s="14">
        <f t="shared" si="4"/>
        <v>53333.358333333337</v>
      </c>
      <c r="FE49" s="13">
        <f t="shared" si="2"/>
        <v>53333.36</v>
      </c>
      <c r="FF49" s="8"/>
      <c r="FG49" s="15"/>
      <c r="FH49" s="15"/>
      <c r="FI49" s="15"/>
    </row>
    <row r="50" spans="1:165" ht="36" customHeight="1" x14ac:dyDescent="0.25">
      <c r="A50" s="10">
        <v>213</v>
      </c>
      <c r="B50" s="10">
        <v>41</v>
      </c>
      <c r="C50" s="10" t="s">
        <v>271</v>
      </c>
      <c r="D50" s="10" t="s">
        <v>271</v>
      </c>
      <c r="E50" s="10" t="s">
        <v>272</v>
      </c>
      <c r="F50" s="10" t="s">
        <v>272</v>
      </c>
      <c r="G50" s="10" t="s">
        <v>167</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2">
        <v>8</v>
      </c>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2">
        <v>8</v>
      </c>
      <c r="EY50" s="13">
        <v>64000.03</v>
      </c>
      <c r="EZ50" s="13">
        <f t="shared" si="0"/>
        <v>53333.358333333337</v>
      </c>
      <c r="FA50" s="16">
        <f t="shared" si="5"/>
        <v>8000.0037499999999</v>
      </c>
      <c r="FB50" s="14">
        <f t="shared" si="3"/>
        <v>6666.6697916666672</v>
      </c>
      <c r="FC50" s="14">
        <v>6666.6697916666672</v>
      </c>
      <c r="FD50" s="14">
        <f t="shared" si="4"/>
        <v>53333.358333333337</v>
      </c>
      <c r="FE50" s="13">
        <f t="shared" si="2"/>
        <v>53333.36</v>
      </c>
      <c r="FF50" s="8"/>
      <c r="FG50" s="15"/>
      <c r="FH50" s="15"/>
      <c r="FI50" s="15"/>
    </row>
    <row r="51" spans="1:165" ht="36" customHeight="1" x14ac:dyDescent="0.25">
      <c r="A51" s="10">
        <v>214</v>
      </c>
      <c r="B51" s="10">
        <v>42</v>
      </c>
      <c r="C51" s="10" t="s">
        <v>273</v>
      </c>
      <c r="D51" s="10" t="s">
        <v>273</v>
      </c>
      <c r="E51" s="10" t="s">
        <v>274</v>
      </c>
      <c r="F51" s="10" t="s">
        <v>274</v>
      </c>
      <c r="G51" s="10" t="s">
        <v>167</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2">
        <v>4</v>
      </c>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2">
        <v>4</v>
      </c>
      <c r="EY51" s="13">
        <v>240000</v>
      </c>
      <c r="EZ51" s="13">
        <f t="shared" si="0"/>
        <v>200000</v>
      </c>
      <c r="FA51" s="16">
        <f t="shared" si="5"/>
        <v>60000</v>
      </c>
      <c r="FB51" s="14">
        <f t="shared" si="3"/>
        <v>50000</v>
      </c>
      <c r="FC51" s="14">
        <v>50000</v>
      </c>
      <c r="FD51" s="14">
        <f t="shared" si="4"/>
        <v>200000</v>
      </c>
      <c r="FE51" s="13">
        <f t="shared" si="2"/>
        <v>200000</v>
      </c>
      <c r="FF51" s="8"/>
      <c r="FG51" s="15"/>
      <c r="FH51" s="15"/>
      <c r="FI51" s="15"/>
    </row>
    <row r="52" spans="1:165" ht="36" customHeight="1" x14ac:dyDescent="0.25">
      <c r="A52" s="10">
        <v>215</v>
      </c>
      <c r="B52" s="10">
        <v>43</v>
      </c>
      <c r="C52" s="10" t="s">
        <v>275</v>
      </c>
      <c r="D52" s="10" t="s">
        <v>275</v>
      </c>
      <c r="E52" s="10" t="s">
        <v>276</v>
      </c>
      <c r="F52" s="10" t="s">
        <v>276</v>
      </c>
      <c r="G52" s="10" t="s">
        <v>167</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2">
        <v>20</v>
      </c>
      <c r="DJ52" s="11"/>
      <c r="DK52" s="11"/>
      <c r="DL52" s="11"/>
      <c r="DM52" s="11"/>
      <c r="DN52" s="11"/>
      <c r="DO52" s="11"/>
      <c r="DP52" s="19">
        <v>0</v>
      </c>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2">
        <v>1</v>
      </c>
      <c r="ER52" s="11"/>
      <c r="ES52" s="11"/>
      <c r="ET52" s="11"/>
      <c r="EU52" s="11"/>
      <c r="EV52" s="11"/>
      <c r="EW52" s="11"/>
      <c r="EX52" s="12">
        <v>22</v>
      </c>
      <c r="EY52" s="13">
        <v>77000.09</v>
      </c>
      <c r="EZ52" s="13">
        <f t="shared" si="0"/>
        <v>64166.741666666669</v>
      </c>
      <c r="FA52" s="16">
        <f t="shared" si="5"/>
        <v>3500.0040909090908</v>
      </c>
      <c r="FB52" s="20">
        <f t="shared" si="3"/>
        <v>2916.6700757575759</v>
      </c>
      <c r="FC52" s="21">
        <v>5300.1350378787884</v>
      </c>
      <c r="FD52" s="21">
        <f t="shared" si="4"/>
        <v>116602.97083333334</v>
      </c>
      <c r="FE52" s="13">
        <f t="shared" si="2"/>
        <v>64166.75</v>
      </c>
      <c r="FF52" s="8" t="s">
        <v>162</v>
      </c>
      <c r="FG52" s="30">
        <f>AVERAGE(FB52,FH52)</f>
        <v>5300.1350378787884</v>
      </c>
      <c r="FH52" s="15">
        <v>7683.6</v>
      </c>
      <c r="FI52" s="15">
        <f>FH52/1.29</f>
        <v>5956.2790697674418</v>
      </c>
    </row>
    <row r="53" spans="1:165" ht="36" customHeight="1" x14ac:dyDescent="0.25">
      <c r="A53" s="10">
        <v>218</v>
      </c>
      <c r="B53" s="10">
        <v>44</v>
      </c>
      <c r="C53" s="10" t="s">
        <v>277</v>
      </c>
      <c r="D53" s="10" t="s">
        <v>277</v>
      </c>
      <c r="E53" s="10" t="s">
        <v>278</v>
      </c>
      <c r="F53" s="10" t="s">
        <v>278</v>
      </c>
      <c r="G53" s="10" t="s">
        <v>167</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2">
        <v>12</v>
      </c>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2">
        <v>12</v>
      </c>
      <c r="EY53" s="13">
        <v>10800</v>
      </c>
      <c r="EZ53" s="13">
        <f t="shared" si="0"/>
        <v>9000</v>
      </c>
      <c r="FA53" s="16">
        <f t="shared" si="5"/>
        <v>900</v>
      </c>
      <c r="FB53" s="14">
        <f t="shared" si="3"/>
        <v>750</v>
      </c>
      <c r="FC53" s="14">
        <v>750</v>
      </c>
      <c r="FD53" s="14">
        <f t="shared" si="4"/>
        <v>9000</v>
      </c>
      <c r="FE53" s="13">
        <f t="shared" si="2"/>
        <v>9000</v>
      </c>
      <c r="FF53" s="8"/>
      <c r="FG53" s="15"/>
      <c r="FH53" s="15"/>
      <c r="FI53" s="15"/>
    </row>
    <row r="54" spans="1:165" ht="36" customHeight="1" x14ac:dyDescent="0.25">
      <c r="A54" s="10">
        <v>223</v>
      </c>
      <c r="B54" s="10">
        <v>45</v>
      </c>
      <c r="C54" s="10" t="s">
        <v>279</v>
      </c>
      <c r="D54" s="10" t="s">
        <v>279</v>
      </c>
      <c r="E54" s="10" t="s">
        <v>280</v>
      </c>
      <c r="F54" s="10" t="s">
        <v>280</v>
      </c>
      <c r="G54" s="10" t="s">
        <v>167</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2">
        <v>30</v>
      </c>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2">
        <v>30</v>
      </c>
      <c r="EY54" s="13">
        <v>69000.12</v>
      </c>
      <c r="EZ54" s="13">
        <f t="shared" si="0"/>
        <v>57500.1</v>
      </c>
      <c r="FA54" s="16">
        <f t="shared" si="5"/>
        <v>2300.0039999999999</v>
      </c>
      <c r="FB54" s="14">
        <f t="shared" si="3"/>
        <v>1916.67</v>
      </c>
      <c r="FC54" s="14">
        <v>1916.67</v>
      </c>
      <c r="FD54" s="14">
        <f t="shared" si="4"/>
        <v>57500.100000000006</v>
      </c>
      <c r="FE54" s="13">
        <f t="shared" si="2"/>
        <v>57500.1</v>
      </c>
      <c r="FF54" s="8"/>
      <c r="FG54" s="15"/>
      <c r="FH54" s="15"/>
      <c r="FI54" s="15"/>
    </row>
    <row r="55" spans="1:165" ht="36" customHeight="1" x14ac:dyDescent="0.25">
      <c r="A55" s="10">
        <v>224</v>
      </c>
      <c r="B55" s="10">
        <v>46</v>
      </c>
      <c r="C55" s="10" t="s">
        <v>281</v>
      </c>
      <c r="D55" s="10" t="s">
        <v>281</v>
      </c>
      <c r="E55" s="10" t="s">
        <v>282</v>
      </c>
      <c r="F55" s="10" t="s">
        <v>282</v>
      </c>
      <c r="G55" s="10" t="s">
        <v>167</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2">
        <v>20</v>
      </c>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2">
        <v>20</v>
      </c>
      <c r="EY55" s="13">
        <v>46000.08</v>
      </c>
      <c r="EZ55" s="13">
        <f t="shared" si="0"/>
        <v>38333.4</v>
      </c>
      <c r="FA55" s="16">
        <f t="shared" si="5"/>
        <v>2300.0039999999999</v>
      </c>
      <c r="FB55" s="14">
        <f t="shared" si="3"/>
        <v>1916.67</v>
      </c>
      <c r="FC55" s="14">
        <v>1916.67</v>
      </c>
      <c r="FD55" s="14">
        <f t="shared" si="4"/>
        <v>38333.4</v>
      </c>
      <c r="FE55" s="13">
        <f t="shared" si="2"/>
        <v>38333.4</v>
      </c>
      <c r="FF55" s="8"/>
      <c r="FG55" s="15"/>
      <c r="FH55" s="15"/>
      <c r="FI55" s="15"/>
    </row>
    <row r="56" spans="1:165" ht="36" customHeight="1" x14ac:dyDescent="0.25">
      <c r="A56" s="10">
        <v>229</v>
      </c>
      <c r="B56" s="10">
        <v>47</v>
      </c>
      <c r="C56" s="10" t="s">
        <v>283</v>
      </c>
      <c r="D56" s="10" t="s">
        <v>283</v>
      </c>
      <c r="E56" s="10" t="s">
        <v>284</v>
      </c>
      <c r="F56" s="10" t="s">
        <v>284</v>
      </c>
      <c r="G56" s="10" t="s">
        <v>285</v>
      </c>
      <c r="H56" s="11"/>
      <c r="I56" s="11"/>
      <c r="J56" s="11"/>
      <c r="K56" s="11"/>
      <c r="L56" s="11"/>
      <c r="M56" s="11"/>
      <c r="N56" s="11"/>
      <c r="O56" s="11"/>
      <c r="P56" s="11"/>
      <c r="Q56" s="11"/>
      <c r="R56" s="11"/>
      <c r="S56" s="11"/>
      <c r="T56" s="11"/>
      <c r="U56" s="11"/>
      <c r="V56" s="11"/>
      <c r="W56" s="11"/>
      <c r="X56" s="12">
        <v>25</v>
      </c>
      <c r="Y56" s="11"/>
      <c r="Z56" s="12">
        <v>200</v>
      </c>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2">
        <v>10</v>
      </c>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2">
        <v>10</v>
      </c>
      <c r="CY56" s="11"/>
      <c r="CZ56" s="11"/>
      <c r="DA56" s="11"/>
      <c r="DB56" s="11"/>
      <c r="DC56" s="11"/>
      <c r="DD56" s="11"/>
      <c r="DE56" s="11"/>
      <c r="DF56" s="11"/>
      <c r="DG56" s="11"/>
      <c r="DH56" s="11"/>
      <c r="DI56" s="11"/>
      <c r="DJ56" s="11"/>
      <c r="DK56" s="11"/>
      <c r="DL56" s="11"/>
      <c r="DM56" s="11"/>
      <c r="DN56" s="11"/>
      <c r="DO56" s="12">
        <v>180</v>
      </c>
      <c r="DP56" s="11"/>
      <c r="DQ56" s="11"/>
      <c r="DR56" s="11"/>
      <c r="DS56" s="11"/>
      <c r="DT56" s="11"/>
      <c r="DU56" s="11"/>
      <c r="DV56" s="11"/>
      <c r="DW56" s="11"/>
      <c r="DX56" s="12">
        <v>100</v>
      </c>
      <c r="DY56" s="11"/>
      <c r="DZ56" s="11"/>
      <c r="EA56" s="11"/>
      <c r="EB56" s="11"/>
      <c r="EC56" s="12">
        <v>75</v>
      </c>
      <c r="ED56" s="12">
        <v>120</v>
      </c>
      <c r="EE56" s="11"/>
      <c r="EF56" s="11"/>
      <c r="EG56" s="11"/>
      <c r="EH56" s="11"/>
      <c r="EI56" s="11"/>
      <c r="EJ56" s="11"/>
      <c r="EK56" s="11"/>
      <c r="EL56" s="11"/>
      <c r="EM56" s="11"/>
      <c r="EN56" s="11"/>
      <c r="EO56" s="11"/>
      <c r="EP56" s="11"/>
      <c r="EQ56" s="11"/>
      <c r="ER56" s="11"/>
      <c r="ES56" s="11"/>
      <c r="ET56" s="11"/>
      <c r="EU56" s="11"/>
      <c r="EV56" s="11"/>
      <c r="EW56" s="11"/>
      <c r="EX56" s="12">
        <v>720</v>
      </c>
      <c r="EY56" s="13">
        <v>11828.16</v>
      </c>
      <c r="EZ56" s="13">
        <f t="shared" si="0"/>
        <v>9856.8000000000011</v>
      </c>
      <c r="FA56" s="16">
        <f t="shared" si="5"/>
        <v>16.428000000000001</v>
      </c>
      <c r="FB56" s="20">
        <f t="shared" si="3"/>
        <v>13.690000000000001</v>
      </c>
      <c r="FC56" s="14">
        <v>13.690000000000001</v>
      </c>
      <c r="FD56" s="14">
        <f t="shared" si="4"/>
        <v>9856.8000000000011</v>
      </c>
      <c r="FE56" s="13">
        <f t="shared" si="2"/>
        <v>9856.7999999999993</v>
      </c>
      <c r="FF56" s="32" t="s">
        <v>286</v>
      </c>
      <c r="FG56" s="15">
        <f>AVERAGE(FB56,FH56)</f>
        <v>22.935000000000002</v>
      </c>
      <c r="FH56" s="15">
        <v>32.18</v>
      </c>
      <c r="FI56" s="30">
        <f>FH56/1.29</f>
        <v>24.945736434108525</v>
      </c>
    </row>
    <row r="57" spans="1:165" ht="36" customHeight="1" x14ac:dyDescent="0.25">
      <c r="A57" s="10">
        <v>230</v>
      </c>
      <c r="B57" s="10">
        <v>48</v>
      </c>
      <c r="C57" s="10" t="s">
        <v>287</v>
      </c>
      <c r="D57" s="10" t="s">
        <v>287</v>
      </c>
      <c r="E57" s="10" t="s">
        <v>288</v>
      </c>
      <c r="F57" s="10" t="s">
        <v>288</v>
      </c>
      <c r="G57" s="10" t="s">
        <v>167</v>
      </c>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2">
        <v>10</v>
      </c>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2">
        <v>1</v>
      </c>
      <c r="CQ57" s="11"/>
      <c r="CR57" s="11"/>
      <c r="CS57" s="11"/>
      <c r="CT57" s="11"/>
      <c r="CU57" s="12">
        <v>50</v>
      </c>
      <c r="CV57" s="12">
        <v>15</v>
      </c>
      <c r="CW57" s="11"/>
      <c r="CX57" s="12">
        <v>6</v>
      </c>
      <c r="CY57" s="11"/>
      <c r="CZ57" s="11"/>
      <c r="DA57" s="12">
        <v>72</v>
      </c>
      <c r="DB57" s="11"/>
      <c r="DC57" s="11"/>
      <c r="DD57" s="11"/>
      <c r="DE57" s="11"/>
      <c r="DF57" s="11"/>
      <c r="DG57" s="11"/>
      <c r="DH57" s="11"/>
      <c r="DI57" s="11"/>
      <c r="DJ57" s="11"/>
      <c r="DK57" s="19">
        <v>200</v>
      </c>
      <c r="DL57" s="11"/>
      <c r="DM57" s="11"/>
      <c r="DN57" s="11"/>
      <c r="DO57" s="11"/>
      <c r="DP57" s="11"/>
      <c r="DQ57" s="11"/>
      <c r="DR57" s="11"/>
      <c r="DS57" s="11"/>
      <c r="DT57" s="11"/>
      <c r="DU57" s="11"/>
      <c r="DV57" s="11"/>
      <c r="DW57" s="11"/>
      <c r="DX57" s="11"/>
      <c r="DY57" s="11"/>
      <c r="DZ57" s="12">
        <v>10</v>
      </c>
      <c r="EA57" s="11"/>
      <c r="EB57" s="11"/>
      <c r="EC57" s="11"/>
      <c r="ED57" s="12">
        <v>2</v>
      </c>
      <c r="EE57" s="12">
        <v>10</v>
      </c>
      <c r="EF57" s="11"/>
      <c r="EG57" s="11"/>
      <c r="EH57" s="11"/>
      <c r="EI57" s="11"/>
      <c r="EJ57" s="11"/>
      <c r="EK57" s="11"/>
      <c r="EL57" s="11"/>
      <c r="EM57" s="11"/>
      <c r="EN57" s="11"/>
      <c r="EO57" s="11"/>
      <c r="EP57" s="11"/>
      <c r="EQ57" s="11"/>
      <c r="ER57" s="11"/>
      <c r="ES57" s="11"/>
      <c r="ET57" s="11"/>
      <c r="EU57" s="11"/>
      <c r="EV57" s="11"/>
      <c r="EW57" s="11"/>
      <c r="EX57" s="12">
        <v>426</v>
      </c>
      <c r="EY57" s="13">
        <v>29823.41</v>
      </c>
      <c r="EZ57" s="13">
        <f t="shared" si="0"/>
        <v>24852.841666666667</v>
      </c>
      <c r="FA57" s="16">
        <f t="shared" si="5"/>
        <v>70.008004694835677</v>
      </c>
      <c r="FB57" s="20">
        <f t="shared" si="3"/>
        <v>58.340003912363066</v>
      </c>
      <c r="FC57" s="21">
        <v>94.17</v>
      </c>
      <c r="FD57" s="21">
        <f t="shared" si="4"/>
        <v>40116.42</v>
      </c>
      <c r="FE57" s="13">
        <f t="shared" si="2"/>
        <v>24852.85</v>
      </c>
      <c r="FF57" s="8"/>
      <c r="FG57" s="30">
        <f>AVERAGE(FB57,FH57)</f>
        <v>94.170001956181537</v>
      </c>
      <c r="FH57" s="15">
        <v>130</v>
      </c>
      <c r="FI57" s="15">
        <f>FH57/1.29</f>
        <v>100.77519379844961</v>
      </c>
    </row>
    <row r="58" spans="1:165" ht="36" customHeight="1" x14ac:dyDescent="0.25">
      <c r="A58" s="10">
        <v>231</v>
      </c>
      <c r="B58" s="10">
        <v>49</v>
      </c>
      <c r="C58" s="10" t="s">
        <v>289</v>
      </c>
      <c r="D58" s="10" t="s">
        <v>289</v>
      </c>
      <c r="E58" s="10" t="s">
        <v>290</v>
      </c>
      <c r="F58" s="10" t="s">
        <v>290</v>
      </c>
      <c r="G58" s="10" t="s">
        <v>167</v>
      </c>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2">
        <v>2</v>
      </c>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2">
        <v>2</v>
      </c>
      <c r="EY58" s="13">
        <v>12000</v>
      </c>
      <c r="EZ58" s="13">
        <f t="shared" si="0"/>
        <v>10000</v>
      </c>
      <c r="FA58" s="16">
        <f t="shared" si="5"/>
        <v>6000</v>
      </c>
      <c r="FB58" s="20">
        <f t="shared" si="3"/>
        <v>5000</v>
      </c>
      <c r="FC58" s="21">
        <v>8470</v>
      </c>
      <c r="FD58" s="21">
        <f t="shared" si="4"/>
        <v>16940</v>
      </c>
      <c r="FE58" s="13">
        <f t="shared" si="2"/>
        <v>10000</v>
      </c>
      <c r="FF58" s="8"/>
      <c r="FG58" s="30">
        <f>AVERAGE(FB58,FH58)</f>
        <v>8470</v>
      </c>
      <c r="FH58" s="15">
        <v>11940</v>
      </c>
      <c r="FI58" s="15">
        <f>FH58/1.29</f>
        <v>9255.8139534883721</v>
      </c>
    </row>
    <row r="59" spans="1:165" ht="36" customHeight="1" x14ac:dyDescent="0.25">
      <c r="A59" s="10">
        <v>232</v>
      </c>
      <c r="B59" s="10">
        <v>50</v>
      </c>
      <c r="C59" s="10" t="s">
        <v>291</v>
      </c>
      <c r="D59" s="10" t="s">
        <v>291</v>
      </c>
      <c r="E59" s="10" t="s">
        <v>292</v>
      </c>
      <c r="F59" s="10" t="s">
        <v>292</v>
      </c>
      <c r="G59" s="10" t="s">
        <v>167</v>
      </c>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2">
        <v>20</v>
      </c>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2">
        <v>20</v>
      </c>
      <c r="EY59" s="18">
        <v>946.8</v>
      </c>
      <c r="EZ59" s="13">
        <f t="shared" si="0"/>
        <v>789</v>
      </c>
      <c r="FA59" s="16">
        <f t="shared" si="5"/>
        <v>47.339999999999996</v>
      </c>
      <c r="FB59" s="14">
        <f t="shared" si="3"/>
        <v>39.449999999999996</v>
      </c>
      <c r="FC59" s="14">
        <v>39.449999999999996</v>
      </c>
      <c r="FD59" s="14">
        <f t="shared" si="4"/>
        <v>788.99999999999989</v>
      </c>
      <c r="FE59" s="13">
        <f t="shared" si="2"/>
        <v>789</v>
      </c>
      <c r="FF59" s="8"/>
      <c r="FG59" s="15"/>
      <c r="FH59" s="15"/>
      <c r="FI59" s="15"/>
    </row>
    <row r="60" spans="1:165" ht="36" customHeight="1" x14ac:dyDescent="0.25">
      <c r="A60" s="10">
        <v>233</v>
      </c>
      <c r="B60" s="10">
        <v>51</v>
      </c>
      <c r="C60" s="10" t="s">
        <v>293</v>
      </c>
      <c r="D60" s="10" t="s">
        <v>293</v>
      </c>
      <c r="E60" s="10" t="s">
        <v>294</v>
      </c>
      <c r="F60" s="10" t="s">
        <v>294</v>
      </c>
      <c r="G60" s="10" t="s">
        <v>167</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2">
        <v>3</v>
      </c>
      <c r="CU60" s="12">
        <v>1</v>
      </c>
      <c r="CV60" s="11"/>
      <c r="CW60" s="12">
        <v>2</v>
      </c>
      <c r="CX60" s="11"/>
      <c r="CY60" s="11"/>
      <c r="CZ60" s="11"/>
      <c r="DA60" s="11"/>
      <c r="DB60" s="11"/>
      <c r="DC60" s="12">
        <v>2</v>
      </c>
      <c r="DD60" s="12">
        <v>3</v>
      </c>
      <c r="DE60" s="11"/>
      <c r="DF60" s="11"/>
      <c r="DG60" s="11"/>
      <c r="DH60" s="11"/>
      <c r="DI60" s="12">
        <v>2</v>
      </c>
      <c r="DJ60" s="11"/>
      <c r="DK60" s="11"/>
      <c r="DL60" s="11"/>
      <c r="DM60" s="11"/>
      <c r="DN60" s="11"/>
      <c r="DO60" s="11"/>
      <c r="DP60" s="11"/>
      <c r="DQ60" s="12">
        <v>3</v>
      </c>
      <c r="DR60" s="11"/>
      <c r="DS60" s="11"/>
      <c r="DT60" s="11"/>
      <c r="DU60" s="11"/>
      <c r="DV60" s="11"/>
      <c r="DW60" s="11"/>
      <c r="DX60" s="11"/>
      <c r="DY60" s="11"/>
      <c r="DZ60" s="11"/>
      <c r="EA60" s="11"/>
      <c r="EB60" s="11"/>
      <c r="EC60" s="11"/>
      <c r="ED60" s="11"/>
      <c r="EE60" s="11"/>
      <c r="EF60" s="11"/>
      <c r="EG60" s="11"/>
      <c r="EH60" s="11"/>
      <c r="EI60" s="11"/>
      <c r="EJ60" s="12">
        <v>2</v>
      </c>
      <c r="EK60" s="11"/>
      <c r="EL60" s="11"/>
      <c r="EM60" s="11"/>
      <c r="EN60" s="11"/>
      <c r="EO60" s="11"/>
      <c r="EP60" s="11"/>
      <c r="EQ60" s="12">
        <v>1</v>
      </c>
      <c r="ER60" s="11"/>
      <c r="ES60" s="11"/>
      <c r="ET60" s="12">
        <v>1</v>
      </c>
      <c r="EU60" s="11"/>
      <c r="EV60" s="11"/>
      <c r="EW60" s="11"/>
      <c r="EX60" s="12">
        <v>20</v>
      </c>
      <c r="EY60" s="13">
        <v>150000</v>
      </c>
      <c r="EZ60" s="13">
        <f t="shared" si="0"/>
        <v>125000</v>
      </c>
      <c r="FA60" s="16">
        <f t="shared" si="5"/>
        <v>7500</v>
      </c>
      <c r="FB60" s="20">
        <f t="shared" si="3"/>
        <v>6250</v>
      </c>
      <c r="FC60" s="21">
        <v>11315</v>
      </c>
      <c r="FD60" s="21">
        <f t="shared" si="4"/>
        <v>226300</v>
      </c>
      <c r="FE60" s="13">
        <f t="shared" si="2"/>
        <v>125000</v>
      </c>
      <c r="FF60" s="33"/>
      <c r="FG60" s="30">
        <f>AVERAGE(FB60,FH60)</f>
        <v>11315</v>
      </c>
      <c r="FH60" s="15">
        <v>16380</v>
      </c>
      <c r="FI60" s="15">
        <f>FH60/1.29</f>
        <v>12697.674418604651</v>
      </c>
    </row>
    <row r="61" spans="1:165" ht="36" customHeight="1" x14ac:dyDescent="0.25">
      <c r="A61" s="10">
        <v>234</v>
      </c>
      <c r="B61" s="10">
        <v>52</v>
      </c>
      <c r="C61" s="10" t="s">
        <v>295</v>
      </c>
      <c r="D61" s="10" t="s">
        <v>295</v>
      </c>
      <c r="E61" s="10" t="s">
        <v>296</v>
      </c>
      <c r="F61" s="10" t="s">
        <v>296</v>
      </c>
      <c r="G61" s="10" t="s">
        <v>167</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2">
        <v>10</v>
      </c>
      <c r="CU61" s="12">
        <v>5</v>
      </c>
      <c r="CV61" s="11"/>
      <c r="CW61" s="12">
        <v>3</v>
      </c>
      <c r="CX61" s="11"/>
      <c r="CY61" s="11"/>
      <c r="CZ61" s="11"/>
      <c r="DA61" s="11"/>
      <c r="DB61" s="11"/>
      <c r="DC61" s="12">
        <v>3</v>
      </c>
      <c r="DD61" s="12">
        <v>1</v>
      </c>
      <c r="DE61" s="11"/>
      <c r="DF61" s="12">
        <v>5</v>
      </c>
      <c r="DG61" s="11"/>
      <c r="DH61" s="11"/>
      <c r="DI61" s="12">
        <v>31</v>
      </c>
      <c r="DJ61" s="11"/>
      <c r="DK61" s="11"/>
      <c r="DL61" s="11"/>
      <c r="DM61" s="11"/>
      <c r="DN61" s="11"/>
      <c r="DO61" s="11"/>
      <c r="DP61" s="12">
        <v>1</v>
      </c>
      <c r="DQ61" s="12">
        <v>5</v>
      </c>
      <c r="DR61" s="11"/>
      <c r="DS61" s="11"/>
      <c r="DT61" s="11"/>
      <c r="DU61" s="11"/>
      <c r="DV61" s="11"/>
      <c r="DW61" s="11"/>
      <c r="DX61" s="11"/>
      <c r="DY61" s="11"/>
      <c r="DZ61" s="11"/>
      <c r="EA61" s="11"/>
      <c r="EB61" s="11"/>
      <c r="EC61" s="11"/>
      <c r="ED61" s="11"/>
      <c r="EE61" s="11"/>
      <c r="EF61" s="11"/>
      <c r="EG61" s="11"/>
      <c r="EH61" s="12">
        <v>1</v>
      </c>
      <c r="EI61" s="11"/>
      <c r="EJ61" s="12">
        <v>4</v>
      </c>
      <c r="EK61" s="11"/>
      <c r="EL61" s="11"/>
      <c r="EM61" s="11"/>
      <c r="EN61" s="11"/>
      <c r="EO61" s="11"/>
      <c r="EP61" s="11"/>
      <c r="EQ61" s="12">
        <v>1</v>
      </c>
      <c r="ER61" s="11"/>
      <c r="ES61" s="11"/>
      <c r="ET61" s="12">
        <v>4</v>
      </c>
      <c r="EU61" s="11"/>
      <c r="EV61" s="11"/>
      <c r="EW61" s="11"/>
      <c r="EX61" s="12">
        <v>74</v>
      </c>
      <c r="EY61" s="13">
        <v>421800</v>
      </c>
      <c r="EZ61" s="13">
        <f t="shared" si="0"/>
        <v>351500</v>
      </c>
      <c r="FA61" s="16">
        <f t="shared" si="5"/>
        <v>5700</v>
      </c>
      <c r="FB61" s="20">
        <f t="shared" si="3"/>
        <v>4750</v>
      </c>
      <c r="FC61" s="21">
        <v>9803</v>
      </c>
      <c r="FD61" s="21">
        <f t="shared" si="4"/>
        <v>725422</v>
      </c>
      <c r="FE61" s="13">
        <f t="shared" si="2"/>
        <v>351500</v>
      </c>
      <c r="FF61" s="33"/>
      <c r="FG61" s="30">
        <f>AVERAGE(FB61,FH61)</f>
        <v>9803</v>
      </c>
      <c r="FH61" s="15">
        <v>14856</v>
      </c>
      <c r="FI61" s="15">
        <f>FH61/1.29</f>
        <v>11516.279069767441</v>
      </c>
    </row>
    <row r="62" spans="1:165" ht="36" customHeight="1" x14ac:dyDescent="0.25">
      <c r="A62" s="10">
        <v>235</v>
      </c>
      <c r="B62" s="10">
        <v>53</v>
      </c>
      <c r="C62" s="10" t="s">
        <v>297</v>
      </c>
      <c r="D62" s="10" t="s">
        <v>297</v>
      </c>
      <c r="E62" s="10" t="s">
        <v>298</v>
      </c>
      <c r="F62" s="10" t="s">
        <v>298</v>
      </c>
      <c r="G62" s="10" t="s">
        <v>167</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2">
        <v>2</v>
      </c>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2">
        <v>2</v>
      </c>
      <c r="EY62" s="24">
        <v>14722.56</v>
      </c>
      <c r="EZ62" s="13">
        <f t="shared" si="0"/>
        <v>12268.8</v>
      </c>
      <c r="FA62" s="16">
        <f t="shared" si="5"/>
        <v>7361.28</v>
      </c>
      <c r="FB62" s="20">
        <f t="shared" si="3"/>
        <v>6134.4</v>
      </c>
      <c r="FC62" s="21">
        <v>8953.2000000000007</v>
      </c>
      <c r="FD62" s="21">
        <f t="shared" si="4"/>
        <v>17906.400000000001</v>
      </c>
      <c r="FE62" s="13">
        <f t="shared" si="2"/>
        <v>12268.8</v>
      </c>
      <c r="FF62" s="33"/>
      <c r="FG62" s="30">
        <f>AVERAGE(FB62,FH62)</f>
        <v>8953.2000000000007</v>
      </c>
      <c r="FH62" s="15">
        <v>11772</v>
      </c>
      <c r="FI62" s="15">
        <f>FH62/1.29</f>
        <v>9125.5813953488378</v>
      </c>
    </row>
    <row r="63" spans="1:165" ht="36" customHeight="1" x14ac:dyDescent="0.25">
      <c r="A63" s="10">
        <v>237</v>
      </c>
      <c r="B63" s="10">
        <v>54</v>
      </c>
      <c r="C63" s="10" t="s">
        <v>299</v>
      </c>
      <c r="D63" s="10" t="s">
        <v>299</v>
      </c>
      <c r="E63" s="10" t="s">
        <v>300</v>
      </c>
      <c r="F63" s="10" t="s">
        <v>300</v>
      </c>
      <c r="G63" s="10" t="s">
        <v>167</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2">
        <v>50</v>
      </c>
      <c r="CT63" s="11"/>
      <c r="CU63" s="11"/>
      <c r="CV63" s="11"/>
      <c r="CW63" s="11"/>
      <c r="CX63" s="11"/>
      <c r="CY63" s="11"/>
      <c r="CZ63" s="11"/>
      <c r="DA63" s="11"/>
      <c r="DB63" s="11"/>
      <c r="DC63" s="11"/>
      <c r="DD63" s="11"/>
      <c r="DE63" s="11"/>
      <c r="DF63" s="11"/>
      <c r="DG63" s="11"/>
      <c r="DH63" s="11"/>
      <c r="DI63" s="12">
        <v>80</v>
      </c>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2">
        <v>130</v>
      </c>
      <c r="EY63" s="13">
        <v>58500</v>
      </c>
      <c r="EZ63" s="13">
        <f t="shared" si="0"/>
        <v>48750</v>
      </c>
      <c r="FA63" s="16">
        <f t="shared" si="5"/>
        <v>450</v>
      </c>
      <c r="FB63" s="14">
        <f t="shared" si="3"/>
        <v>375</v>
      </c>
      <c r="FC63" s="14">
        <v>375</v>
      </c>
      <c r="FD63" s="14">
        <f t="shared" si="4"/>
        <v>48750</v>
      </c>
      <c r="FE63" s="13">
        <f t="shared" si="2"/>
        <v>48750</v>
      </c>
      <c r="FF63" s="8"/>
      <c r="FG63" s="15"/>
      <c r="FH63" s="15"/>
      <c r="FI63" s="15"/>
    </row>
    <row r="64" spans="1:165" ht="36" customHeight="1" x14ac:dyDescent="0.25">
      <c r="A64" s="10">
        <v>238</v>
      </c>
      <c r="B64" s="10">
        <v>55</v>
      </c>
      <c r="C64" s="10" t="s">
        <v>301</v>
      </c>
      <c r="D64" s="10" t="s">
        <v>301</v>
      </c>
      <c r="E64" s="10" t="s">
        <v>302</v>
      </c>
      <c r="F64" s="10" t="s">
        <v>302</v>
      </c>
      <c r="G64" s="10" t="s">
        <v>167</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2">
        <v>100</v>
      </c>
      <c r="CS64" s="12">
        <v>50</v>
      </c>
      <c r="CT64" s="11"/>
      <c r="CU64" s="11"/>
      <c r="CV64" s="11"/>
      <c r="CW64" s="12">
        <v>50</v>
      </c>
      <c r="CX64" s="11"/>
      <c r="CY64" s="11"/>
      <c r="CZ64" s="11"/>
      <c r="DA64" s="11"/>
      <c r="DB64" s="11"/>
      <c r="DC64" s="11"/>
      <c r="DD64" s="11"/>
      <c r="DE64" s="11"/>
      <c r="DF64" s="11"/>
      <c r="DG64" s="11"/>
      <c r="DH64" s="11"/>
      <c r="DI64" s="12">
        <v>30</v>
      </c>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2">
        <v>230</v>
      </c>
      <c r="EY64" s="13">
        <v>69000</v>
      </c>
      <c r="EZ64" s="13">
        <f t="shared" si="0"/>
        <v>57500</v>
      </c>
      <c r="FA64" s="16">
        <f t="shared" si="5"/>
        <v>300</v>
      </c>
      <c r="FB64" s="14">
        <f t="shared" si="3"/>
        <v>250</v>
      </c>
      <c r="FC64" s="14">
        <v>250</v>
      </c>
      <c r="FD64" s="14">
        <f t="shared" si="4"/>
        <v>57500</v>
      </c>
      <c r="FE64" s="13">
        <f t="shared" si="2"/>
        <v>57500</v>
      </c>
      <c r="FF64" s="8"/>
      <c r="FG64" s="15"/>
      <c r="FH64" s="15"/>
      <c r="FI64" s="15"/>
    </row>
    <row r="65" spans="1:167" ht="36" customHeight="1" x14ac:dyDescent="0.25">
      <c r="A65" s="10">
        <v>244</v>
      </c>
      <c r="B65" s="10">
        <v>56</v>
      </c>
      <c r="C65" s="34" t="s">
        <v>303</v>
      </c>
      <c r="D65" s="34" t="s">
        <v>303</v>
      </c>
      <c r="E65" s="34" t="s">
        <v>304</v>
      </c>
      <c r="F65" s="34" t="s">
        <v>304</v>
      </c>
      <c r="G65" s="34" t="s">
        <v>167</v>
      </c>
      <c r="H65" s="35"/>
      <c r="I65" s="35"/>
      <c r="J65" s="35"/>
      <c r="K65" s="35"/>
      <c r="L65" s="35"/>
      <c r="M65" s="35"/>
      <c r="N65" s="35"/>
      <c r="O65" s="35"/>
      <c r="P65" s="11"/>
      <c r="Q65" s="35"/>
      <c r="R65" s="35"/>
      <c r="S65" s="35"/>
      <c r="T65" s="35"/>
      <c r="U65" s="35"/>
      <c r="V65" s="35"/>
      <c r="W65" s="35"/>
      <c r="X65" s="35"/>
      <c r="Y65" s="35"/>
      <c r="Z65" s="35"/>
      <c r="AA65" s="35"/>
      <c r="AB65" s="35"/>
      <c r="AC65" s="35"/>
      <c r="AD65" s="35"/>
      <c r="AE65" s="35"/>
      <c r="AF65" s="35"/>
      <c r="AG65" s="35"/>
      <c r="AH65" s="35"/>
      <c r="AI65" s="35"/>
      <c r="AJ65" s="35"/>
      <c r="AK65" s="35"/>
      <c r="AL65" s="35"/>
      <c r="AM65" s="35"/>
      <c r="AN65" s="35"/>
      <c r="AO65" s="35"/>
      <c r="AP65" s="11"/>
      <c r="AQ65" s="35"/>
      <c r="AR65" s="35"/>
      <c r="AS65" s="35"/>
      <c r="AT65" s="35"/>
      <c r="AU65" s="35"/>
      <c r="AV65" s="35"/>
      <c r="AW65" s="35"/>
      <c r="AX65" s="35"/>
      <c r="AY65" s="35"/>
      <c r="AZ65" s="35"/>
      <c r="BA65" s="35"/>
      <c r="BB65" s="35"/>
      <c r="BC65" s="35"/>
      <c r="BD65" s="35"/>
      <c r="BE65" s="35"/>
      <c r="BF65" s="35"/>
      <c r="BG65" s="35"/>
      <c r="BH65" s="35"/>
      <c r="BI65" s="35"/>
      <c r="BJ65" s="35"/>
      <c r="BK65" s="36">
        <v>3000</v>
      </c>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11"/>
      <c r="CP65" s="35"/>
      <c r="CQ65" s="35"/>
      <c r="CR65" s="35"/>
      <c r="CS65" s="35"/>
      <c r="CT65" s="35"/>
      <c r="CU65" s="35"/>
      <c r="CV65" s="35"/>
      <c r="CW65" s="35"/>
      <c r="CX65" s="35"/>
      <c r="CY65" s="35"/>
      <c r="CZ65" s="35"/>
      <c r="DA65" s="35"/>
      <c r="DB65" s="35"/>
      <c r="DC65" s="11"/>
      <c r="DD65" s="35"/>
      <c r="DE65" s="35"/>
      <c r="DF65" s="35"/>
      <c r="DG65" s="35"/>
      <c r="DH65" s="35"/>
      <c r="DI65" s="35"/>
      <c r="DJ65" s="35"/>
      <c r="DK65" s="35"/>
      <c r="DL65" s="35"/>
      <c r="DM65" s="35"/>
      <c r="DN65" s="35"/>
      <c r="DO65" s="35"/>
      <c r="DP65" s="35"/>
      <c r="DQ65" s="11"/>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6">
        <v>3000</v>
      </c>
      <c r="EY65" s="24">
        <v>51000.12</v>
      </c>
      <c r="EZ65" s="13">
        <f t="shared" si="0"/>
        <v>42500.100000000006</v>
      </c>
      <c r="FA65" s="16">
        <f t="shared" si="5"/>
        <v>17.000040000000002</v>
      </c>
      <c r="FB65" s="14">
        <f t="shared" si="3"/>
        <v>14.166700000000002</v>
      </c>
      <c r="FC65" s="14">
        <v>14.166700000000002</v>
      </c>
      <c r="FD65" s="14">
        <f t="shared" si="4"/>
        <v>42500.100000000006</v>
      </c>
      <c r="FE65" s="13">
        <f t="shared" si="2"/>
        <v>42500.1</v>
      </c>
      <c r="FF65" s="8"/>
      <c r="FG65" s="15"/>
      <c r="FH65" s="15"/>
      <c r="FI65" s="15"/>
    </row>
    <row r="66" spans="1:167" ht="36" customHeight="1" x14ac:dyDescent="0.25">
      <c r="A66" s="10">
        <v>248</v>
      </c>
      <c r="B66" s="10">
        <v>57</v>
      </c>
      <c r="C66" s="10" t="s">
        <v>305</v>
      </c>
      <c r="D66" s="10" t="s">
        <v>305</v>
      </c>
      <c r="E66" s="10" t="s">
        <v>306</v>
      </c>
      <c r="F66" s="10" t="s">
        <v>306</v>
      </c>
      <c r="G66" s="10" t="s">
        <v>167</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2">
        <v>2</v>
      </c>
      <c r="DG66" s="11"/>
      <c r="DH66" s="11"/>
      <c r="DI66" s="12">
        <v>9</v>
      </c>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2">
        <v>11</v>
      </c>
      <c r="EY66" s="13">
        <v>55000.04</v>
      </c>
      <c r="EZ66" s="13">
        <f t="shared" ref="EZ66:EZ99" si="6">EY66/1.2</f>
        <v>45833.366666666669</v>
      </c>
      <c r="FA66" s="16">
        <f t="shared" si="5"/>
        <v>5000.0036363636364</v>
      </c>
      <c r="FB66" s="20">
        <f t="shared" si="3"/>
        <v>4166.6696969696968</v>
      </c>
      <c r="FC66" s="21">
        <v>13933.334848484848</v>
      </c>
      <c r="FD66" s="21">
        <f t="shared" si="4"/>
        <v>153266.68333333332</v>
      </c>
      <c r="FE66" s="13">
        <f t="shared" ref="FE66:FE83" si="7">ROUNDUP(EZ66,2)</f>
        <v>45833.37</v>
      </c>
      <c r="FF66" s="8" t="s">
        <v>307</v>
      </c>
      <c r="FG66" s="30">
        <f>AVERAGE(FB66,FH66)</f>
        <v>13933.334848484848</v>
      </c>
      <c r="FH66" s="15">
        <v>23700</v>
      </c>
      <c r="FI66" s="15">
        <f>FH66/1.29</f>
        <v>18372.093023255813</v>
      </c>
      <c r="FJ66" s="37">
        <f>FG66*1.29</f>
        <v>17974.001954545456</v>
      </c>
      <c r="FK66" s="38" t="s">
        <v>308</v>
      </c>
    </row>
    <row r="67" spans="1:167" ht="36" customHeight="1" x14ac:dyDescent="0.25">
      <c r="A67" s="10">
        <v>249</v>
      </c>
      <c r="B67" s="10">
        <v>58</v>
      </c>
      <c r="C67" s="10" t="s">
        <v>309</v>
      </c>
      <c r="D67" s="10" t="s">
        <v>309</v>
      </c>
      <c r="E67" s="10" t="s">
        <v>310</v>
      </c>
      <c r="F67" s="10" t="s">
        <v>310</v>
      </c>
      <c r="G67" s="10" t="s">
        <v>249</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2">
        <v>2</v>
      </c>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2">
        <v>2</v>
      </c>
      <c r="EY67" s="13">
        <v>30000</v>
      </c>
      <c r="EZ67" s="13">
        <f t="shared" si="6"/>
        <v>25000</v>
      </c>
      <c r="FA67" s="16">
        <f t="shared" si="5"/>
        <v>15000</v>
      </c>
      <c r="FB67" s="20">
        <f t="shared" ref="FB67:FB81" si="8">FA67/1.2</f>
        <v>12500</v>
      </c>
      <c r="FC67" s="21">
        <v>29590</v>
      </c>
      <c r="FD67" s="21">
        <f t="shared" ref="FD67:FD102" si="9">EX67*FC67</f>
        <v>59180</v>
      </c>
      <c r="FE67" s="13">
        <f t="shared" si="7"/>
        <v>25000</v>
      </c>
      <c r="FF67" s="8" t="s">
        <v>307</v>
      </c>
      <c r="FG67" s="30">
        <f>AVERAGE(FB67,FH67)</f>
        <v>29590</v>
      </c>
      <c r="FH67" s="15">
        <v>46680</v>
      </c>
      <c r="FI67" s="15">
        <f>FH67/1.29</f>
        <v>36186.046511627908</v>
      </c>
    </row>
    <row r="68" spans="1:167" ht="36" customHeight="1" x14ac:dyDescent="0.25">
      <c r="A68" s="10">
        <v>253</v>
      </c>
      <c r="B68" s="10">
        <v>59</v>
      </c>
      <c r="C68" s="10" t="s">
        <v>311</v>
      </c>
      <c r="D68" s="10" t="s">
        <v>311</v>
      </c>
      <c r="E68" s="10" t="s">
        <v>312</v>
      </c>
      <c r="F68" s="10" t="s">
        <v>312</v>
      </c>
      <c r="G68" s="10" t="s">
        <v>167</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2">
        <v>2</v>
      </c>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2">
        <v>2</v>
      </c>
      <c r="EY68" s="13">
        <v>24000</v>
      </c>
      <c r="EZ68" s="13">
        <f t="shared" si="6"/>
        <v>20000</v>
      </c>
      <c r="FA68" s="16">
        <f t="shared" si="5"/>
        <v>12000</v>
      </c>
      <c r="FB68" s="14">
        <f t="shared" si="8"/>
        <v>10000</v>
      </c>
      <c r="FC68" s="14">
        <v>10000</v>
      </c>
      <c r="FD68" s="14">
        <f t="shared" si="9"/>
        <v>20000</v>
      </c>
      <c r="FE68" s="13">
        <f t="shared" si="7"/>
        <v>20000</v>
      </c>
      <c r="FF68" s="8"/>
      <c r="FG68" s="15"/>
      <c r="FH68" s="15"/>
      <c r="FI68" s="15"/>
    </row>
    <row r="69" spans="1:167" ht="36" customHeight="1" x14ac:dyDescent="0.25">
      <c r="A69" s="10">
        <v>254</v>
      </c>
      <c r="B69" s="10">
        <v>60</v>
      </c>
      <c r="C69" s="10" t="s">
        <v>313</v>
      </c>
      <c r="D69" s="10" t="s">
        <v>313</v>
      </c>
      <c r="E69" s="10" t="s">
        <v>314</v>
      </c>
      <c r="F69" s="10" t="s">
        <v>314</v>
      </c>
      <c r="G69" s="10" t="s">
        <v>167</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7">
        <v>50000</v>
      </c>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7">
        <v>50000</v>
      </c>
      <c r="EY69" s="13">
        <v>48600</v>
      </c>
      <c r="EZ69" s="13">
        <f t="shared" si="6"/>
        <v>40500</v>
      </c>
      <c r="FA69" s="16">
        <f t="shared" si="5"/>
        <v>0.97199999999999998</v>
      </c>
      <c r="FB69" s="14">
        <f t="shared" si="8"/>
        <v>0.81</v>
      </c>
      <c r="FC69" s="14">
        <v>0.81</v>
      </c>
      <c r="FD69" s="14">
        <f t="shared" si="9"/>
        <v>40500</v>
      </c>
      <c r="FE69" s="13">
        <f t="shared" si="7"/>
        <v>40500</v>
      </c>
      <c r="FF69" s="8"/>
      <c r="FG69" s="15"/>
      <c r="FH69" s="15"/>
      <c r="FI69" s="15"/>
    </row>
    <row r="70" spans="1:167" ht="36" customHeight="1" x14ac:dyDescent="0.25">
      <c r="A70" s="10">
        <v>255</v>
      </c>
      <c r="B70" s="10">
        <v>61</v>
      </c>
      <c r="C70" s="10" t="s">
        <v>315</v>
      </c>
      <c r="D70" s="28" t="s">
        <v>316</v>
      </c>
      <c r="E70" s="10" t="s">
        <v>317</v>
      </c>
      <c r="F70" s="28" t="s">
        <v>318</v>
      </c>
      <c r="G70" s="10" t="s">
        <v>167</v>
      </c>
      <c r="H70" s="11"/>
      <c r="I70" s="11"/>
      <c r="J70" s="11"/>
      <c r="K70" s="11"/>
      <c r="L70" s="11"/>
      <c r="M70" s="11"/>
      <c r="N70" s="11"/>
      <c r="O70" s="11"/>
      <c r="P70" s="11"/>
      <c r="Q70" s="11"/>
      <c r="R70" s="11"/>
      <c r="S70" s="12">
        <v>2</v>
      </c>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2">
        <v>2</v>
      </c>
      <c r="EY70" s="18">
        <v>120</v>
      </c>
      <c r="EZ70" s="13">
        <f t="shared" si="6"/>
        <v>100</v>
      </c>
      <c r="FA70" s="16">
        <f t="shared" si="5"/>
        <v>60</v>
      </c>
      <c r="FB70" s="20">
        <f t="shared" si="8"/>
        <v>50</v>
      </c>
      <c r="FC70" s="21">
        <v>480</v>
      </c>
      <c r="FD70" s="21">
        <f t="shared" si="9"/>
        <v>960</v>
      </c>
      <c r="FE70" s="13">
        <f t="shared" si="7"/>
        <v>100</v>
      </c>
      <c r="FF70" s="8" t="s">
        <v>319</v>
      </c>
      <c r="FG70" s="15">
        <v>480</v>
      </c>
      <c r="FH70" s="8" t="s">
        <v>319</v>
      </c>
      <c r="FI70" s="15"/>
    </row>
    <row r="71" spans="1:167" ht="36" customHeight="1" x14ac:dyDescent="0.25">
      <c r="A71" s="10">
        <v>256</v>
      </c>
      <c r="B71" s="10">
        <v>62</v>
      </c>
      <c r="C71" s="10" t="s">
        <v>320</v>
      </c>
      <c r="D71" s="10" t="s">
        <v>320</v>
      </c>
      <c r="E71" s="10" t="s">
        <v>321</v>
      </c>
      <c r="F71" s="10" t="s">
        <v>321</v>
      </c>
      <c r="G71" s="10" t="s">
        <v>167</v>
      </c>
      <c r="H71" s="11"/>
      <c r="I71" s="11"/>
      <c r="J71" s="11"/>
      <c r="K71" s="11"/>
      <c r="L71" s="11"/>
      <c r="M71" s="11"/>
      <c r="N71" s="11"/>
      <c r="O71" s="11"/>
      <c r="P71" s="11"/>
      <c r="Q71" s="11"/>
      <c r="R71" s="11"/>
      <c r="S71" s="11"/>
      <c r="T71" s="11"/>
      <c r="U71" s="11"/>
      <c r="V71" s="11"/>
      <c r="W71" s="11"/>
      <c r="X71" s="11"/>
      <c r="Y71" s="11"/>
      <c r="Z71" s="12">
        <v>400</v>
      </c>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2">
        <v>500</v>
      </c>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2">
        <v>50</v>
      </c>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2">
        <v>100</v>
      </c>
      <c r="DW71" s="11"/>
      <c r="DX71" s="11"/>
      <c r="DY71" s="11"/>
      <c r="DZ71" s="11"/>
      <c r="EA71" s="11"/>
      <c r="EB71" s="11"/>
      <c r="EC71" s="11"/>
      <c r="ED71" s="11"/>
      <c r="EE71" s="11"/>
      <c r="EF71" s="11"/>
      <c r="EG71" s="11"/>
      <c r="EH71" s="12">
        <v>400</v>
      </c>
      <c r="EI71" s="11"/>
      <c r="EJ71" s="11"/>
      <c r="EK71" s="11"/>
      <c r="EL71" s="11"/>
      <c r="EM71" s="11"/>
      <c r="EN71" s="11"/>
      <c r="EO71" s="11"/>
      <c r="EP71" s="11"/>
      <c r="EQ71" s="11"/>
      <c r="ER71" s="11"/>
      <c r="ES71" s="11"/>
      <c r="ET71" s="11"/>
      <c r="EU71" s="11"/>
      <c r="EV71" s="11"/>
      <c r="EW71" s="11"/>
      <c r="EX71" s="17">
        <v>1450</v>
      </c>
      <c r="EY71" s="13">
        <v>6525</v>
      </c>
      <c r="EZ71" s="13">
        <f t="shared" si="6"/>
        <v>5437.5</v>
      </c>
      <c r="FA71" s="16">
        <f t="shared" si="5"/>
        <v>4.5</v>
      </c>
      <c r="FB71" s="14">
        <f t="shared" si="8"/>
        <v>3.75</v>
      </c>
      <c r="FC71" s="14">
        <v>3.75</v>
      </c>
      <c r="FD71" s="14">
        <f t="shared" si="9"/>
        <v>5437.5</v>
      </c>
      <c r="FE71" s="13">
        <f t="shared" si="7"/>
        <v>5437.5</v>
      </c>
      <c r="FF71" s="8"/>
      <c r="FG71" s="15"/>
      <c r="FH71" s="15"/>
      <c r="FI71" s="15"/>
    </row>
    <row r="72" spans="1:167" ht="36" customHeight="1" x14ac:dyDescent="0.25">
      <c r="A72" s="10">
        <v>258</v>
      </c>
      <c r="B72" s="10">
        <v>63</v>
      </c>
      <c r="C72" s="10" t="s">
        <v>322</v>
      </c>
      <c r="D72" s="10" t="s">
        <v>322</v>
      </c>
      <c r="E72" s="10" t="s">
        <v>323</v>
      </c>
      <c r="F72" s="10" t="s">
        <v>323</v>
      </c>
      <c r="G72" s="10" t="s">
        <v>167</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2">
        <v>10</v>
      </c>
      <c r="DI72" s="12">
        <v>30</v>
      </c>
      <c r="DJ72" s="12">
        <v>12</v>
      </c>
      <c r="DK72" s="11"/>
      <c r="DL72" s="11"/>
      <c r="DM72" s="11"/>
      <c r="DN72" s="11"/>
      <c r="DO72" s="11"/>
      <c r="DP72" s="19">
        <v>1</v>
      </c>
      <c r="DQ72" s="11"/>
      <c r="DR72" s="11"/>
      <c r="DS72" s="11"/>
      <c r="DT72" s="11"/>
      <c r="DU72" s="11"/>
      <c r="DV72" s="11"/>
      <c r="DW72" s="11"/>
      <c r="DX72" s="11"/>
      <c r="DY72" s="11"/>
      <c r="DZ72" s="11"/>
      <c r="EA72" s="11"/>
      <c r="EB72" s="11"/>
      <c r="EC72" s="11"/>
      <c r="ED72" s="11"/>
      <c r="EE72" s="11"/>
      <c r="EF72" s="11"/>
      <c r="EG72" s="11"/>
      <c r="EH72" s="11"/>
      <c r="EI72" s="11"/>
      <c r="EJ72" s="12">
        <v>5</v>
      </c>
      <c r="EK72" s="11"/>
      <c r="EL72" s="11"/>
      <c r="EM72" s="11"/>
      <c r="EN72" s="11"/>
      <c r="EO72" s="11"/>
      <c r="EP72" s="11"/>
      <c r="EQ72" s="11"/>
      <c r="ER72" s="11"/>
      <c r="ES72" s="11"/>
      <c r="ET72" s="11"/>
      <c r="EU72" s="11"/>
      <c r="EV72" s="11"/>
      <c r="EW72" s="11"/>
      <c r="EX72" s="12">
        <v>59</v>
      </c>
      <c r="EY72" s="13">
        <v>14750.47</v>
      </c>
      <c r="EZ72" s="13">
        <f t="shared" si="6"/>
        <v>12292.058333333332</v>
      </c>
      <c r="FA72" s="16">
        <f t="shared" si="5"/>
        <v>250.0079661016949</v>
      </c>
      <c r="FB72" s="20">
        <f t="shared" si="8"/>
        <v>208.33997175141243</v>
      </c>
      <c r="FC72" s="21">
        <v>350</v>
      </c>
      <c r="FD72" s="21">
        <f t="shared" si="9"/>
        <v>20650</v>
      </c>
      <c r="FE72" s="13">
        <f t="shared" si="7"/>
        <v>12292.06</v>
      </c>
      <c r="FF72" s="8" t="s">
        <v>324</v>
      </c>
      <c r="FG72" s="39">
        <f>AVERAGE(FB72,FH72)</f>
        <v>350.00331920903955</v>
      </c>
      <c r="FH72" s="15">
        <v>491.66666666666669</v>
      </c>
      <c r="FI72" s="15">
        <f>FH72/1.29</f>
        <v>381.13695090439279</v>
      </c>
      <c r="FJ72" s="9">
        <f>590</f>
        <v>590</v>
      </c>
      <c r="FK72" s="9">
        <f>FJ72/1.2</f>
        <v>491.66666666666669</v>
      </c>
    </row>
    <row r="73" spans="1:167" ht="36" customHeight="1" x14ac:dyDescent="0.25">
      <c r="A73" s="10">
        <v>260</v>
      </c>
      <c r="B73" s="10">
        <v>64</v>
      </c>
      <c r="C73" s="10" t="s">
        <v>325</v>
      </c>
      <c r="D73" s="10" t="s">
        <v>325</v>
      </c>
      <c r="E73" s="10" t="s">
        <v>326</v>
      </c>
      <c r="F73" s="10" t="s">
        <v>326</v>
      </c>
      <c r="G73" s="10" t="s">
        <v>167</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2">
        <v>1</v>
      </c>
      <c r="CU73" s="12">
        <v>2</v>
      </c>
      <c r="CV73" s="11"/>
      <c r="CW73" s="11"/>
      <c r="CX73" s="11"/>
      <c r="CY73" s="11"/>
      <c r="CZ73" s="11"/>
      <c r="DA73" s="11"/>
      <c r="DB73" s="11"/>
      <c r="DC73" s="11"/>
      <c r="DD73" s="11"/>
      <c r="DE73" s="11"/>
      <c r="DF73" s="11"/>
      <c r="DG73" s="11"/>
      <c r="DH73" s="11"/>
      <c r="DI73" s="11"/>
      <c r="DJ73" s="11"/>
      <c r="DK73" s="11"/>
      <c r="DL73" s="11"/>
      <c r="DM73" s="11"/>
      <c r="DN73" s="11"/>
      <c r="DO73" s="11"/>
      <c r="DP73" s="19">
        <v>1</v>
      </c>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2">
        <v>5</v>
      </c>
      <c r="EY73" s="13">
        <v>1250.04</v>
      </c>
      <c r="EZ73" s="13">
        <f t="shared" si="6"/>
        <v>1041.7</v>
      </c>
      <c r="FA73" s="16">
        <f t="shared" si="5"/>
        <v>250.00799999999998</v>
      </c>
      <c r="FB73" s="20">
        <f t="shared" si="8"/>
        <v>208.34</v>
      </c>
      <c r="FC73" s="21">
        <v>350</v>
      </c>
      <c r="FD73" s="21">
        <f t="shared" si="9"/>
        <v>1750</v>
      </c>
      <c r="FE73" s="13">
        <f t="shared" si="7"/>
        <v>1041.7</v>
      </c>
      <c r="FF73" s="8" t="s">
        <v>324</v>
      </c>
      <c r="FG73" s="39">
        <f>AVERAGE(FB73,FH73)</f>
        <v>350.00333333333333</v>
      </c>
      <c r="FH73" s="15">
        <v>491.66666666666669</v>
      </c>
      <c r="FI73" s="15">
        <f>FH73/1.29</f>
        <v>381.13695090439279</v>
      </c>
    </row>
    <row r="74" spans="1:167" ht="36" customHeight="1" x14ac:dyDescent="0.25">
      <c r="A74" s="10">
        <v>261</v>
      </c>
      <c r="B74" s="10">
        <v>65</v>
      </c>
      <c r="C74" s="10" t="s">
        <v>327</v>
      </c>
      <c r="D74" s="10" t="s">
        <v>327</v>
      </c>
      <c r="E74" s="10" t="s">
        <v>328</v>
      </c>
      <c r="F74" s="10" t="s">
        <v>328</v>
      </c>
      <c r="G74" s="10" t="s">
        <v>167</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2">
        <v>4</v>
      </c>
      <c r="CV74" s="11"/>
      <c r="CW74" s="11"/>
      <c r="CX74" s="11"/>
      <c r="CY74" s="11"/>
      <c r="CZ74" s="11"/>
      <c r="DA74" s="11"/>
      <c r="DB74" s="11"/>
      <c r="DC74" s="11"/>
      <c r="DD74" s="11"/>
      <c r="DE74" s="11"/>
      <c r="DF74" s="11"/>
      <c r="DG74" s="11"/>
      <c r="DH74" s="12">
        <v>4</v>
      </c>
      <c r="DI74" s="11"/>
      <c r="DJ74" s="11"/>
      <c r="DK74" s="11"/>
      <c r="DL74" s="11"/>
      <c r="DM74" s="11"/>
      <c r="DN74" s="11"/>
      <c r="DO74" s="11"/>
      <c r="DP74" s="19">
        <v>1</v>
      </c>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2">
        <v>2</v>
      </c>
      <c r="ER74" s="11"/>
      <c r="ES74" s="12">
        <v>4</v>
      </c>
      <c r="ET74" s="11"/>
      <c r="EU74" s="11"/>
      <c r="EV74" s="11"/>
      <c r="EW74" s="11"/>
      <c r="EX74" s="12">
        <v>16</v>
      </c>
      <c r="EY74" s="13">
        <v>4000.13</v>
      </c>
      <c r="EZ74" s="13">
        <f t="shared" si="6"/>
        <v>3333.4416666666671</v>
      </c>
      <c r="FA74" s="16">
        <f t="shared" si="5"/>
        <v>250.00812500000001</v>
      </c>
      <c r="FB74" s="20">
        <f t="shared" si="8"/>
        <v>208.34010416666669</v>
      </c>
      <c r="FC74" s="21">
        <v>259.17</v>
      </c>
      <c r="FD74" s="21">
        <f t="shared" si="9"/>
        <v>4146.72</v>
      </c>
      <c r="FE74" s="13">
        <f t="shared" si="7"/>
        <v>3333.4500000000003</v>
      </c>
      <c r="FF74" s="8" t="s">
        <v>329</v>
      </c>
      <c r="FG74" s="39">
        <f>AVERAGE(FB74,FH74)</f>
        <v>259.17005208333336</v>
      </c>
      <c r="FH74" s="15">
        <v>310</v>
      </c>
      <c r="FI74" s="15">
        <f>FH74/1.29</f>
        <v>240.31007751937983</v>
      </c>
    </row>
    <row r="75" spans="1:167" ht="36" customHeight="1" x14ac:dyDescent="0.25">
      <c r="A75" s="10">
        <v>262</v>
      </c>
      <c r="B75" s="10">
        <v>66</v>
      </c>
      <c r="C75" s="10" t="s">
        <v>330</v>
      </c>
      <c r="D75" s="28" t="s">
        <v>331</v>
      </c>
      <c r="E75" s="10" t="s">
        <v>332</v>
      </c>
      <c r="F75" s="28" t="s">
        <v>333</v>
      </c>
      <c r="G75" s="10" t="s">
        <v>167</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2">
        <v>1</v>
      </c>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2">
        <v>1</v>
      </c>
      <c r="DQ75" s="11"/>
      <c r="DR75" s="11"/>
      <c r="DS75" s="11"/>
      <c r="DT75" s="11"/>
      <c r="DU75" s="11"/>
      <c r="DV75" s="11"/>
      <c r="DW75" s="11"/>
      <c r="DX75" s="11"/>
      <c r="DY75" s="11"/>
      <c r="DZ75" s="11"/>
      <c r="EA75" s="11"/>
      <c r="EB75" s="11"/>
      <c r="EC75" s="12">
        <v>4</v>
      </c>
      <c r="ED75" s="11"/>
      <c r="EE75" s="11"/>
      <c r="EF75" s="11"/>
      <c r="EG75" s="11"/>
      <c r="EH75" s="11"/>
      <c r="EI75" s="11"/>
      <c r="EJ75" s="11"/>
      <c r="EK75" s="11"/>
      <c r="EL75" s="11"/>
      <c r="EM75" s="11"/>
      <c r="EN75" s="11"/>
      <c r="EO75" s="11"/>
      <c r="EP75" s="11"/>
      <c r="EQ75" s="11"/>
      <c r="ER75" s="11"/>
      <c r="ES75" s="11"/>
      <c r="ET75" s="11"/>
      <c r="EU75" s="11"/>
      <c r="EV75" s="11"/>
      <c r="EW75" s="11"/>
      <c r="EX75" s="12">
        <v>6</v>
      </c>
      <c r="EY75" s="13">
        <v>6600.02</v>
      </c>
      <c r="EZ75" s="13">
        <f t="shared" si="6"/>
        <v>5500.0166666666673</v>
      </c>
      <c r="FA75" s="16">
        <f t="shared" ref="FA75:FA104" si="10">EY75/EX75</f>
        <v>1100.0033333333333</v>
      </c>
      <c r="FB75" s="20">
        <f t="shared" si="8"/>
        <v>916.66944444444448</v>
      </c>
      <c r="FC75" s="21">
        <v>381.39</v>
      </c>
      <c r="FD75" s="21">
        <f t="shared" si="9"/>
        <v>2288.34</v>
      </c>
      <c r="FE75" s="13">
        <f t="shared" si="7"/>
        <v>5500.02</v>
      </c>
      <c r="FF75" s="8" t="s">
        <v>334</v>
      </c>
      <c r="FG75" s="15">
        <f>AVERAGE(FB75,FH75)</f>
        <v>704.33472222222224</v>
      </c>
      <c r="FH75" s="15">
        <v>492</v>
      </c>
      <c r="FI75" s="39">
        <f>FH75/1.29</f>
        <v>381.39534883720927</v>
      </c>
    </row>
    <row r="76" spans="1:167" ht="36" customHeight="1" x14ac:dyDescent="0.25">
      <c r="A76" s="10">
        <v>263</v>
      </c>
      <c r="B76" s="10">
        <v>67</v>
      </c>
      <c r="C76" s="10" t="s">
        <v>335</v>
      </c>
      <c r="D76" s="10" t="s">
        <v>335</v>
      </c>
      <c r="E76" s="10" t="s">
        <v>336</v>
      </c>
      <c r="F76" s="10" t="s">
        <v>336</v>
      </c>
      <c r="G76" s="10" t="s">
        <v>167</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2">
        <v>4</v>
      </c>
      <c r="ED76" s="11"/>
      <c r="EE76" s="11"/>
      <c r="EF76" s="11"/>
      <c r="EG76" s="11"/>
      <c r="EH76" s="11"/>
      <c r="EI76" s="11"/>
      <c r="EJ76" s="12">
        <v>1</v>
      </c>
      <c r="EK76" s="11"/>
      <c r="EL76" s="11"/>
      <c r="EM76" s="11"/>
      <c r="EN76" s="11"/>
      <c r="EO76" s="11"/>
      <c r="EP76" s="11"/>
      <c r="EQ76" s="11"/>
      <c r="ER76" s="11"/>
      <c r="ES76" s="11"/>
      <c r="ET76" s="11"/>
      <c r="EU76" s="11"/>
      <c r="EV76" s="11"/>
      <c r="EW76" s="11"/>
      <c r="EX76" s="12">
        <v>5</v>
      </c>
      <c r="EY76" s="13">
        <v>5500.02</v>
      </c>
      <c r="EZ76" s="13">
        <f t="shared" si="6"/>
        <v>4583.3500000000004</v>
      </c>
      <c r="FA76" s="16">
        <f t="shared" si="10"/>
        <v>1100.0040000000001</v>
      </c>
      <c r="FB76" s="14">
        <f t="shared" si="8"/>
        <v>916.67000000000019</v>
      </c>
      <c r="FC76" s="14">
        <v>916.67000000000019</v>
      </c>
      <c r="FD76" s="14">
        <f t="shared" si="9"/>
        <v>4583.3500000000013</v>
      </c>
      <c r="FE76" s="13">
        <f t="shared" si="7"/>
        <v>4583.3500000000004</v>
      </c>
      <c r="FF76" s="15"/>
      <c r="FG76" s="15"/>
      <c r="FH76" s="15"/>
      <c r="FI76" s="15"/>
    </row>
    <row r="77" spans="1:167" ht="36" customHeight="1" x14ac:dyDescent="0.25">
      <c r="A77" s="10">
        <v>265</v>
      </c>
      <c r="B77" s="10">
        <v>68</v>
      </c>
      <c r="C77" s="10" t="s">
        <v>337</v>
      </c>
      <c r="D77" s="10" t="s">
        <v>337</v>
      </c>
      <c r="E77" s="10" t="s">
        <v>338</v>
      </c>
      <c r="F77" s="10" t="s">
        <v>338</v>
      </c>
      <c r="G77" s="10" t="s">
        <v>167</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2">
        <v>2</v>
      </c>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2">
        <v>2</v>
      </c>
      <c r="EY77" s="13">
        <v>2000.02</v>
      </c>
      <c r="EZ77" s="13">
        <f t="shared" si="6"/>
        <v>1666.6833333333334</v>
      </c>
      <c r="FA77" s="16">
        <f t="shared" si="10"/>
        <v>1000.01</v>
      </c>
      <c r="FB77" s="14">
        <f t="shared" si="8"/>
        <v>833.3416666666667</v>
      </c>
      <c r="FC77" s="14">
        <v>833.3416666666667</v>
      </c>
      <c r="FD77" s="14">
        <f t="shared" si="9"/>
        <v>1666.6833333333334</v>
      </c>
      <c r="FE77" s="13">
        <f t="shared" si="7"/>
        <v>1666.69</v>
      </c>
      <c r="FF77" s="8"/>
      <c r="FG77" s="15"/>
      <c r="FH77" s="15"/>
      <c r="FI77" s="15"/>
    </row>
    <row r="78" spans="1:167" ht="36" customHeight="1" x14ac:dyDescent="0.25">
      <c r="A78" s="10">
        <v>266</v>
      </c>
      <c r="B78" s="10">
        <v>69</v>
      </c>
      <c r="C78" s="10" t="s">
        <v>339</v>
      </c>
      <c r="D78" s="10" t="s">
        <v>339</v>
      </c>
      <c r="E78" s="10" t="s">
        <v>340</v>
      </c>
      <c r="F78" s="10" t="s">
        <v>340</v>
      </c>
      <c r="G78" s="10" t="s">
        <v>167</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2">
        <v>4</v>
      </c>
      <c r="EU78" s="11"/>
      <c r="EV78" s="11"/>
      <c r="EW78" s="11"/>
      <c r="EX78" s="12">
        <v>4</v>
      </c>
      <c r="EY78" s="13">
        <v>4000.03</v>
      </c>
      <c r="EZ78" s="13">
        <f t="shared" si="6"/>
        <v>3333.3583333333336</v>
      </c>
      <c r="FA78" s="16">
        <f t="shared" si="10"/>
        <v>1000.0075000000001</v>
      </c>
      <c r="FB78" s="14">
        <f t="shared" si="8"/>
        <v>833.33958333333339</v>
      </c>
      <c r="FC78" s="14">
        <v>833.33958333333339</v>
      </c>
      <c r="FD78" s="14">
        <f t="shared" si="9"/>
        <v>3333.3583333333336</v>
      </c>
      <c r="FE78" s="13">
        <f t="shared" si="7"/>
        <v>3333.36</v>
      </c>
      <c r="FF78" s="8"/>
      <c r="FG78" s="15"/>
      <c r="FH78" s="15"/>
      <c r="FI78" s="15"/>
    </row>
    <row r="79" spans="1:167" ht="36" customHeight="1" x14ac:dyDescent="0.25">
      <c r="A79" s="10">
        <v>267</v>
      </c>
      <c r="B79" s="10">
        <v>70</v>
      </c>
      <c r="C79" s="10" t="s">
        <v>341</v>
      </c>
      <c r="D79" s="10" t="s">
        <v>341</v>
      </c>
      <c r="E79" s="10" t="s">
        <v>342</v>
      </c>
      <c r="F79" s="10" t="s">
        <v>342</v>
      </c>
      <c r="G79" s="10" t="s">
        <v>167</v>
      </c>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2">
        <v>2</v>
      </c>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2">
        <v>7</v>
      </c>
      <c r="EE79" s="11"/>
      <c r="EF79" s="11"/>
      <c r="EG79" s="11"/>
      <c r="EH79" s="11"/>
      <c r="EI79" s="11"/>
      <c r="EJ79" s="11"/>
      <c r="EK79" s="11"/>
      <c r="EL79" s="11"/>
      <c r="EM79" s="11"/>
      <c r="EN79" s="11"/>
      <c r="EO79" s="11"/>
      <c r="EP79" s="11"/>
      <c r="EQ79" s="11"/>
      <c r="ER79" s="11"/>
      <c r="ES79" s="11"/>
      <c r="ET79" s="11"/>
      <c r="EU79" s="11"/>
      <c r="EV79" s="11"/>
      <c r="EW79" s="11"/>
      <c r="EX79" s="12">
        <v>9</v>
      </c>
      <c r="EY79" s="13">
        <v>7200.04</v>
      </c>
      <c r="EZ79" s="13">
        <f t="shared" si="6"/>
        <v>6000.0333333333338</v>
      </c>
      <c r="FA79" s="16">
        <f t="shared" si="10"/>
        <v>800.0044444444444</v>
      </c>
      <c r="FB79" s="14">
        <f t="shared" si="8"/>
        <v>666.67037037037039</v>
      </c>
      <c r="FC79" s="14">
        <v>666.67037037037039</v>
      </c>
      <c r="FD79" s="14">
        <f t="shared" si="9"/>
        <v>6000.0333333333338</v>
      </c>
      <c r="FE79" s="13">
        <f t="shared" si="7"/>
        <v>6000.04</v>
      </c>
      <c r="FF79" s="8"/>
      <c r="FG79" s="15"/>
      <c r="FH79" s="15"/>
      <c r="FI79" s="15"/>
    </row>
    <row r="80" spans="1:167" ht="36" customHeight="1" x14ac:dyDescent="0.25">
      <c r="A80" s="10">
        <v>280</v>
      </c>
      <c r="B80" s="10">
        <v>71</v>
      </c>
      <c r="C80" s="10" t="s">
        <v>343</v>
      </c>
      <c r="D80" s="10" t="s">
        <v>343</v>
      </c>
      <c r="E80" s="10" t="s">
        <v>344</v>
      </c>
      <c r="F80" s="10" t="s">
        <v>344</v>
      </c>
      <c r="G80" s="10" t="s">
        <v>167</v>
      </c>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2">
        <v>800</v>
      </c>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2">
        <v>800</v>
      </c>
      <c r="EY80" s="13">
        <v>31680</v>
      </c>
      <c r="EZ80" s="13">
        <f t="shared" si="6"/>
        <v>26400</v>
      </c>
      <c r="FA80" s="16">
        <f t="shared" si="10"/>
        <v>39.6</v>
      </c>
      <c r="FB80" s="14">
        <f t="shared" si="8"/>
        <v>33</v>
      </c>
      <c r="FC80" s="14">
        <v>33</v>
      </c>
      <c r="FD80" s="14">
        <f t="shared" si="9"/>
        <v>26400</v>
      </c>
      <c r="FE80" s="13">
        <f t="shared" si="7"/>
        <v>26400</v>
      </c>
      <c r="FF80" s="8"/>
      <c r="FG80" s="15"/>
      <c r="FH80" s="15"/>
      <c r="FI80" s="15"/>
    </row>
    <row r="81" spans="1:165" ht="36" customHeight="1" x14ac:dyDescent="0.25">
      <c r="A81" s="10">
        <v>281</v>
      </c>
      <c r="B81" s="10">
        <v>72</v>
      </c>
      <c r="C81" s="10" t="s">
        <v>345</v>
      </c>
      <c r="D81" s="10" t="s">
        <v>345</v>
      </c>
      <c r="E81" s="10" t="s">
        <v>346</v>
      </c>
      <c r="F81" s="10" t="s">
        <v>346</v>
      </c>
      <c r="G81" s="10" t="s">
        <v>167</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2">
        <v>50</v>
      </c>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2">
        <v>50</v>
      </c>
      <c r="EY81" s="13">
        <v>3291.6</v>
      </c>
      <c r="EZ81" s="13">
        <f t="shared" si="6"/>
        <v>2743</v>
      </c>
      <c r="FA81" s="16">
        <f t="shared" si="10"/>
        <v>65.831999999999994</v>
      </c>
      <c r="FB81" s="14">
        <f t="shared" si="8"/>
        <v>54.86</v>
      </c>
      <c r="FC81" s="14">
        <v>54.86</v>
      </c>
      <c r="FD81" s="14">
        <f t="shared" si="9"/>
        <v>2743</v>
      </c>
      <c r="FE81" s="13">
        <f t="shared" si="7"/>
        <v>2743</v>
      </c>
      <c r="FF81" s="8"/>
      <c r="FG81" s="15"/>
      <c r="FH81" s="15"/>
      <c r="FI81" s="15"/>
    </row>
    <row r="82" spans="1:165" ht="36" customHeight="1" x14ac:dyDescent="0.25">
      <c r="A82" s="10" t="s">
        <v>347</v>
      </c>
      <c r="B82" s="10">
        <v>73</v>
      </c>
      <c r="C82" s="10"/>
      <c r="D82" s="28" t="s">
        <v>348</v>
      </c>
      <c r="E82" s="10"/>
      <c r="F82" s="28" t="s">
        <v>349</v>
      </c>
      <c r="G82" s="10" t="s">
        <v>350</v>
      </c>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v>50</v>
      </c>
      <c r="DD82" s="11"/>
      <c r="DE82" s="11"/>
      <c r="DF82" s="11"/>
      <c r="DG82" s="11"/>
      <c r="DH82" s="12"/>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2">
        <f>SUM(H82:EW82)</f>
        <v>50</v>
      </c>
      <c r="EY82" s="13">
        <v>6250</v>
      </c>
      <c r="EZ82" s="13">
        <f t="shared" si="6"/>
        <v>5208.3333333333339</v>
      </c>
      <c r="FA82" s="16">
        <f t="shared" si="10"/>
        <v>125</v>
      </c>
      <c r="FB82" s="14"/>
      <c r="FC82" s="14">
        <v>104.16666666666667</v>
      </c>
      <c r="FD82" s="14">
        <f t="shared" si="9"/>
        <v>5208.3333333333339</v>
      </c>
      <c r="FE82" s="13">
        <f t="shared" si="7"/>
        <v>5208.34</v>
      </c>
      <c r="FF82" s="8"/>
      <c r="FG82" s="15"/>
      <c r="FH82" s="15"/>
      <c r="FI82" s="15"/>
    </row>
    <row r="83" spans="1:165" ht="36" customHeight="1" x14ac:dyDescent="0.25">
      <c r="A83" s="10" t="s">
        <v>347</v>
      </c>
      <c r="B83" s="10">
        <v>74</v>
      </c>
      <c r="C83" s="10"/>
      <c r="D83" s="28" t="s">
        <v>351</v>
      </c>
      <c r="E83" s="10"/>
      <c r="F83" s="28" t="s">
        <v>352</v>
      </c>
      <c r="G83" s="10" t="s">
        <v>350</v>
      </c>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v>50</v>
      </c>
      <c r="DD83" s="11"/>
      <c r="DE83" s="11"/>
      <c r="DF83" s="11"/>
      <c r="DG83" s="11"/>
      <c r="DH83" s="12"/>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2">
        <f>SUM(H83:EW83)</f>
        <v>50</v>
      </c>
      <c r="EY83" s="13">
        <v>7500</v>
      </c>
      <c r="EZ83" s="13">
        <f t="shared" si="6"/>
        <v>6250</v>
      </c>
      <c r="FA83" s="16">
        <f t="shared" si="10"/>
        <v>150</v>
      </c>
      <c r="FB83" s="14"/>
      <c r="FC83" s="14">
        <v>125</v>
      </c>
      <c r="FD83" s="14">
        <f t="shared" si="9"/>
        <v>6250</v>
      </c>
      <c r="FE83" s="13">
        <f t="shared" si="7"/>
        <v>6250</v>
      </c>
      <c r="FF83" s="8"/>
      <c r="FG83" s="15"/>
      <c r="FH83" s="15"/>
      <c r="FI83" s="15"/>
    </row>
    <row r="84" spans="1:165" ht="36" customHeight="1" x14ac:dyDescent="0.25">
      <c r="A84" s="10"/>
      <c r="B84" s="10">
        <v>75</v>
      </c>
      <c r="C84" s="10"/>
      <c r="D84" s="28" t="s">
        <v>353</v>
      </c>
      <c r="E84" s="10"/>
      <c r="F84" s="28" t="s">
        <v>354</v>
      </c>
      <c r="G84" s="10" t="s">
        <v>167</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40">
        <v>12</v>
      </c>
      <c r="CP84" s="11"/>
      <c r="CQ84" s="11"/>
      <c r="CR84" s="11"/>
      <c r="CS84" s="11"/>
      <c r="CT84" s="11"/>
      <c r="CU84" s="11"/>
      <c r="CV84" s="11"/>
      <c r="CW84" s="11"/>
      <c r="CX84" s="11"/>
      <c r="CY84" s="11"/>
      <c r="CZ84" s="11"/>
      <c r="DA84" s="11"/>
      <c r="DB84" s="11"/>
      <c r="DC84" s="11"/>
      <c r="DD84" s="11"/>
      <c r="DE84" s="11"/>
      <c r="DF84" s="11"/>
      <c r="DG84" s="11"/>
      <c r="DH84" s="12"/>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9">
        <f t="shared" ref="EX84:EX102" si="11">SUM(H84:EW84)</f>
        <v>12</v>
      </c>
      <c r="EY84" s="41">
        <v>8164.7999999999993</v>
      </c>
      <c r="EZ84" s="41">
        <f t="shared" si="6"/>
        <v>6804</v>
      </c>
      <c r="FA84" s="42">
        <f t="shared" si="10"/>
        <v>680.4</v>
      </c>
      <c r="FB84" s="21"/>
      <c r="FC84" s="21">
        <v>567</v>
      </c>
      <c r="FD84" s="21">
        <f t="shared" si="9"/>
        <v>6804</v>
      </c>
      <c r="FE84" s="13"/>
      <c r="FF84" s="8"/>
      <c r="FG84" s="15"/>
      <c r="FH84" s="15"/>
      <c r="FI84" s="15"/>
    </row>
    <row r="85" spans="1:165" ht="36" customHeight="1" x14ac:dyDescent="0.25">
      <c r="A85" s="10"/>
      <c r="B85" s="10">
        <v>76</v>
      </c>
      <c r="C85" s="10"/>
      <c r="D85" s="28" t="s">
        <v>355</v>
      </c>
      <c r="E85" s="10"/>
      <c r="F85" s="28" t="s">
        <v>356</v>
      </c>
      <c r="G85" s="10" t="s">
        <v>167</v>
      </c>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40">
        <v>18</v>
      </c>
      <c r="CP85" s="11"/>
      <c r="CQ85" s="11"/>
      <c r="CR85" s="11"/>
      <c r="CS85" s="11"/>
      <c r="CT85" s="11"/>
      <c r="CU85" s="11"/>
      <c r="CV85" s="11"/>
      <c r="CW85" s="11"/>
      <c r="CX85" s="11"/>
      <c r="CY85" s="11"/>
      <c r="CZ85" s="11"/>
      <c r="DA85" s="11"/>
      <c r="DB85" s="11"/>
      <c r="DC85" s="11"/>
      <c r="DD85" s="11"/>
      <c r="DE85" s="11"/>
      <c r="DF85" s="11"/>
      <c r="DG85" s="11"/>
      <c r="DH85" s="12"/>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9">
        <f t="shared" si="11"/>
        <v>18</v>
      </c>
      <c r="EY85" s="41">
        <v>47520</v>
      </c>
      <c r="EZ85" s="41">
        <f t="shared" si="6"/>
        <v>39600</v>
      </c>
      <c r="FA85" s="42">
        <f t="shared" si="10"/>
        <v>2640</v>
      </c>
      <c r="FB85" s="21"/>
      <c r="FC85" s="21">
        <v>2200</v>
      </c>
      <c r="FD85" s="21">
        <f t="shared" si="9"/>
        <v>39600</v>
      </c>
      <c r="FE85" s="13"/>
      <c r="FF85" s="8"/>
      <c r="FG85" s="15"/>
      <c r="FH85" s="15"/>
      <c r="FI85" s="15"/>
    </row>
    <row r="86" spans="1:165" ht="36" customHeight="1" x14ac:dyDescent="0.25">
      <c r="A86" s="10"/>
      <c r="B86" s="10">
        <v>77</v>
      </c>
      <c r="C86" s="10"/>
      <c r="D86" s="28" t="s">
        <v>357</v>
      </c>
      <c r="E86" s="10"/>
      <c r="F86" s="28" t="s">
        <v>358</v>
      </c>
      <c r="G86" s="10" t="s">
        <v>167</v>
      </c>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40">
        <v>20</v>
      </c>
      <c r="CP86" s="11"/>
      <c r="CQ86" s="11"/>
      <c r="CR86" s="11"/>
      <c r="CS86" s="11"/>
      <c r="CT86" s="11"/>
      <c r="CU86" s="11"/>
      <c r="CV86" s="11"/>
      <c r="CW86" s="11"/>
      <c r="CX86" s="11"/>
      <c r="CY86" s="11"/>
      <c r="CZ86" s="11"/>
      <c r="DA86" s="11"/>
      <c r="DB86" s="11"/>
      <c r="DC86" s="11"/>
      <c r="DD86" s="11"/>
      <c r="DE86" s="11"/>
      <c r="DF86" s="11"/>
      <c r="DG86" s="11"/>
      <c r="DH86" s="12"/>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9">
        <f t="shared" si="11"/>
        <v>20</v>
      </c>
      <c r="EY86" s="41">
        <v>28608</v>
      </c>
      <c r="EZ86" s="41">
        <f t="shared" si="6"/>
        <v>23840</v>
      </c>
      <c r="FA86" s="42">
        <f t="shared" si="10"/>
        <v>1430.4</v>
      </c>
      <c r="FB86" s="21"/>
      <c r="FC86" s="21">
        <v>1192.0000000000002</v>
      </c>
      <c r="FD86" s="21">
        <f t="shared" si="9"/>
        <v>23840.000000000004</v>
      </c>
      <c r="FE86" s="13"/>
      <c r="FF86" s="8"/>
      <c r="FG86" s="15"/>
      <c r="FH86" s="15"/>
      <c r="FI86" s="15"/>
    </row>
    <row r="87" spans="1:165" ht="36" customHeight="1" x14ac:dyDescent="0.25">
      <c r="A87" s="10"/>
      <c r="B87" s="10">
        <v>78</v>
      </c>
      <c r="C87" s="10"/>
      <c r="D87" s="28" t="s">
        <v>359</v>
      </c>
      <c r="E87" s="10"/>
      <c r="F87" s="28" t="s">
        <v>360</v>
      </c>
      <c r="G87" s="10" t="s">
        <v>167</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40">
        <v>5</v>
      </c>
      <c r="CP87" s="11"/>
      <c r="CQ87" s="11"/>
      <c r="CR87" s="11"/>
      <c r="CS87" s="11"/>
      <c r="CT87" s="11"/>
      <c r="CU87" s="11"/>
      <c r="CV87" s="11"/>
      <c r="CW87" s="11"/>
      <c r="CX87" s="11"/>
      <c r="CY87" s="11"/>
      <c r="CZ87" s="11"/>
      <c r="DA87" s="11"/>
      <c r="DB87" s="11"/>
      <c r="DC87" s="11"/>
      <c r="DD87" s="11"/>
      <c r="DE87" s="11"/>
      <c r="DF87" s="11"/>
      <c r="DG87" s="11"/>
      <c r="DH87" s="12"/>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9">
        <f t="shared" si="11"/>
        <v>5</v>
      </c>
      <c r="EY87" s="41">
        <v>5628</v>
      </c>
      <c r="EZ87" s="41">
        <f t="shared" si="6"/>
        <v>4690</v>
      </c>
      <c r="FA87" s="42">
        <f t="shared" si="10"/>
        <v>1125.5999999999999</v>
      </c>
      <c r="FB87" s="21"/>
      <c r="FC87" s="21">
        <v>938</v>
      </c>
      <c r="FD87" s="21">
        <f t="shared" si="9"/>
        <v>4690</v>
      </c>
      <c r="FE87" s="13"/>
      <c r="FF87" s="8"/>
      <c r="FG87" s="15"/>
      <c r="FH87" s="15"/>
      <c r="FI87" s="15"/>
    </row>
    <row r="88" spans="1:165" ht="36" customHeight="1" x14ac:dyDescent="0.25">
      <c r="A88" s="10"/>
      <c r="B88" s="10">
        <v>79</v>
      </c>
      <c r="C88" s="10"/>
      <c r="D88" s="28" t="s">
        <v>361</v>
      </c>
      <c r="E88" s="10"/>
      <c r="F88" s="28" t="s">
        <v>362</v>
      </c>
      <c r="G88" s="10" t="s">
        <v>167</v>
      </c>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40">
        <v>6</v>
      </c>
      <c r="CP88" s="11"/>
      <c r="CQ88" s="11"/>
      <c r="CR88" s="11"/>
      <c r="CS88" s="11"/>
      <c r="CT88" s="11"/>
      <c r="CU88" s="11"/>
      <c r="CV88" s="11"/>
      <c r="CW88" s="11"/>
      <c r="CX88" s="11"/>
      <c r="CY88" s="11"/>
      <c r="CZ88" s="11"/>
      <c r="DA88" s="11"/>
      <c r="DB88" s="11"/>
      <c r="DC88" s="11"/>
      <c r="DD88" s="11"/>
      <c r="DE88" s="11"/>
      <c r="DF88" s="11"/>
      <c r="DG88" s="11"/>
      <c r="DH88" s="12"/>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9">
        <f t="shared" si="11"/>
        <v>6</v>
      </c>
      <c r="EY88" s="41">
        <v>11376</v>
      </c>
      <c r="EZ88" s="41">
        <f t="shared" si="6"/>
        <v>9480</v>
      </c>
      <c r="FA88" s="42">
        <f t="shared" si="10"/>
        <v>1896</v>
      </c>
      <c r="FB88" s="21"/>
      <c r="FC88" s="21">
        <v>1580</v>
      </c>
      <c r="FD88" s="21">
        <f t="shared" si="9"/>
        <v>9480</v>
      </c>
      <c r="FE88" s="13"/>
      <c r="FF88" s="8"/>
      <c r="FG88" s="15"/>
      <c r="FH88" s="15"/>
      <c r="FI88" s="15"/>
    </row>
    <row r="89" spans="1:165" ht="36" customHeight="1" x14ac:dyDescent="0.25">
      <c r="A89" s="10"/>
      <c r="B89" s="10">
        <v>80</v>
      </c>
      <c r="C89" s="10"/>
      <c r="D89" s="28" t="s">
        <v>363</v>
      </c>
      <c r="E89" s="10"/>
      <c r="F89" s="28" t="s">
        <v>364</v>
      </c>
      <c r="G89" s="10" t="s">
        <v>167</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40">
        <v>10</v>
      </c>
      <c r="CP89" s="11"/>
      <c r="CQ89" s="11"/>
      <c r="CR89" s="11"/>
      <c r="CS89" s="11"/>
      <c r="CT89" s="11"/>
      <c r="CU89" s="11"/>
      <c r="CV89" s="11"/>
      <c r="CW89" s="11"/>
      <c r="CX89" s="11"/>
      <c r="CY89" s="11"/>
      <c r="CZ89" s="11"/>
      <c r="DA89" s="11"/>
      <c r="DB89" s="11"/>
      <c r="DC89" s="11"/>
      <c r="DD89" s="11"/>
      <c r="DE89" s="11"/>
      <c r="DF89" s="11"/>
      <c r="DG89" s="11"/>
      <c r="DH89" s="12"/>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9">
        <f t="shared" si="11"/>
        <v>10</v>
      </c>
      <c r="EY89" s="41">
        <v>1920</v>
      </c>
      <c r="EZ89" s="41">
        <f t="shared" si="6"/>
        <v>1600</v>
      </c>
      <c r="FA89" s="42">
        <f t="shared" si="10"/>
        <v>192</v>
      </c>
      <c r="FB89" s="21"/>
      <c r="FC89" s="21">
        <v>160</v>
      </c>
      <c r="FD89" s="21">
        <f t="shared" si="9"/>
        <v>1600</v>
      </c>
      <c r="FE89" s="13"/>
      <c r="FF89" s="8"/>
      <c r="FG89" s="15"/>
      <c r="FH89" s="15"/>
      <c r="FI89" s="15"/>
    </row>
    <row r="90" spans="1:165" ht="36" customHeight="1" x14ac:dyDescent="0.25">
      <c r="A90" s="10"/>
      <c r="B90" s="10">
        <v>81</v>
      </c>
      <c r="C90" s="10"/>
      <c r="D90" s="28" t="s">
        <v>365</v>
      </c>
      <c r="E90" s="10"/>
      <c r="F90" s="28" t="s">
        <v>366</v>
      </c>
      <c r="G90" s="10" t="s">
        <v>167</v>
      </c>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40">
        <v>24</v>
      </c>
      <c r="CP90" s="11"/>
      <c r="CQ90" s="11"/>
      <c r="CR90" s="11"/>
      <c r="CS90" s="11"/>
      <c r="CT90" s="11"/>
      <c r="CU90" s="11"/>
      <c r="CV90" s="11"/>
      <c r="CW90" s="11"/>
      <c r="CX90" s="11"/>
      <c r="CY90" s="11"/>
      <c r="CZ90" s="11"/>
      <c r="DA90" s="11"/>
      <c r="DB90" s="11"/>
      <c r="DC90" s="11"/>
      <c r="DD90" s="11"/>
      <c r="DE90" s="11"/>
      <c r="DF90" s="11"/>
      <c r="DG90" s="11"/>
      <c r="DH90" s="12"/>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9">
        <f t="shared" si="11"/>
        <v>24</v>
      </c>
      <c r="EY90" s="41">
        <v>1353.6</v>
      </c>
      <c r="EZ90" s="41">
        <f t="shared" si="6"/>
        <v>1128</v>
      </c>
      <c r="FA90" s="42">
        <f t="shared" si="10"/>
        <v>56.4</v>
      </c>
      <c r="FB90" s="21"/>
      <c r="FC90" s="21">
        <v>47</v>
      </c>
      <c r="FD90" s="21">
        <f t="shared" si="9"/>
        <v>1128</v>
      </c>
      <c r="FE90" s="13"/>
      <c r="FF90" s="8"/>
      <c r="FG90" s="15"/>
      <c r="FH90" s="15"/>
      <c r="FI90" s="15"/>
    </row>
    <row r="91" spans="1:165" ht="36" customHeight="1" x14ac:dyDescent="0.25">
      <c r="A91" s="10"/>
      <c r="B91" s="10">
        <v>82</v>
      </c>
      <c r="C91" s="10"/>
      <c r="D91" s="28" t="s">
        <v>367</v>
      </c>
      <c r="E91" s="10"/>
      <c r="F91" s="28" t="s">
        <v>368</v>
      </c>
      <c r="G91" s="10" t="s">
        <v>167</v>
      </c>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40">
        <v>13</v>
      </c>
      <c r="CP91" s="11"/>
      <c r="CQ91" s="11"/>
      <c r="CR91" s="11"/>
      <c r="CS91" s="11"/>
      <c r="CT91" s="11"/>
      <c r="CU91" s="11"/>
      <c r="CV91" s="11"/>
      <c r="CW91" s="11"/>
      <c r="CX91" s="11"/>
      <c r="CY91" s="11"/>
      <c r="CZ91" s="11"/>
      <c r="DA91" s="11"/>
      <c r="DB91" s="11"/>
      <c r="DC91" s="11"/>
      <c r="DD91" s="11"/>
      <c r="DE91" s="11"/>
      <c r="DF91" s="11"/>
      <c r="DG91" s="11"/>
      <c r="DH91" s="12"/>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9">
        <f t="shared" si="11"/>
        <v>13</v>
      </c>
      <c r="EY91" s="41">
        <v>17004</v>
      </c>
      <c r="EZ91" s="41">
        <f t="shared" si="6"/>
        <v>14170</v>
      </c>
      <c r="FA91" s="42">
        <f t="shared" si="10"/>
        <v>1308</v>
      </c>
      <c r="FB91" s="21"/>
      <c r="FC91" s="21">
        <v>1090</v>
      </c>
      <c r="FD91" s="21">
        <f t="shared" si="9"/>
        <v>14170</v>
      </c>
      <c r="FE91" s="13"/>
      <c r="FF91" s="8"/>
      <c r="FG91" s="15"/>
      <c r="FH91" s="15"/>
      <c r="FI91" s="15"/>
    </row>
    <row r="92" spans="1:165" ht="36" customHeight="1" x14ac:dyDescent="0.25">
      <c r="A92" s="10"/>
      <c r="B92" s="10">
        <v>83</v>
      </c>
      <c r="C92" s="10"/>
      <c r="D92" s="28" t="s">
        <v>369</v>
      </c>
      <c r="E92" s="10"/>
      <c r="F92" s="28" t="s">
        <v>370</v>
      </c>
      <c r="G92" s="10" t="s">
        <v>167</v>
      </c>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40">
        <v>30</v>
      </c>
      <c r="CP92" s="11"/>
      <c r="CQ92" s="11"/>
      <c r="CR92" s="11"/>
      <c r="CS92" s="11"/>
      <c r="CT92" s="11"/>
      <c r="CU92" s="11"/>
      <c r="CV92" s="11"/>
      <c r="CW92" s="11"/>
      <c r="CX92" s="11"/>
      <c r="CY92" s="11"/>
      <c r="CZ92" s="11"/>
      <c r="DA92" s="11"/>
      <c r="DB92" s="11"/>
      <c r="DC92" s="11"/>
      <c r="DD92" s="11"/>
      <c r="DE92" s="11"/>
      <c r="DF92" s="11"/>
      <c r="DG92" s="11"/>
      <c r="DH92" s="12"/>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9">
        <f t="shared" si="11"/>
        <v>30</v>
      </c>
      <c r="EY92" s="41">
        <v>1224</v>
      </c>
      <c r="EZ92" s="41">
        <f t="shared" si="6"/>
        <v>1020</v>
      </c>
      <c r="FA92" s="42">
        <f t="shared" si="10"/>
        <v>40.799999999999997</v>
      </c>
      <c r="FB92" s="21"/>
      <c r="FC92" s="21">
        <v>34</v>
      </c>
      <c r="FD92" s="21">
        <f t="shared" si="9"/>
        <v>1020</v>
      </c>
      <c r="FE92" s="13"/>
      <c r="FF92" s="8"/>
      <c r="FG92" s="15"/>
      <c r="FH92" s="15"/>
      <c r="FI92" s="15"/>
    </row>
    <row r="93" spans="1:165" ht="36" customHeight="1" x14ac:dyDescent="0.25">
      <c r="A93" s="10"/>
      <c r="B93" s="10">
        <v>84</v>
      </c>
      <c r="C93" s="10"/>
      <c r="D93" s="28" t="s">
        <v>371</v>
      </c>
      <c r="E93" s="10"/>
      <c r="F93" s="28" t="s">
        <v>372</v>
      </c>
      <c r="G93" s="10" t="s">
        <v>167</v>
      </c>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40">
        <v>10</v>
      </c>
      <c r="CP93" s="11"/>
      <c r="CQ93" s="11"/>
      <c r="CR93" s="11"/>
      <c r="CS93" s="11"/>
      <c r="CT93" s="11"/>
      <c r="CU93" s="11"/>
      <c r="CV93" s="11"/>
      <c r="CW93" s="11"/>
      <c r="CX93" s="11"/>
      <c r="CY93" s="11"/>
      <c r="CZ93" s="11"/>
      <c r="DA93" s="11"/>
      <c r="DB93" s="11"/>
      <c r="DC93" s="11"/>
      <c r="DD93" s="11"/>
      <c r="DE93" s="11"/>
      <c r="DF93" s="11"/>
      <c r="DG93" s="11"/>
      <c r="DH93" s="12"/>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9">
        <f t="shared" si="11"/>
        <v>10</v>
      </c>
      <c r="EY93" s="41">
        <v>708</v>
      </c>
      <c r="EZ93" s="41">
        <f t="shared" si="6"/>
        <v>590</v>
      </c>
      <c r="FA93" s="42">
        <f t="shared" si="10"/>
        <v>70.8</v>
      </c>
      <c r="FB93" s="21"/>
      <c r="FC93" s="21">
        <v>59</v>
      </c>
      <c r="FD93" s="21">
        <f t="shared" si="9"/>
        <v>590</v>
      </c>
      <c r="FE93" s="13"/>
      <c r="FF93" s="8"/>
      <c r="FG93" s="15"/>
      <c r="FH93" s="15"/>
      <c r="FI93" s="15"/>
    </row>
    <row r="94" spans="1:165" ht="36" customHeight="1" x14ac:dyDescent="0.25">
      <c r="A94" s="10"/>
      <c r="B94" s="10">
        <v>85</v>
      </c>
      <c r="C94" s="10"/>
      <c r="D94" s="28" t="s">
        <v>371</v>
      </c>
      <c r="E94" s="10"/>
      <c r="F94" s="28" t="s">
        <v>373</v>
      </c>
      <c r="G94" s="10" t="s">
        <v>167</v>
      </c>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40">
        <v>10</v>
      </c>
      <c r="CP94" s="11"/>
      <c r="CQ94" s="11"/>
      <c r="CR94" s="11"/>
      <c r="CS94" s="11"/>
      <c r="CT94" s="11"/>
      <c r="CU94" s="11"/>
      <c r="CV94" s="11"/>
      <c r="CW94" s="11"/>
      <c r="CX94" s="11"/>
      <c r="CY94" s="11"/>
      <c r="CZ94" s="11"/>
      <c r="DA94" s="11"/>
      <c r="DB94" s="11"/>
      <c r="DC94" s="11"/>
      <c r="DD94" s="11"/>
      <c r="DE94" s="11"/>
      <c r="DF94" s="11"/>
      <c r="DG94" s="11"/>
      <c r="DH94" s="12"/>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9">
        <f t="shared" si="11"/>
        <v>10</v>
      </c>
      <c r="EY94" s="41">
        <v>708</v>
      </c>
      <c r="EZ94" s="41">
        <f t="shared" si="6"/>
        <v>590</v>
      </c>
      <c r="FA94" s="42">
        <f t="shared" si="10"/>
        <v>70.8</v>
      </c>
      <c r="FB94" s="21"/>
      <c r="FC94" s="21">
        <v>59</v>
      </c>
      <c r="FD94" s="21">
        <f t="shared" si="9"/>
        <v>590</v>
      </c>
      <c r="FE94" s="13"/>
      <c r="FF94" s="8"/>
      <c r="FG94" s="15"/>
      <c r="FH94" s="15"/>
      <c r="FI94" s="15"/>
    </row>
    <row r="95" spans="1:165" ht="36" customHeight="1" x14ac:dyDescent="0.25">
      <c r="A95" s="10"/>
      <c r="B95" s="10">
        <v>86</v>
      </c>
      <c r="C95" s="10"/>
      <c r="D95" s="28" t="s">
        <v>374</v>
      </c>
      <c r="E95" s="10"/>
      <c r="F95" s="28" t="s">
        <v>375</v>
      </c>
      <c r="G95" s="10" t="s">
        <v>167</v>
      </c>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40">
        <v>10</v>
      </c>
      <c r="CP95" s="11"/>
      <c r="CQ95" s="11"/>
      <c r="CR95" s="11"/>
      <c r="CS95" s="11"/>
      <c r="CT95" s="11"/>
      <c r="CU95" s="11"/>
      <c r="CV95" s="11"/>
      <c r="CW95" s="11"/>
      <c r="CX95" s="11"/>
      <c r="CY95" s="11"/>
      <c r="CZ95" s="11"/>
      <c r="DA95" s="11"/>
      <c r="DB95" s="11"/>
      <c r="DC95" s="11"/>
      <c r="DD95" s="11"/>
      <c r="DE95" s="11"/>
      <c r="DF95" s="11"/>
      <c r="DG95" s="11"/>
      <c r="DH95" s="12"/>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9">
        <f t="shared" si="11"/>
        <v>10</v>
      </c>
      <c r="EY95" s="41">
        <v>708</v>
      </c>
      <c r="EZ95" s="41">
        <f t="shared" si="6"/>
        <v>590</v>
      </c>
      <c r="FA95" s="42">
        <f t="shared" si="10"/>
        <v>70.8</v>
      </c>
      <c r="FB95" s="21"/>
      <c r="FC95" s="21">
        <v>59</v>
      </c>
      <c r="FD95" s="21">
        <f t="shared" si="9"/>
        <v>590</v>
      </c>
      <c r="FE95" s="13"/>
      <c r="FF95" s="8"/>
      <c r="FG95" s="15"/>
      <c r="FH95" s="15"/>
      <c r="FI95" s="15"/>
    </row>
    <row r="96" spans="1:165" ht="36" customHeight="1" x14ac:dyDescent="0.25">
      <c r="A96" s="10"/>
      <c r="B96" s="10">
        <v>87</v>
      </c>
      <c r="C96" s="10"/>
      <c r="D96" s="28" t="s">
        <v>376</v>
      </c>
      <c r="E96" s="10"/>
      <c r="F96" s="28" t="s">
        <v>377</v>
      </c>
      <c r="G96" s="10" t="s">
        <v>167</v>
      </c>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40">
        <v>10</v>
      </c>
      <c r="CP96" s="11"/>
      <c r="CQ96" s="11"/>
      <c r="CR96" s="11"/>
      <c r="CS96" s="11"/>
      <c r="CT96" s="11"/>
      <c r="CU96" s="11"/>
      <c r="CV96" s="11"/>
      <c r="CW96" s="11"/>
      <c r="CX96" s="11"/>
      <c r="CY96" s="11"/>
      <c r="CZ96" s="11"/>
      <c r="DA96" s="11"/>
      <c r="DB96" s="11"/>
      <c r="DC96" s="11"/>
      <c r="DD96" s="11"/>
      <c r="DE96" s="11"/>
      <c r="DF96" s="11"/>
      <c r="DG96" s="11"/>
      <c r="DH96" s="12"/>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9">
        <f t="shared" si="11"/>
        <v>10</v>
      </c>
      <c r="EY96" s="41">
        <v>708</v>
      </c>
      <c r="EZ96" s="41">
        <f t="shared" si="6"/>
        <v>590</v>
      </c>
      <c r="FA96" s="42">
        <f t="shared" si="10"/>
        <v>70.8</v>
      </c>
      <c r="FB96" s="21"/>
      <c r="FC96" s="21">
        <v>59</v>
      </c>
      <c r="FD96" s="21">
        <f t="shared" si="9"/>
        <v>590</v>
      </c>
      <c r="FE96" s="13"/>
      <c r="FF96" s="8"/>
      <c r="FG96" s="15"/>
      <c r="FH96" s="15"/>
      <c r="FI96" s="15"/>
    </row>
    <row r="97" spans="1:165" ht="36" customHeight="1" x14ac:dyDescent="0.25">
      <c r="A97" s="10"/>
      <c r="B97" s="10">
        <v>88</v>
      </c>
      <c r="C97" s="10"/>
      <c r="D97" s="28" t="s">
        <v>378</v>
      </c>
      <c r="E97" s="10"/>
      <c r="F97" s="28" t="s">
        <v>379</v>
      </c>
      <c r="G97" s="10" t="s">
        <v>167</v>
      </c>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40">
        <v>10</v>
      </c>
      <c r="CP97" s="11"/>
      <c r="CQ97" s="11"/>
      <c r="CR97" s="11"/>
      <c r="CS97" s="11"/>
      <c r="CT97" s="11"/>
      <c r="CU97" s="11"/>
      <c r="CV97" s="11"/>
      <c r="CW97" s="11"/>
      <c r="CX97" s="11"/>
      <c r="CY97" s="11"/>
      <c r="CZ97" s="11"/>
      <c r="DA97" s="11"/>
      <c r="DB97" s="11"/>
      <c r="DC97" s="11"/>
      <c r="DD97" s="11"/>
      <c r="DE97" s="11"/>
      <c r="DF97" s="11"/>
      <c r="DG97" s="11"/>
      <c r="DH97" s="12"/>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9">
        <f t="shared" si="11"/>
        <v>10</v>
      </c>
      <c r="EY97" s="41">
        <v>708</v>
      </c>
      <c r="EZ97" s="41">
        <f t="shared" si="6"/>
        <v>590</v>
      </c>
      <c r="FA97" s="42">
        <f t="shared" si="10"/>
        <v>70.8</v>
      </c>
      <c r="FB97" s="21"/>
      <c r="FC97" s="21">
        <v>59</v>
      </c>
      <c r="FD97" s="21">
        <f t="shared" si="9"/>
        <v>590</v>
      </c>
      <c r="FE97" s="13"/>
      <c r="FF97" s="8"/>
      <c r="FG97" s="15"/>
      <c r="FH97" s="15"/>
      <c r="FI97" s="15"/>
    </row>
    <row r="98" spans="1:165" ht="36" customHeight="1" x14ac:dyDescent="0.25">
      <c r="A98" s="10"/>
      <c r="B98" s="10">
        <v>89</v>
      </c>
      <c r="C98" s="10"/>
      <c r="D98" s="28" t="s">
        <v>380</v>
      </c>
      <c r="E98" s="10"/>
      <c r="F98" s="28" t="s">
        <v>381</v>
      </c>
      <c r="G98" s="10" t="s">
        <v>167</v>
      </c>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40">
        <v>30</v>
      </c>
      <c r="CP98" s="11"/>
      <c r="CQ98" s="11"/>
      <c r="CR98" s="11"/>
      <c r="CS98" s="11"/>
      <c r="CT98" s="11"/>
      <c r="CU98" s="11"/>
      <c r="CV98" s="11"/>
      <c r="CW98" s="11"/>
      <c r="CX98" s="11"/>
      <c r="CY98" s="11"/>
      <c r="CZ98" s="11"/>
      <c r="DA98" s="11"/>
      <c r="DB98" s="11"/>
      <c r="DC98" s="11"/>
      <c r="DD98" s="11"/>
      <c r="DE98" s="11"/>
      <c r="DF98" s="11"/>
      <c r="DG98" s="11"/>
      <c r="DH98" s="12"/>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9">
        <f t="shared" si="11"/>
        <v>30</v>
      </c>
      <c r="EY98" s="41">
        <v>1980</v>
      </c>
      <c r="EZ98" s="41">
        <f t="shared" si="6"/>
        <v>1650</v>
      </c>
      <c r="FA98" s="42">
        <f t="shared" si="10"/>
        <v>66</v>
      </c>
      <c r="FB98" s="21"/>
      <c r="FC98" s="21">
        <v>55</v>
      </c>
      <c r="FD98" s="21">
        <f t="shared" si="9"/>
        <v>1650</v>
      </c>
      <c r="FE98" s="13"/>
      <c r="FF98" s="8"/>
      <c r="FG98" s="15"/>
      <c r="FH98" s="15"/>
      <c r="FI98" s="15"/>
    </row>
    <row r="99" spans="1:165" ht="36" customHeight="1" x14ac:dyDescent="0.25">
      <c r="A99" s="10"/>
      <c r="B99" s="10">
        <v>90</v>
      </c>
      <c r="C99" s="10"/>
      <c r="D99" s="28" t="s">
        <v>382</v>
      </c>
      <c r="E99" s="10"/>
      <c r="F99" s="28" t="s">
        <v>383</v>
      </c>
      <c r="G99" s="10" t="s">
        <v>167</v>
      </c>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40">
        <v>10</v>
      </c>
      <c r="CP99" s="11"/>
      <c r="CQ99" s="11"/>
      <c r="CR99" s="11"/>
      <c r="CS99" s="11"/>
      <c r="CT99" s="11"/>
      <c r="CU99" s="11"/>
      <c r="CV99" s="11"/>
      <c r="CW99" s="11"/>
      <c r="CX99" s="11"/>
      <c r="CY99" s="11"/>
      <c r="CZ99" s="11"/>
      <c r="DA99" s="11"/>
      <c r="DB99" s="11"/>
      <c r="DC99" s="11"/>
      <c r="DD99" s="11"/>
      <c r="DE99" s="11"/>
      <c r="DF99" s="11"/>
      <c r="DG99" s="11"/>
      <c r="DH99" s="12"/>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9">
        <f t="shared" si="11"/>
        <v>10</v>
      </c>
      <c r="EY99" s="41">
        <v>648</v>
      </c>
      <c r="EZ99" s="41">
        <f t="shared" si="6"/>
        <v>540</v>
      </c>
      <c r="FA99" s="42">
        <f t="shared" si="10"/>
        <v>64.8</v>
      </c>
      <c r="FB99" s="21"/>
      <c r="FC99" s="21">
        <v>54</v>
      </c>
      <c r="FD99" s="21">
        <f t="shared" si="9"/>
        <v>540</v>
      </c>
      <c r="FE99" s="13"/>
      <c r="FF99" s="8"/>
      <c r="FG99" s="15"/>
      <c r="FH99" s="15"/>
      <c r="FI99" s="15"/>
    </row>
    <row r="100" spans="1:165" ht="36" customHeight="1" x14ac:dyDescent="0.25">
      <c r="A100" s="10"/>
      <c r="B100" s="10">
        <v>91</v>
      </c>
      <c r="C100" s="10"/>
      <c r="D100" s="28" t="s">
        <v>384</v>
      </c>
      <c r="E100" s="10"/>
      <c r="F100" s="28" t="s">
        <v>385</v>
      </c>
      <c r="G100" s="10" t="s">
        <v>249</v>
      </c>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40"/>
      <c r="CP100" s="11"/>
      <c r="CQ100" s="11"/>
      <c r="CR100" s="11"/>
      <c r="CS100" s="11"/>
      <c r="CT100" s="11"/>
      <c r="CU100" s="11"/>
      <c r="CV100" s="11"/>
      <c r="CW100" s="11"/>
      <c r="CX100" s="11"/>
      <c r="CY100" s="11"/>
      <c r="CZ100" s="11"/>
      <c r="DA100" s="11"/>
      <c r="DB100" s="11"/>
      <c r="DC100" s="11"/>
      <c r="DD100" s="11"/>
      <c r="DE100" s="11"/>
      <c r="DF100" s="11"/>
      <c r="DG100" s="11"/>
      <c r="DH100" s="12"/>
      <c r="DI100" s="11"/>
      <c r="DJ100" s="11"/>
      <c r="DK100" s="11"/>
      <c r="DL100" s="11"/>
      <c r="DM100" s="11"/>
      <c r="DN100" s="11"/>
      <c r="DO100" s="11"/>
      <c r="DP100" s="11"/>
      <c r="DQ100" s="11">
        <v>10</v>
      </c>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9">
        <f t="shared" si="11"/>
        <v>10</v>
      </c>
      <c r="EY100" s="13"/>
      <c r="EZ100" s="13"/>
      <c r="FA100" s="16"/>
      <c r="FB100" s="14"/>
      <c r="FC100" s="21">
        <v>9333.33</v>
      </c>
      <c r="FD100" s="21">
        <f t="shared" si="9"/>
        <v>93333.3</v>
      </c>
      <c r="FE100" s="13"/>
      <c r="FF100" s="8"/>
      <c r="FG100" s="15"/>
      <c r="FH100" s="15"/>
      <c r="FI100" s="15"/>
    </row>
    <row r="101" spans="1:165" ht="36" customHeight="1" x14ac:dyDescent="0.25">
      <c r="A101" s="10"/>
      <c r="B101" s="10">
        <v>92</v>
      </c>
      <c r="C101" s="10"/>
      <c r="D101" s="28" t="s">
        <v>386</v>
      </c>
      <c r="E101" s="10"/>
      <c r="F101" s="43" t="s">
        <v>387</v>
      </c>
      <c r="G101" s="10" t="s">
        <v>167</v>
      </c>
      <c r="H101" s="11"/>
      <c r="I101" s="11"/>
      <c r="J101" s="11"/>
      <c r="K101" s="11"/>
      <c r="L101" s="11"/>
      <c r="M101" s="11"/>
      <c r="N101" s="11"/>
      <c r="O101" s="11"/>
      <c r="P101" s="11">
        <v>2</v>
      </c>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40"/>
      <c r="CP101" s="11"/>
      <c r="CQ101" s="11"/>
      <c r="CR101" s="11"/>
      <c r="CS101" s="11"/>
      <c r="CT101" s="11"/>
      <c r="CU101" s="11"/>
      <c r="CV101" s="11"/>
      <c r="CW101" s="11"/>
      <c r="CX101" s="11"/>
      <c r="CY101" s="11"/>
      <c r="CZ101" s="11"/>
      <c r="DA101" s="11"/>
      <c r="DB101" s="11"/>
      <c r="DC101" s="11"/>
      <c r="DD101" s="11"/>
      <c r="DE101" s="11"/>
      <c r="DF101" s="11"/>
      <c r="DG101" s="11"/>
      <c r="DH101" s="12"/>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9">
        <f t="shared" si="11"/>
        <v>2</v>
      </c>
      <c r="EY101" s="13"/>
      <c r="EZ101" s="13"/>
      <c r="FA101" s="16"/>
      <c r="FB101" s="14"/>
      <c r="FC101" s="21">
        <v>4166.67</v>
      </c>
      <c r="FD101" s="21">
        <f t="shared" si="9"/>
        <v>8333.34</v>
      </c>
      <c r="FE101" s="13"/>
      <c r="FF101" s="8"/>
      <c r="FG101" s="15"/>
      <c r="FH101" s="15"/>
      <c r="FI101" s="15"/>
    </row>
    <row r="102" spans="1:165" ht="36" customHeight="1" x14ac:dyDescent="0.25">
      <c r="A102" s="10"/>
      <c r="B102" s="10">
        <v>93</v>
      </c>
      <c r="C102" s="10"/>
      <c r="D102" s="28" t="s">
        <v>388</v>
      </c>
      <c r="E102" s="10"/>
      <c r="F102" s="28" t="s">
        <v>389</v>
      </c>
      <c r="G102" s="10" t="s">
        <v>167</v>
      </c>
      <c r="H102" s="11"/>
      <c r="I102" s="11"/>
      <c r="J102" s="11"/>
      <c r="K102" s="11"/>
      <c r="L102" s="11"/>
      <c r="M102" s="11"/>
      <c r="N102" s="11"/>
      <c r="O102" s="11"/>
      <c r="P102" s="11">
        <v>2</v>
      </c>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40"/>
      <c r="CP102" s="11"/>
      <c r="CQ102" s="11"/>
      <c r="CR102" s="11"/>
      <c r="CS102" s="11"/>
      <c r="CT102" s="11"/>
      <c r="CU102" s="11"/>
      <c r="CV102" s="11"/>
      <c r="CW102" s="11"/>
      <c r="CX102" s="11"/>
      <c r="CY102" s="11"/>
      <c r="CZ102" s="11"/>
      <c r="DA102" s="11"/>
      <c r="DB102" s="11"/>
      <c r="DC102" s="11"/>
      <c r="DD102" s="11"/>
      <c r="DE102" s="11"/>
      <c r="DF102" s="11"/>
      <c r="DG102" s="11"/>
      <c r="DH102" s="12"/>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9">
        <f t="shared" si="11"/>
        <v>2</v>
      </c>
      <c r="EY102" s="13"/>
      <c r="EZ102" s="13"/>
      <c r="FA102" s="16"/>
      <c r="FB102" s="14"/>
      <c r="FC102" s="21">
        <v>4166.67</v>
      </c>
      <c r="FD102" s="21">
        <f t="shared" si="9"/>
        <v>8333.34</v>
      </c>
      <c r="FE102" s="13"/>
      <c r="FF102" s="8"/>
      <c r="FG102" s="15"/>
      <c r="FH102" s="15"/>
      <c r="FI102" s="15"/>
    </row>
    <row r="103" spans="1:165" ht="36" customHeight="1" x14ac:dyDescent="0.25">
      <c r="A103" s="10"/>
      <c r="B103" s="10"/>
      <c r="C103" s="10"/>
      <c r="D103" s="28"/>
      <c r="E103" s="10"/>
      <c r="F103" s="10"/>
      <c r="G103" s="10"/>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2"/>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2"/>
      <c r="EY103" s="13"/>
      <c r="EZ103" s="13"/>
      <c r="FB103" s="45">
        <f t="shared" ref="FB103" si="12">FA103/1.2</f>
        <v>0</v>
      </c>
      <c r="FE103" s="13"/>
      <c r="FF103" s="8"/>
      <c r="FG103" s="15"/>
      <c r="FH103" s="15"/>
      <c r="FI103" s="15"/>
    </row>
    <row r="104" spans="1:165" ht="36" customHeight="1" x14ac:dyDescent="0.25">
      <c r="A104" s="46"/>
      <c r="B104" s="46"/>
      <c r="C104" s="46"/>
      <c r="D104" s="46"/>
      <c r="E104" s="47"/>
      <c r="F104" s="47"/>
      <c r="G104" s="47"/>
      <c r="H104" s="48">
        <v>45045</v>
      </c>
      <c r="I104" s="48">
        <v>2026</v>
      </c>
      <c r="J104" s="48">
        <v>10010</v>
      </c>
      <c r="K104" s="49">
        <v>30</v>
      </c>
      <c r="L104" s="48">
        <v>5165</v>
      </c>
      <c r="M104" s="48">
        <v>24024</v>
      </c>
      <c r="N104" s="49">
        <v>20</v>
      </c>
      <c r="O104" s="48">
        <v>20050</v>
      </c>
      <c r="P104" s="17">
        <v>51604</v>
      </c>
      <c r="Q104" s="48">
        <v>91341</v>
      </c>
      <c r="R104" s="48">
        <v>10214</v>
      </c>
      <c r="S104" s="48">
        <v>76827</v>
      </c>
      <c r="T104" s="48">
        <v>58702</v>
      </c>
      <c r="U104" s="49">
        <v>550</v>
      </c>
      <c r="V104" s="48">
        <v>1201</v>
      </c>
      <c r="W104" s="49">
        <v>63</v>
      </c>
      <c r="X104" s="48">
        <v>2680</v>
      </c>
      <c r="Y104" s="49">
        <v>60</v>
      </c>
      <c r="Z104" s="48">
        <v>16906</v>
      </c>
      <c r="AA104" s="49">
        <v>558</v>
      </c>
      <c r="AB104" s="49">
        <v>10</v>
      </c>
      <c r="AC104" s="48">
        <v>1300</v>
      </c>
      <c r="AD104" s="49">
        <v>182</v>
      </c>
      <c r="AE104" s="48">
        <v>1041</v>
      </c>
      <c r="AF104" s="49">
        <v>30</v>
      </c>
      <c r="AG104" s="49">
        <v>30</v>
      </c>
      <c r="AH104" s="48">
        <v>1013</v>
      </c>
      <c r="AI104" s="48">
        <v>1133</v>
      </c>
      <c r="AJ104" s="48">
        <v>3263</v>
      </c>
      <c r="AK104" s="49">
        <v>60</v>
      </c>
      <c r="AL104" s="49">
        <v>80</v>
      </c>
      <c r="AM104" s="48">
        <v>1001</v>
      </c>
      <c r="AN104" s="49">
        <v>100</v>
      </c>
      <c r="AO104" s="48">
        <v>1411</v>
      </c>
      <c r="AP104" s="17">
        <v>81435</v>
      </c>
      <c r="AQ104" s="49">
        <v>961</v>
      </c>
      <c r="AR104" s="48">
        <v>10170</v>
      </c>
      <c r="AS104" s="49">
        <v>627</v>
      </c>
      <c r="AT104" s="49">
        <v>26</v>
      </c>
      <c r="AU104" s="48">
        <v>1061</v>
      </c>
      <c r="AV104" s="48">
        <v>1026</v>
      </c>
      <c r="AW104" s="49">
        <v>20</v>
      </c>
      <c r="AX104" s="49">
        <v>672</v>
      </c>
      <c r="AY104" s="48">
        <v>2037</v>
      </c>
      <c r="AZ104" s="49">
        <v>50</v>
      </c>
      <c r="BA104" s="49">
        <v>102</v>
      </c>
      <c r="BB104" s="48">
        <v>4124</v>
      </c>
      <c r="BC104" s="49">
        <v>20</v>
      </c>
      <c r="BD104" s="48">
        <v>1313</v>
      </c>
      <c r="BE104" s="49">
        <v>105</v>
      </c>
      <c r="BF104" s="49">
        <v>100</v>
      </c>
      <c r="BG104" s="49">
        <v>121</v>
      </c>
      <c r="BH104" s="49">
        <v>60</v>
      </c>
      <c r="BI104" s="48">
        <v>4747</v>
      </c>
      <c r="BJ104" s="49">
        <v>262</v>
      </c>
      <c r="BK104" s="48">
        <v>3072</v>
      </c>
      <c r="BL104" s="49">
        <v>230</v>
      </c>
      <c r="BM104" s="49">
        <v>361</v>
      </c>
      <c r="BN104" s="49">
        <v>44</v>
      </c>
      <c r="BO104" s="48">
        <v>1070</v>
      </c>
      <c r="BP104" s="49">
        <v>6</v>
      </c>
      <c r="BQ104" s="48">
        <v>1330</v>
      </c>
      <c r="BR104" s="49">
        <v>660</v>
      </c>
      <c r="BS104" s="49">
        <v>110</v>
      </c>
      <c r="BT104" s="49">
        <v>30</v>
      </c>
      <c r="BU104" s="49">
        <v>285</v>
      </c>
      <c r="BV104" s="49">
        <v>31</v>
      </c>
      <c r="BW104" s="48">
        <v>3468</v>
      </c>
      <c r="BX104" s="48">
        <v>2706</v>
      </c>
      <c r="BY104" s="49">
        <v>100</v>
      </c>
      <c r="BZ104" s="49">
        <v>130</v>
      </c>
      <c r="CA104" s="48">
        <v>10242</v>
      </c>
      <c r="CB104" s="48">
        <v>1204</v>
      </c>
      <c r="CC104" s="49">
        <v>110</v>
      </c>
      <c r="CD104" s="48">
        <v>1219</v>
      </c>
      <c r="CE104" s="49">
        <v>300</v>
      </c>
      <c r="CF104" s="48">
        <v>2292</v>
      </c>
      <c r="CG104" s="48">
        <v>1001</v>
      </c>
      <c r="CH104" s="48">
        <v>5233</v>
      </c>
      <c r="CI104" s="49">
        <v>31</v>
      </c>
      <c r="CJ104" s="49">
        <v>557</v>
      </c>
      <c r="CK104" s="48">
        <v>5545</v>
      </c>
      <c r="CL104" s="48">
        <v>40000</v>
      </c>
      <c r="CM104" s="48">
        <v>162868</v>
      </c>
      <c r="CN104" s="49">
        <v>81</v>
      </c>
      <c r="CO104" s="17">
        <v>41263</v>
      </c>
      <c r="CP104" s="48">
        <v>4538</v>
      </c>
      <c r="CQ104" s="48">
        <v>20020</v>
      </c>
      <c r="CR104" s="48">
        <v>46054</v>
      </c>
      <c r="CS104" s="48">
        <v>775478</v>
      </c>
      <c r="CT104" s="48">
        <v>134818</v>
      </c>
      <c r="CU104" s="48">
        <v>75053</v>
      </c>
      <c r="CV104" s="48">
        <v>786771</v>
      </c>
      <c r="CW104" s="48">
        <v>158442</v>
      </c>
      <c r="CX104" s="48">
        <v>21706</v>
      </c>
      <c r="CY104" s="48">
        <v>12186</v>
      </c>
      <c r="CZ104" s="49">
        <v>102</v>
      </c>
      <c r="DA104" s="48">
        <v>360367</v>
      </c>
      <c r="DB104" s="48">
        <v>1581</v>
      </c>
      <c r="DC104" s="17">
        <v>31039</v>
      </c>
      <c r="DD104" s="48">
        <v>190704</v>
      </c>
      <c r="DE104" s="48">
        <v>40548</v>
      </c>
      <c r="DF104" s="48">
        <v>74388</v>
      </c>
      <c r="DG104" s="48">
        <v>31726</v>
      </c>
      <c r="DH104" s="48">
        <v>420075</v>
      </c>
      <c r="DI104" s="48">
        <v>194714</v>
      </c>
      <c r="DJ104" s="48">
        <v>156026</v>
      </c>
      <c r="DK104" s="17">
        <v>203045</v>
      </c>
      <c r="DL104" s="48">
        <v>2347</v>
      </c>
      <c r="DM104" s="48">
        <v>56824</v>
      </c>
      <c r="DN104" s="48">
        <v>46804</v>
      </c>
      <c r="DO104" s="48">
        <v>12437</v>
      </c>
      <c r="DP104" s="48">
        <v>48567</v>
      </c>
      <c r="DQ104" s="17">
        <v>176842</v>
      </c>
      <c r="DR104" s="48">
        <v>30790</v>
      </c>
      <c r="DS104" s="49">
        <v>487</v>
      </c>
      <c r="DT104" s="48">
        <v>63426</v>
      </c>
      <c r="DU104" s="48">
        <v>114701</v>
      </c>
      <c r="DV104" s="48">
        <v>70520</v>
      </c>
      <c r="DW104" s="49">
        <v>125</v>
      </c>
      <c r="DX104" s="48">
        <v>36005</v>
      </c>
      <c r="DY104" s="48">
        <v>5760</v>
      </c>
      <c r="DZ104" s="48">
        <v>78435</v>
      </c>
      <c r="EA104" s="48">
        <v>63064</v>
      </c>
      <c r="EB104" s="48">
        <v>11285</v>
      </c>
      <c r="EC104" s="48">
        <v>43488</v>
      </c>
      <c r="ED104" s="48">
        <v>52114</v>
      </c>
      <c r="EE104" s="48">
        <v>22413</v>
      </c>
      <c r="EF104" s="48">
        <v>48209</v>
      </c>
      <c r="EG104" s="48">
        <v>62147</v>
      </c>
      <c r="EH104" s="48">
        <v>72638</v>
      </c>
      <c r="EI104" s="48">
        <v>41499</v>
      </c>
      <c r="EJ104" s="48">
        <v>132154</v>
      </c>
      <c r="EK104" s="48">
        <v>151187</v>
      </c>
      <c r="EL104" s="48">
        <v>45963</v>
      </c>
      <c r="EM104" s="48">
        <v>67529</v>
      </c>
      <c r="EN104" s="48">
        <v>19022</v>
      </c>
      <c r="EO104" s="48">
        <v>95641</v>
      </c>
      <c r="EP104" s="48">
        <v>87487</v>
      </c>
      <c r="EQ104" s="48">
        <v>41815</v>
      </c>
      <c r="ER104" s="48">
        <v>14211</v>
      </c>
      <c r="ES104" s="48">
        <v>51456</v>
      </c>
      <c r="ET104" s="48">
        <v>250066</v>
      </c>
      <c r="EU104" s="48">
        <v>10115</v>
      </c>
      <c r="EV104" s="48">
        <v>117630</v>
      </c>
      <c r="EW104" s="48">
        <v>21337</v>
      </c>
      <c r="EX104" s="48">
        <v>6828269</v>
      </c>
      <c r="EY104" s="50">
        <v>32536413.850000001</v>
      </c>
      <c r="EZ104" s="50">
        <f>SUM(EZ2:EZ83)</f>
        <v>5607397.0916666649</v>
      </c>
      <c r="FA104" s="44">
        <f t="shared" si="10"/>
        <v>4.7649578319190411</v>
      </c>
      <c r="FB104" s="45"/>
      <c r="FD104" s="51">
        <f>SUM(FD2:FD102)</f>
        <v>7301649.2158333315</v>
      </c>
      <c r="FE104" s="51">
        <f>SUM(FE2:FE102)</f>
        <v>5607397.1899999995</v>
      </c>
      <c r="FF104" s="8"/>
    </row>
  </sheetData>
  <autoFilter ref="A1:FK1" xr:uid="{00000000-0009-0000-0000-000000000000}"/>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Spre R. Part I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2026-04-28T11:51:14Z</dcterms:created>
  <dcterms:modified xsi:type="dcterms:W3CDTF">2026-04-29T18:37:22Z</dcterms:modified>
</cp:coreProperties>
</file>