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180"/>
  </bookViews>
  <sheets>
    <sheet name="Spre R. Part I (2)" sheetId="1" r:id="rId1"/>
  </sheets>
  <definedNames>
    <definedName name="_xlnm._FilterDatabase" localSheetId="0" hidden="1">'Spre R. Part I (2)'!$A$1:$FK$104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Пользователь Windows</author>
  </authors>
  <commentList>
    <comment ref="E16" authorId="0">
      <text>
        <r>
          <rPr>
            <b/>
            <sz val="9"/>
            <rFont val="Tahoma"/>
            <charset val="134"/>
          </rPr>
          <t>Пользователь Windows:</t>
        </r>
        <r>
          <rPr>
            <sz val="9"/>
            <rFont val="Tahoma"/>
            <charset val="134"/>
          </rPr>
          <t xml:space="preserve">
70 cm sau mm? precizat
</t>
        </r>
      </text>
    </comment>
  </commentList>
</comments>
</file>

<file path=xl/sharedStrings.xml><?xml version="1.0" encoding="utf-8"?>
<sst xmlns="http://schemas.openxmlformats.org/spreadsheetml/2006/main" count="658" uniqueCount="390">
  <si>
    <t>Nr. Lot</t>
  </si>
  <si>
    <t>Nr. Lot Repetat</t>
  </si>
  <si>
    <t>Denumirea Lotului</t>
  </si>
  <si>
    <t>Denumirea Lotului
NEW</t>
  </si>
  <si>
    <t>Specificația Tehnică</t>
  </si>
  <si>
    <t>Specificația Tehnică
NEW</t>
  </si>
  <si>
    <t>Unitatea de măsură</t>
  </si>
  <si>
    <t>ADMINISTRATIA NATIONALA A PENITENCIARELOR (0004)</t>
  </si>
  <si>
    <t>CABINETUL INDIVIDUAL AL MEDICULUI DE FAMILIE CORCODEL GEORGETA (0025)</t>
  </si>
  <si>
    <t>CENTRUL DE MEDICINA LEGALA (0035)</t>
  </si>
  <si>
    <t>CENTRUL DE PLASAMENT TEMPORAR PENTRU PERSOANE CU DIZABILITATI (ADULTE) BADICENI (0040)</t>
  </si>
  <si>
    <t>CENTRUL DE REABILITARE A PERSOANELOR VIRSTNICE SI PERSOANELOR CU DIZABILITATI (ADULTE) “SPERANTA (0047)</t>
  </si>
  <si>
    <t>CENTRUL NATIONAL DE TRANSFUZIE A SANGELUI (0055)</t>
  </si>
  <si>
    <t>CMF SATIAMED (0061)</t>
  </si>
  <si>
    <t>IM CENTRUL STOMATOLOGIC RAIONAL CIMISLIA (0136)</t>
  </si>
  <si>
    <t>IMSP ASOCIATIA MEDICALA TERITORIALA BOTANICA (0160)</t>
  </si>
  <si>
    <t>IMSP ASOCIATIA MEDICALA TERITORIALA BUIUCANI (0161)</t>
  </si>
  <si>
    <t>IMSP ASOCIATIA MEDICALA TERITORIALA CENTRU (0162)</t>
  </si>
  <si>
    <t>IMSP ASOCIATIA MEDICALA TERITORIALA CIOCANA (0163)</t>
  </si>
  <si>
    <t>IMSP ASOCIATIA MEDICALA TERITORIALA RASCANI (0164)</t>
  </si>
  <si>
    <t>IMSP CENTRUL DE SANATATE ANENII NOI (0165)</t>
  </si>
  <si>
    <t>IMSP CENTRUL DE SANATATE BALATINA (0172)</t>
  </si>
  <si>
    <t>IMSP CENTRUL DE SANATATE BARDAR (0173)</t>
  </si>
  <si>
    <t>IMSP CENTRUL DE SANATATE BASARABEASCA (0174)</t>
  </si>
  <si>
    <t>IMSP CENTRUL DE SANATATE BRAVICEA (0183)</t>
  </si>
  <si>
    <t>IMSP CENTRUL DE SANATATE BRICENI (0185)</t>
  </si>
  <si>
    <t>IMSP CENTRUL DE SANATATE CAHUL (0192)</t>
  </si>
  <si>
    <t>IMSP CENTRUL DE SANATATE CAINARI VECHI (0194)</t>
  </si>
  <si>
    <t>IMSP CENTRUL DE SANATATE CANTEMIR (0196)</t>
  </si>
  <si>
    <t>IMSP CENTRUL DE SANATATE CAUSENI (0197)</t>
  </si>
  <si>
    <t>IMSP CENTRUL DE SANATATE CAZACLIA (0198)</t>
  </si>
  <si>
    <t>IMSP CENTRUL DE SANATATE CAZANESTI (0199)</t>
  </si>
  <si>
    <t>IMSP CENTRUL DE SANATATE CIMISLIA (0208)</t>
  </si>
  <si>
    <t>IMSP CENTRUL DE SANATATE CIORESCU (0214)</t>
  </si>
  <si>
    <t>IMSP CENTRUL DE SANATATE COLIBAS (0223)</t>
  </si>
  <si>
    <t>IMSP CENTRUL DE SANATATE COMRAT (0225)</t>
  </si>
  <si>
    <t>IMSP CENTRUL DE SANATATE COPANCA (0228)</t>
  </si>
  <si>
    <t>IMSP CENTRUL DE SANATATE COSTESTI IALOVENI (0234)</t>
  </si>
  <si>
    <t>IMSP CENTRUL DE SANATATE CUPCINI (0246)</t>
  </si>
  <si>
    <t>IMSP CENTRUL DE SANATATE DANUTENI (0247)</t>
  </si>
  <si>
    <t>IMSP CENTRUL DE SANATATE DONDUSENI (0249)</t>
  </si>
  <si>
    <t>IMSP CENTRUL DE SANATATE DROCHIA A MANZIUC (0251)</t>
  </si>
  <si>
    <t>IMSP CENTRUL DE SANATATE DUBASARI (0252)</t>
  </si>
  <si>
    <t>IMSP CENTRUL DE SANATATE DURLESTI (0254)</t>
  </si>
  <si>
    <t>IMSP CENTRUL DE SANATATE EDINET (0255)</t>
  </si>
  <si>
    <t>IMSP CENTRUL DE SANATATE FLAMINZENI COSCODENI (0259)</t>
  </si>
  <si>
    <t>IMSP CENTRUL DE SANATATE FLORENI (0260)</t>
  </si>
  <si>
    <t>IMSP CENTRUL DE SANATATE FUNDURII VECHI (0262)</t>
  </si>
  <si>
    <t>IMSP CENTRUL DE SANATATE GHIDIGHICI (0265)</t>
  </si>
  <si>
    <t>IMSP CENTRUL DE SANATATE GLODENI (0269)</t>
  </si>
  <si>
    <t>IMSP CENTRUL DE SANATATE GRATIESTI (0271)</t>
  </si>
  <si>
    <t>IMSP CENTRUL DE SANATATE HAJDIENI (0275)</t>
  </si>
  <si>
    <t>IMSP CENTRUL DE SANATATE HARBOVAT (0277)</t>
  </si>
  <si>
    <t>IMSP CENTRUL DE SANATATE HORESTI (0279)</t>
  </si>
  <si>
    <t>IMSP CENTRUL DE SANATATE IABLOANA (0281)</t>
  </si>
  <si>
    <t>IMSP CENTRUL DE SANATATE IALOVENI (0282)</t>
  </si>
  <si>
    <t>IMSP CENTRUL DE SANATATE LARGA (0290)</t>
  </si>
  <si>
    <t>IMSP CENTRUL DE SANATATE LEOVA (0292)</t>
  </si>
  <si>
    <t>IMSP CENTRUL DE SANATATE MIHAILENI (0306)</t>
  </si>
  <si>
    <t>IMSP CENTRUL DE SANATATE MINDRESTI (0310)</t>
  </si>
  <si>
    <t>IMSP CENTRUL DE SANATATE NISPORENI (0316)</t>
  </si>
  <si>
    <t>IMSP CENTRUL DE SANATATE OCNITA (0318)</t>
  </si>
  <si>
    <t>IMSP CENTRUL DE SANATATE ORHEI NR 1 (0321)</t>
  </si>
  <si>
    <t>IMSP CENTRUL DE SANATATE ORHEI NR 2 (0322)</t>
  </si>
  <si>
    <t>IMSP CENTRUL DE SANATATE OTACI (0323)</t>
  </si>
  <si>
    <t>IMSP CENTRUL DE SANATATE PARJOLTENI (0326)</t>
  </si>
  <si>
    <t>IMSP CENTRUL DE SANATATE PERESECINA (0330)</t>
  </si>
  <si>
    <t>IMSP CENTRUL DE SANATATE RACOVAT (0335)</t>
  </si>
  <si>
    <t>IMSP CENTRUL DE SANATATE RASCANI (0338)</t>
  </si>
  <si>
    <t>IMSP CENTRUL DE SANATATE REZINA (0342)</t>
  </si>
  <si>
    <t>IMSP CENTRUL DE SANATATE RUDI (0345)</t>
  </si>
  <si>
    <t>IMSP CENTRUL DE SANATATE RUSESTII NOI (0346)</t>
  </si>
  <si>
    <t>IMSP CENTRUL DE SANATATE SANGEREI (0351)</t>
  </si>
  <si>
    <t>IMSP CENTRUL DE SANATATE SIPOTENI (0360)</t>
  </si>
  <si>
    <t>IMSP CENTRUL DE SANATATE SOLDANESTI (0365)</t>
  </si>
  <si>
    <t>IMSP CENTRUL DE SANATATE SOROCA (0366)</t>
  </si>
  <si>
    <t>IMSP CENTRUL DE SANATATE SOROCA-NOUA (0367)</t>
  </si>
  <si>
    <t>IMSP CENTRUL DE SANATATE STAUCENI (0369)</t>
  </si>
  <si>
    <t>IMSP CENTRUL DE SANATATE STEFAN VODA (0370)</t>
  </si>
  <si>
    <t>IMSP CENTRUL DE SANATATE STRASENI (0371)</t>
  </si>
  <si>
    <t>IMSP CENTRUL DE SANATATE STURZOVCA (0372)</t>
  </si>
  <si>
    <t>IMSP CENTRUL DE SANATATE TANATARI (0377)</t>
  </si>
  <si>
    <t>IMSP CENTRUL DE SANATATE TELENESTI (0384)</t>
  </si>
  <si>
    <t>IMSP CENTRUL DE SANATATE TRUSENI (0390)</t>
  </si>
  <si>
    <t>IMSP CENTRUL DE SANATATE UNGHENI (0392)</t>
  </si>
  <si>
    <t>IMSP CENTRUL DE SANATATE VADUL LUI VODA (0394)</t>
  </si>
  <si>
    <t>IMSP CENTRUL DE SANATATE VADUL RASCOV (0395)</t>
  </si>
  <si>
    <t>IMSP CENTRUL MEDICILOR DE FAMILIE FLORESTI (0414)</t>
  </si>
  <si>
    <t>IMSP CENTRUL MEDICILOR DE FAMILIE MUNICIPAL BALTI (0415)</t>
  </si>
  <si>
    <t>IMSP CENTRUL NATIONAL DE ASISTENTA MEDICALA URGENTA PRESPITALICEASCA (0416)</t>
  </si>
  <si>
    <t>IMSP CENTRUL REPUBLICAN DE DIAGNOSTICARE MEDICALA (0417)</t>
  </si>
  <si>
    <t>IMSP CENTRUL REPUBLICAN DE REABILITARE PENTRU COPII (0418)</t>
  </si>
  <si>
    <t>IMSP CENTRUL STOMATOLOGIC MUNICIPAL DE COPII (0420)</t>
  </si>
  <si>
    <t>IMSP CLINICA UNIVERSITARA DE ASISTENTA MEDICALA PRIMARA A USMF N TESTIMITANU (0421)</t>
  </si>
  <si>
    <t>IMSP DISPENSARUL REPUBLICAN DE NARCOLOGIE (0424)</t>
  </si>
  <si>
    <t>IMSP INSTITUTUL DE CARDIOLOGIE (0425)</t>
  </si>
  <si>
    <t>IMSP INSTITUTUL DE MEDICINA URGENTA (0426)</t>
  </si>
  <si>
    <t>IMSP INSTITUTUL DE NEUROLOGIE SI NEUROCHIRURGIE DIOMID GHERMAN (0427)</t>
  </si>
  <si>
    <t>IMSP INSTITUTUL DE PNEUMOLOGIE CHIRIL DRAGANIUC (0428)</t>
  </si>
  <si>
    <t>IMSP INSTITUTUL MAMEI SI COPILULUI (0429)</t>
  </si>
  <si>
    <t>IMSP INSTITUTUL ONCOLOGIC (0430)</t>
  </si>
  <si>
    <t>IMSP POLICLINICA DE STAT (0432)</t>
  </si>
  <si>
    <t>IMSP POLICLINICA STOMATOLOGICA REPUBLICANA (0433)</t>
  </si>
  <si>
    <t>IMSP SPITALUL CARPINENI (0434)</t>
  </si>
  <si>
    <t>IMSP SPITALUL CLINIC BALTI (0436)</t>
  </si>
  <si>
    <t>IMSP SPITALUL CLINIC DE PSIHIATRIE (0438)</t>
  </si>
  <si>
    <t>IMSP SPITALUL CLINIC DE RECUPERARE SI INGRIJIRI CRONICE (0435)</t>
  </si>
  <si>
    <t>IMSP SPITALUL CLINIC DE TRAUMATOLOGIE SI ORTOPEDIE (0439)</t>
  </si>
  <si>
    <t>IMSP SPITALUL CLINIC MUNICIPAL DE COPII NR 1 (0441)</t>
  </si>
  <si>
    <t>IMSP SPITALUL CLINIC MUNICIPAL DE COPII V IGNATENCO (0442)</t>
  </si>
  <si>
    <t>IMSP SPITALUL CLINIC MUNICIPAL DE FTIZIOPNEUMOLOGIE (0443)</t>
  </si>
  <si>
    <t>IMSP SPITALUL CLINIC MUNICIPAL GHEORGHE PALADI (0444)</t>
  </si>
  <si>
    <t>IMSP SPITALUL CLINIC MUNICIPAL SFANTA TREIME (0446)</t>
  </si>
  <si>
    <t>IMSP SPITALUL CLINIC MUNICIPAL SFANTUL ARHANGHEL MIHAIL (0447)</t>
  </si>
  <si>
    <t>IMSP SPITALUL CLINIC REPUBLICAN TIMOFEI MOSNEAGA (0448)</t>
  </si>
  <si>
    <t>IMSP SPITALUL DE PSIHIATRIE BALTI (0450)</t>
  </si>
  <si>
    <t>IMSP SPITALUL DE STAT (0452)</t>
  </si>
  <si>
    <t>IMSP SPITALUL RAIONAL ANENII NOI (0453)</t>
  </si>
  <si>
    <t>IMSP SPITALUL RAIONAL BASARABEASCA (0454)</t>
  </si>
  <si>
    <t>IMSP SPITALUL RAIONAL BRICENI (0455)</t>
  </si>
  <si>
    <t>IMSP SPITALUL RAIONAL CAHUL (0456)</t>
  </si>
  <si>
    <t>IMSP SPITALUL RAIONAL CALARASI (0457)</t>
  </si>
  <si>
    <t>IMSP SPITALUL RAIONAL CANTEMIR (0458)</t>
  </si>
  <si>
    <t>IMSP SPITALUL RAIONAL CAUSENI ANA SI ALEXANDRU (0459)</t>
  </si>
  <si>
    <t>IMSP SPITALUL RAIONAL CEADIR-LUNGA (0460)</t>
  </si>
  <si>
    <t>IMSP SPITALUL RAIONAL CIMISLIA (0461)</t>
  </si>
  <si>
    <t>IMSP SPITALUL RAIONAL COMRAT ISAAC GURFINCHEL (0462)</t>
  </si>
  <si>
    <t>IMSP SPITALUL RAIONAL CRIULENI (0463)</t>
  </si>
  <si>
    <t>IMSP SPITALUL RAIONAL DONDUSENI (0464)</t>
  </si>
  <si>
    <t>IMSP SPITALUL RAIONAL DROCHIA NICOLAE TESTEMITANU (0465)</t>
  </si>
  <si>
    <t>IMSP SPITALUL RAIONAL EDINET (0466)</t>
  </si>
  <si>
    <t>IMSP SPITALUL RAIONAL FALESTI (0467)</t>
  </si>
  <si>
    <t>IMSP SPITALUL RAIONAL FLORESTI (0468)</t>
  </si>
  <si>
    <t>IMSP SPITALUL RAIONAL GLODENI (0469)</t>
  </si>
  <si>
    <t>IMSP SPITALUL RAIONAL HANCESTI (0470)</t>
  </si>
  <si>
    <t>IMSP SPITALUL RAIONAL IALOVENI (0471)</t>
  </si>
  <si>
    <t>IMSP SPITALUL RAIONAL LEOVA (0472)</t>
  </si>
  <si>
    <t>IMSP SPITALUL RAIONAL NISPORENI (0473)</t>
  </si>
  <si>
    <t>IMSP SPITALUL RAIONAL OCNITA (0474)</t>
  </si>
  <si>
    <t>IMSP SPITALUL RAIONAL ORHEI (0475)</t>
  </si>
  <si>
    <t>IMSP SPITALUL RAIONAL RASCANI (0476)</t>
  </si>
  <si>
    <t>IMSP SPITALUL RAIONAL REZINA (0477)</t>
  </si>
  <si>
    <t>IMSP SPITALUL RAIONAL SANGEREI (0478)</t>
  </si>
  <si>
    <t>IMSP SPITALUL RAIONAL SOLDANESTI (0479)</t>
  </si>
  <si>
    <t>IMSP SPITALUL RAIONAL SOROCA A PRISACARI (0480)</t>
  </si>
  <si>
    <t>IMSP SPITALUL RAIONAL STEFAN VODA (0481)</t>
  </si>
  <si>
    <t>IMSP SPITALUL RAIONAL STRASENI (0482)</t>
  </si>
  <si>
    <t>IMSP SPITALUL RAIONAL TARACLIA (0483)</t>
  </si>
  <si>
    <t>IMSP SPITALUL RAIONAL TELENESTI (0484)</t>
  </si>
  <si>
    <t>IMSP SPITALUL RAIONAL UNGHENI (0485)</t>
  </si>
  <si>
    <t>IMSP SPITALUL RAIONAL VULCANESTI (0486)</t>
  </si>
  <si>
    <t>SERVICIUL MEDICAL AL MINISTERULUI AFACERILOR INTERNE (0570)</t>
  </si>
  <si>
    <t>SPITALUL CLINIC MILITAR CENTRAL (0576)</t>
  </si>
  <si>
    <t>Cantitatea Totală</t>
  </si>
  <si>
    <t>Suma estimată cu TVA</t>
  </si>
  <si>
    <t>Suma estimată fără TVA</t>
  </si>
  <si>
    <t>pret per buc 
Cu TVA</t>
  </si>
  <si>
    <t>pret per buc
 Fara TVA</t>
  </si>
  <si>
    <t>pret per buc
 Fara TVA
NEW</t>
  </si>
  <si>
    <t>Suma alocată
NEW ( fara Tva)</t>
  </si>
  <si>
    <t>Suma alocată</t>
  </si>
  <si>
    <t>Commentarii</t>
  </si>
  <si>
    <t>Valoare medie ( estimat +  1 oferta corespunzatoare)</t>
  </si>
  <si>
    <t>Oferta</t>
  </si>
  <si>
    <t>Oferta - 29%</t>
  </si>
  <si>
    <t>Cablu pacient ECG, 10 fire ( 006939 )</t>
  </si>
  <si>
    <t>Cablu pacient ECG, 10 fire ( 006939 ), Dotat cu 10 fire pentru electrocardiograf,conectori 4,0 mm, conector internațional 15 pini, standart de culori, Bucată</t>
  </si>
  <si>
    <t>Bucată</t>
  </si>
  <si>
    <t>Electrod EEG, ureche, EEG-1200K ( 006953 )</t>
  </si>
  <si>
    <t>Electrod EEG, ureche, EEG-1200K ( 006953 ), Electrod  EEG tip clips pentru ureche, reutilizabil  compatibili cu EEG-1200K, Bucată</t>
  </si>
  <si>
    <t>Electrozi din cauciuc, 50x50, Chinesport Medic Stim 4 ( 006964 )</t>
  </si>
  <si>
    <t>Electrozi din cauciuc, 50x50, Chinesport Medic Stim 4 ( 006964 ), Compatibili  cu aparatul Chinesport, stimulator electric EL12054MEDIC-STIM 4
Complet-Plus Line. Diametrul orificiului 4 mm, 50X50, Perechi</t>
  </si>
  <si>
    <t>Pereche</t>
  </si>
  <si>
    <t>Electrozi din cauciuc, 80x120, Chinesport Medic Stim 4 ( 006965 )</t>
  </si>
  <si>
    <t>Electrozi din cauciuc, 80x120, Chinesport Medic Stim 4 ( 006965 ), compatibili cu aparatul Chinesport, stimulator electric EL12054MEDIC-STIM 4 Complet Plus Line. Diametrul orificiului 4 mm, 80X120, Perechi</t>
  </si>
  <si>
    <t>Electrozi din cauciuc, 50x50, Neurodin 5103 ( 006966 )</t>
  </si>
  <si>
    <t>Electrozi din cauciuc, 50x50, Neurodin 5103 ( 006966 ), compatibil cu aparatul Neurodin numarul de serie 5103 anul producerii 2010,dimensiuni 50x50 cm, Perechi</t>
  </si>
  <si>
    <t>Film radiologic digital DVB p/u impr. Carestr. Drz View 5700 L.I.  ( 006986 )</t>
  </si>
  <si>
    <t>Film radiologic digital DVB p/u impr. Carestr. Drz View 5700 L.I.  ( 006986 ), Film radiologic digital DVB p/u impr. Carestr. Drz View 5700 L.I. (nr.100) 20x25, Bucată</t>
  </si>
  <si>
    <t>Film radiologic cu baza verde 24 x 30  cm ( 006989 )</t>
  </si>
  <si>
    <t>Film radiologic cu baza verde 24 x 30  cm ( 006989 ), Film radiologic cu baza verde 24 x 30 cm
ambalaj pînă la 100 bucăți în cutie, Bucată</t>
  </si>
  <si>
    <t>Filtru antibacterian hidrofob compatibil cu aspiratoarele chirurgicale ( 007006 )</t>
  </si>
  <si>
    <t>Filtru antibacterian hidrofob compatibil cu aspiratoarele chirurgicale ( 007006 ), Filtru antibacterian hidrofob compatibil cu aspiratoare chirurgicale, diametru conector 8 mm
, Bucată</t>
  </si>
  <si>
    <t>Filtru pentru circuite de respirație, mecanic, adult  ( 007010 )</t>
  </si>
  <si>
    <t>Filtru pentru circuite de respirație, mecanic, adult  ( 007010 ), Tip pacient: Adult
Tip filtru: mecanic / HEPA
Rata de filtrare  ≥ 99,999%
Rezistența la flux 30l/min  ≤ 2,55 cm H2O
Volum compresiabil ≤  90 ml
Port luer lock obligatoriu
Conexiuni 22F-15M, 22M-15F
Steril sau asamblat in conditii curate conform  EN14644-1
Ambalaj individual, Bucată</t>
  </si>
  <si>
    <t>pret est din 2027 listele</t>
  </si>
  <si>
    <t>Filtru pentru circuite de respirație, neonatal ( 007011 )</t>
  </si>
  <si>
    <t>Filtru pentru circuite de respirație, neonatal ( 007011 ), Tip pacient: Neonatal
Volum tidal minimal ≤ 30 ml
Rata de filtrare  ≥ 99,9%
Volum compresiabil ≤  11 ml
Pierderea de umiditate (mg/l la VT
= 500 ml) ≤ 15 mg/l
Retur de umiditate (mg/l la VT =
500 ml) ≥ 29 mg/l
Port luer lock obligatoriu
Conexiuni 22F-15M, 22M-15F
Ambalaj individual, Bucată</t>
  </si>
  <si>
    <t>Fire ECG  ( 007018 )</t>
  </si>
  <si>
    <t>Fire ECG  ( 007018 ), Set din 3 bucati., cu conector DIN 42802 și conexiune la electrod snap clip de lungime de 1.5m. Un set= O bucată, Bucată</t>
  </si>
  <si>
    <t>Hârtie termosensibilă, 50mm x25m, Cybov Reader 720 ( 007031 )</t>
  </si>
  <si>
    <t>Hârtie termosensibilă, 50mm x25m, Cybov Reader 720 ( 007031 ), parametrii 50 mm, 25 m. tip: rolă 
compatibil cu imprimanta Cybov Reader 720, Bucată</t>
  </si>
  <si>
    <t>pret est din 007032</t>
  </si>
  <si>
    <t>Muștuc pentru spirograf Pony FX, copii  ( 007095 )</t>
  </si>
  <si>
    <t>Muștuc pentru spirograf Pony FX, copii  ( 007095 ), 1.Muștuc pentru spirometrie
2. Dimensiuni:
Diametrul exterior  dispozitiv 30,5 mm (+/- 0,5 mm)
Diametrul exterior pacient  22 mm (+/- 0,5 mm)
Lungime 70 mm (+/- 5 mm)
3. Destinat pentru copii
4. Poate fi utilizat la aparatul PoniFX
5. De unică folosința
6. Material: carton
7. Ambalaj individual
 Se vor prezenta mostre pentru verificare., Bucată</t>
  </si>
  <si>
    <t>Hîrtie pentru sterilizare articolelor medicale, rulou 100mm x100m ( 007102 )</t>
  </si>
  <si>
    <t>Hîrtie pentru sterilizare articolelor medicale, rulou 100mm x100m ( 007102 ), Rolă din hîrtie măr.100mmx100m p/u ambalat dispozitive medicale, formată din 2 părți: o parte fiind transparentă din peliculă termorezistentă pentru vizualizarea conținutului. Parte de hîrtie trebuie să fie termorezistentă, hidrofobică, impermiabilă. Pe lungimea rolei trebuie să fie tiparit dimensiunea, codul și numărul e lot. Indicator de tip clasa I conform standartului ISO 11140-1 în conformitate cu EN 868-5. Termenul de păstrare a materialului împachetat după sterilizare nu mai mic de 12 luni. Bucată=O rolă, Bucată</t>
  </si>
  <si>
    <t>Rolă de bandă indicator chimic sterilizare cu plazmă  ( 007112 )</t>
  </si>
  <si>
    <t>Rolă de bandă indicator chimic sterilizare cu plazmă  ( 007112 ), Rolă lăţimea 70 cm (+-5cm) lungimea 200 cm (+-10cm), pentru sterilizare cu plazmă 54 grade C, pretăiate, să fie asigurată desprinderea ușoară, Bucată</t>
  </si>
  <si>
    <t>Rolă de bandă indicator chimic sterilizare cu plazmă  ( 007112 ), Rolă lăţimea 200 mm  lungimea 70 m, pentru sterilizare cu plazmă 54 grade C, pretăiate, să fie asigurată desprinderea ușoară, Bucată</t>
  </si>
  <si>
    <t>Sensor  SpO2, adulti, p/u Drager Infiniti XL  ( 007113 )</t>
  </si>
  <si>
    <t>Sensor  SpO2, adulti, p/u Drager Infiniti XL  ( 007113 ), Pentru măsurarea saturaţiei de oxigen la deget,
Pentru adulţi cu greutatea &gt; 30 kg cu pelicula adeziva, compatibil cu monitorul Draeger Infiniti XL, să nu fie din materiale cu proprietăţi poroase. Unica folosinta., Bucată</t>
  </si>
  <si>
    <t>Sensor pentru măsurarea saturaţiei de oxigen la deget (SpO2) adulti, p/u Nihon Kohden  ( 007114 )</t>
  </si>
  <si>
    <t>Sensor pentru măsurarea saturaţiei de oxigen la deget (SpO2) adulti, p/u Nihon Kohden  ( 007114 ), Pentru adulţi, &gt; 30 kg, fără latex, cu pelicula adeziva,compatibil cu monitorul NIHON KOHDEN să nu fie din materiale cu proprietăţi poroase.Unica folosinta., Bucată</t>
  </si>
  <si>
    <t>Seringa pentru infuzomat, 30-60 ml ( 007119 )</t>
  </si>
  <si>
    <t>Seringa pentru infuzomat, 30-60 ml ( 007119 ), Seringa pentru infuzomat, 30-60 ml, de unică folosință, Bucată</t>
  </si>
  <si>
    <t>Sisteme de infuzie a lichidelor pina la 48 h (compatibil cu infuzomatul din dotare BBraun)  ( 007125 )</t>
  </si>
  <si>
    <t>Sisteme de infuzie a lichidelor pina la 48 h (compatibil cu infuzomatul din dotare BBraun)  ( 007125 ), Tub calibrat                                                       
Nu contine latex
  Rezistent la presiune (2 bari)
Lungimea tubului 240-310 cm
Steril
Compatibil cu Infusomat Compact Plus, Bucată</t>
  </si>
  <si>
    <t>Sisteme pentru masurarea presiunii arteriale directe jetabile, tip “Combitrans”, 2linii p/u monitor Nihon ( 007127 )</t>
  </si>
  <si>
    <t>Sisteme pentru masurarea presiunii arteriale directe jetabile, tip “Combitrans”, 2linii p/u monitor B. Braun ( 007127 )</t>
  </si>
  <si>
    <t>Sisteme pentru masurarea presiunii arteriale directe jetabile, tip “Combitrans”, 2linii p/u monitor Nihon ( 007127 ), Cu 2 linii, Diapazonul de masurare 50 mmHg - 300 mHg5mv/v/mmHg± 1%,  Protecţie de impulsul defibrilatorulu suport pentru amplasarea si fixarea   sennzorilor de presiune arteriala si  venoasa. Compatibil cu cablul tip Nihon Kohden, Bucată</t>
  </si>
  <si>
    <t xml:space="preserve">Sisteme pentru masurarea presiunii arteriale directe jetabile, tip “Combitrans”, 2linii p/u monitor Nihon ( 007127 ), Cu 2 linii, Diapazonul de masurare 50 mmHg - 300 mHg5mv/v/mmHg± 1%,  Protecţie de impulsul defibrilatorulu suport pentru amplasarea si fixarea   sennzorilor de presiune arteriala si  venoasa. Compatibil cu cablul tip B. Braun., Bucată
</t>
  </si>
  <si>
    <t>Test-indicator sterilizare 120°/20 min, Intern și Registru Test-indicator sterilizare 120°/20 min, Intern ( 007133 )</t>
  </si>
  <si>
    <t>Test-indicator sterilizare 120°/20 min, Intern și Registru Test-indicator sterilizare 120°/20 min, Intern ( 007133 ), Indicator p/u controlul calităţii sterilizării la 120 grade 20 min. Intern nr. de până la 1000 teste pe bază adezivă, clasa 4, cu virarea culorii indicatorului. Termen de valabilitate nu mai puțin de 24 luni, instrucțiune de utilizare în limba romană cu registru., Test</t>
  </si>
  <si>
    <t>Test</t>
  </si>
  <si>
    <t>Test-indicator sterilizare 120°/20 min, Intern și Registru REGISTRU ( 007134 )</t>
  </si>
  <si>
    <t>Test-indicator sterilizare 120°/20 min, Intern și Registru REGISTRU ( 007134 ), Registru aprobat de M.S al RM, Ord nr 828 din 31.10.2011 F257/e., Bucată</t>
  </si>
  <si>
    <t>Test-indicator sterilizare 121/20 min și Registru Test-indicator sterilizare 121/20 min ( 007139 )</t>
  </si>
  <si>
    <t>Test-indicator sterilizare 121/20 min și Registru Test-indicator sterilizare 121/20 min ( 007139 ), Indicator p/u controlul calităţii sterilizării la 121 grade 20 min.  nr. de până la 1000 teste pe bază adezivă, clasa 4, cu virarea culorii indicatorului. Termen de valabilitate nu mai puțin de 24 luni, instrucțiune de utilizare în limba romană cu registru. ., Test</t>
  </si>
  <si>
    <t>Test-indicator sterilizare 121/20 min și Registru REGISTRU ( 007140 )</t>
  </si>
  <si>
    <t>Test-indicator sterilizare 121/20 min și Registru REGISTRU ( 007140 ), Registru aprobat de M.S al RM, Ord nr 828 din 31.10.2011 F257/e., Bucată</t>
  </si>
  <si>
    <t>Test-indicator sterilizare 132° și Registru Test-indicator sterilizare 132° ( 007141 )</t>
  </si>
  <si>
    <t>Test-indicator sterilizare 132° și Registru Test-indicator sterilizare 132° ( 007141 ), Indicator p/u controlul calităţii sterilizării la 132 grade . Universal, nr. de până la 1000 teste pe bază adezivă, clasa 4, cu virarea culorii indicatorului. Termen de valabilitate nu mai puțin de 24 luni, instrucțiune de utilizare în limba romană cu registru., Test</t>
  </si>
  <si>
    <t>Test-indicator sterilizare 132° și Registru REGISTRU ( 007142 )</t>
  </si>
  <si>
    <t>Test-indicator sterilizare 132° și Registru REGISTRU ( 007142 ), Registru aprobat de M.S al RM, Ord nr 828 din 31.10.2011 F257/e., Bucată</t>
  </si>
  <si>
    <t>Test-indicator sterilizare 132° / 20 min extern și Registru Test-indicator sterilizare 132° / 20 min extern ( 007143 )</t>
  </si>
  <si>
    <t>Test-indicator sterilizare 132° / 20 min extern și Registru Test-indicator sterilizare 132° / 20 min extern ( 007143 ), Indicator p/u controlul calităţii sterilizării la 132 grade 20 min. Extern, nr. de până la 1000 teste pe bază adezivă, clasa 4, cu virarea culorii indicatorului. Termen de valabilitate nu mai puțin de 24 luni, instrucțiune de utilizare în limba romană cu registru., Test</t>
  </si>
  <si>
    <t>Test-indicator sterilizare 132° / 20 min extern și Registru REGISTRU ( 007144 )</t>
  </si>
  <si>
    <t>Test-indicator sterilizare 132° / 20 min extern și Registru REGISTRU ( 007144 ), Registru aprobat de M.S al RM, Ord nr 828 din 31.10.2011 F257/e., Bucată</t>
  </si>
  <si>
    <t>Test-indicator sterilizare 132°/ 20 min  intern și Registru Test-indicator sterilizare 132°/ 20 min  intern ( 007145 )</t>
  </si>
  <si>
    <t>Test-indicator sterilizare 132°/ 20 min  intern și Registru Test-indicator sterilizare 132°/ 20 min  intern ( 007145 ), Indicator p/u controlul calităţii sterilizării la 132 grade 20 min. Intern, nr. de până la 1000 teste pe bază adezivă, clasa 4, cu virarea culorii indicatorului. Termen de valabilitate nu mai puțin de 24 luni, instrucțiune de utilizare în limba romană cu registru., Test</t>
  </si>
  <si>
    <t>Test-indicator sterilizare 132°/ 20 min  intern și Registru REGISTRU ( 007146 )</t>
  </si>
  <si>
    <t>Test-indicator sterilizare 132°/ 20 min  intern și Registru REGISTRU ( 007146 ), Registru aprobat de M.S al RM, Ord nr 828 din 31.10.2011 F257/e., Bucată</t>
  </si>
  <si>
    <t>Test-indicator sterilizare 134/20 min extern și Registru Test-indicator sterilizare 134/20 min extern ( 007147 )</t>
  </si>
  <si>
    <t>Test-indicator sterilizare 134/20 min extern și Registru Test-indicator sterilizare 134/20 min extern ( 007147 ), Indicator p/u controlul calităţii sterilizării la 134 grade 20 min. Extern, nr. de până la 1000 teste pe bază adezivă,  cu virarea culorii indicatorului. Termen de valabilitate nu mai puțin de 24 luni, instrucțiune de utilizare în limba romană cu registru., Test</t>
  </si>
  <si>
    <t>Test-indicator sterilizare 134/20 min extern și Registru REGISTRU ( 007148 )</t>
  </si>
  <si>
    <t>Test-indicator sterilizare 134/20 min extern și Registru REGISTRU ( 007148 ), Registru aprobat de M.S al RM, Ord nr 828 din 31.10.2011 F257/e., Bucată</t>
  </si>
  <si>
    <t>Test-indicator sterilizare 180° intern și Registru Test-indicator sterilizare 180° intern ( 007161 )</t>
  </si>
  <si>
    <t>Test-indicator sterilizare 180° intern și Registru Test-indicator sterilizare 180° intern ( 007161 ), Indicator p/u controlul calităţii sterilizării la 180 grade . Intern, nr.de până la 1000 teste pe bază adezivă, clasa 4, cu virarea culorii indicatorului. Termen de valabilitate nu mai puțin de 24 luni, instrucțiune de utilizare în limba romană cu registru., Test</t>
  </si>
  <si>
    <t>Test-indicator sterilizare 180° intern și Registru REGISTRU ( 007162 )</t>
  </si>
  <si>
    <t>Test-indicator sterilizare 180° intern și Registru REGISTRU ( 007162 ), Registru aprobat de M.S al RM, Ord nr 828 din 31.10.2011 F257/e., Bucată</t>
  </si>
  <si>
    <t>Test-indicator sterilizare 180°/60 min extern și Registru Test-indicator sterilizare 180°/60 min extern ( 007163 )</t>
  </si>
  <si>
    <t>Test-indicator sterilizare 180°/60 min extern și Registru Test-indicator sterilizare 180°/60 min extern ( 007163 ), Indicator p/u controlul calităţii sterilizării la 180 grade . Extern, nr. de până la 1000 teste pe bază adezivă, clasa 4, cu virarea culorii indicatorului. Termen de valabilitate nu mai puțin de 24 luni, instrucțiune de utilizare în limba romană cu registru., Test</t>
  </si>
  <si>
    <t>Test-indicator sterilizare 180°/60 min extern și Registru REGISTRU ( 007164 )</t>
  </si>
  <si>
    <t>Test-indicator sterilizare 180°/60 min extern și Registru REGISTRU ( 007164 ), Registru aprobat de M.S al RM, Ord nr 828 din 31.10.2011 F257/e., Bucată</t>
  </si>
  <si>
    <t>Gel EEG, EMG, 250 ml  ( 007169 )</t>
  </si>
  <si>
    <t>Gel EEG, EMG, 250 ml  ( 007169 ), Gel EEG, EMG,
Flacon cu capac filetat, dozator cu duză resigilabilă de 250 ml
Incolor si inodor
hipoalergenic, nu irită pielea, Bucată</t>
  </si>
  <si>
    <t>Set seringă pentru substanța de contrast, 200ml  ( 007170 )</t>
  </si>
  <si>
    <t>Set seringă pentru substanța de contrast, 200ml  ( 007170 ), Compatibil cu NEMOTO
Componența minima a setului: 
Seringă 200ml
Tub Spiralat
Tub de tip "J", set</t>
  </si>
  <si>
    <t>Set</t>
  </si>
  <si>
    <t>Set seringă pentru substanța de contrast, 100 ml  ( 007171 )</t>
  </si>
  <si>
    <t>Set seringă pentru substanța de contrast, 100 ml  ( 007171 ), Compatibil cu NEMOTO
Componența minima a setului: 
Seringa 100ml
Tub Spiralat
Tub de tip "J", set</t>
  </si>
  <si>
    <t>Soluție  hipertonică 3% pentru inhalare, fiole  ( 007172 )</t>
  </si>
  <si>
    <t>Soluție  hipertonică 3% pentru inhalare, fiole  ( 007172 ), Soluție  hipertonică 3 % pentru inhalare, ambalaj fiole 4-5 ml
Echivalent cu model Respisun
(1 ml = bucata), Bucată</t>
  </si>
  <si>
    <t>Sensor SpO2 tip clește adult reutilizabil compatibil cu monitor aXcent medical GmbH, Cetus x12  ( 007184 )</t>
  </si>
  <si>
    <t>Sensor SpO2 tip clește adult reutilizabil compatibil cu monitor aXcent medical GmbH, Cetus x12  ( 007184 ), Senzor Sp02 reutilizabil (adult) + cablu de interconectare, compatibil cu monitorul de
pacient, model Cetus x 12, producător aXcent medical GmbH, Germania, Bucată</t>
  </si>
  <si>
    <t>Ac pentru blocaj nervos de unică folosință  ( 007187 )</t>
  </si>
  <si>
    <t>Ac pentru blocaj nervos de unică folosință  ( 007187 ), Ac pentru blocaj nervos de unică folosință
inclinare acului 30°
diametru acului 20G
lungumea 100 mm
Echivalent cu model ULTRAPLEX 360, 30° 20GX100MM-EU, Bucată</t>
  </si>
  <si>
    <t>Adaptor pentru firul de încălzire compatibil cu sistem de umidificare SH530 pentru Ventilator Mindray SV 650  ( 007189 )</t>
  </si>
  <si>
    <t>Adaptor pentru firul de încălzire compatibil cu sistem de umidificare SH530 pentru Ventilator Mindray SV 650  ( 007189 ), Adaptor pentru firul de încălzire compatibil cu circuite de multiplă utilizare și compatibil cu sistem de umidificare SH530 PN:400SH511, Bucată</t>
  </si>
  <si>
    <t>Cablu chirurgical pentru conectarea electrozilor de stimulare cardiaca temporara, compatibil cu cardiostimulatorul Osypka PACE 101 H  ( 007195 )</t>
  </si>
  <si>
    <t>Cablu chirurgical pentru conectarea electrozilor de stimulare cardiaca temporara, compatibil cu cardiostimulatorul Osypka PACE 101 H  ( 007195 ), Cablu chirurgical pentru conectarea electrozilor de stimulare cardiaca temporara, compatibil cu cardiostimulatorul Osypka PACE 101 H. Lungimea de 2,5m, Bucată</t>
  </si>
  <si>
    <t>Cablu ECG cu 5 fire compatibil cu monitorul ECG BISTOS BT-770  ( 007198 )</t>
  </si>
  <si>
    <t>Cablu ECG cu 5 fire compatibil cu monitorul ECG BISTOS BT-770  ( 007198 ), Cablu ECG cu 5 fire compatibil cu monitorul ECG BISTOS BT-770, Bucată</t>
  </si>
  <si>
    <t>Set electrozi ECG 4 cleste + 6 pare (adult), reutilizabil, + Cablu SE-12 Edan ( 007199 )</t>
  </si>
  <si>
    <t>Set electrozi ECG 4 cleste + 6 pare (adult), reutilizabil, + Cablu SE-12 Edan ( 007199 ), Cablu ECG in set cu 6 electrozi precordiali model ventuza si 4 electrozi pentru membre, marime pentru adulti, compatibil cu electrocardiograf seria SE-12 Edan, Bucată</t>
  </si>
  <si>
    <t>repeat -sa anualt contractul</t>
  </si>
  <si>
    <t>Cablu pentru monitorizarea temperaturii la suprafata pielii, adulti, compatibil cu monitor ePM 15 Mindray  ( 007202 )</t>
  </si>
  <si>
    <t>Cablu pentru monitorizarea temperaturii la suprafata pielii, adulti, compatibil cu monitor ePM 15 Mindray  ( 007202 ), Cablu pentru monitorizarea temperaturii la suprafata pielii, adulti, compatibil cu monitor ePM 15 Mindray, Bucată</t>
  </si>
  <si>
    <t>Cablu pentru pacient compatibil cu cardiostimulatorul Medtronic model 5433 A  ( 007203 )</t>
  </si>
  <si>
    <t>Cablu pentru pacient compatibil cu cardiostimulatorul Medtronic model 5433 A  ( 007203 ), Cablu pentru pacient compatibil cu cardiostimulatorul Medtronic model 5433 A, Bucată</t>
  </si>
  <si>
    <t>Cablu pentru pacient compatibil cu cardiostimulatorul Medtronic model 5433 V  ( 007204 )</t>
  </si>
  <si>
    <t>Cablu pentru pacient compatibil cu cardiostimulatorul Medtronic model 5433 V  ( 007204 ), Cablu pentru pacient compatibil cu cardiostimulatorul Medtronic model 5433 V, Bucată</t>
  </si>
  <si>
    <t>Căciuliță EEG  set (XS,S,M,L)  ( 007206 )</t>
  </si>
  <si>
    <t>Căciuliță EEG  set (XS,S,M,L)  ( 007206 ), Căciuliță EEG preasamblată cu 41 electrozi cu grosime redusă a electrodului (cauciuc electroconductor) si firele localizate extern, Bucată</t>
  </si>
  <si>
    <t>Camera de umidificare pentru umidificator JK 530, ventilator Mindray SV 650  ( 007210 )</t>
  </si>
  <si>
    <t>Camera de umidificare pentru umidificator JK 530, ventilator Mindray SV 650  ( 007210 ), Camera de umidificare pentru umidificator JK 530, ventilator Mindray SV 650 reutilizabila, adult, Bucată</t>
  </si>
  <si>
    <t>Capcana de apa WaterLock (EtCO2 ASTRA)  ( 007214 )</t>
  </si>
  <si>
    <t>Capcana de apa WaterLock (EtCO2 ASTRA)  ( 007214 ), utilizata la modulele de CO2 pentru acumularea condensului, din plastic transparent, Adult, compatibile cu ventilatoare ASTRA, Bucată</t>
  </si>
  <si>
    <t>Electrod de coagulare  ( 007263 )</t>
  </si>
  <si>
    <t>Electrod de coagulare  ( 007263 ), Electrod de coagulare,cu capătul de lucru sub formă de bilă de 5mm, cu indicele de culoare verde, cu tija direcţionată pentru elementul de lucru  a rezectoscopului cu teaca ch, RICHARD  WOLF, Bucată</t>
  </si>
  <si>
    <t>Electrod de taiere  ( 007264 )</t>
  </si>
  <si>
    <t>Electrod de taiere  ( 007264 ), Electrod de taiere  ,cu capătul de lucru sub formă de unghi, cu indicele de culoare verde, cu tija direcţioanată, pentru elementul de lucru  a rezectoscopului cu teaca 24Ch, RICHARD  WOLF, Bucată</t>
  </si>
  <si>
    <t>Fixativ  ( 007294 )</t>
  </si>
  <si>
    <t>Fixativ  ( 007294 ), Canistre de 5 L , fixativ pentru procesare manuala, litru</t>
  </si>
  <si>
    <t>Litru</t>
  </si>
  <si>
    <t xml:space="preserve">Oferta - 29%
( noi deja am contractat developant  Developant  ( 007259 )) </t>
  </si>
  <si>
    <t>Gel lubrificant  ( 007296 )</t>
  </si>
  <si>
    <t>Gel lubrificant  ( 007296 ), Pentru proceduri endoscopice (gastro-colono-bronhoscopie s.a.) in flacoane de 250 -300 ml cu pompa, Bucată</t>
  </si>
  <si>
    <t>Ghid de lumina reutilizabil compatibil cu ENDOLIGHT LED 1.3 Richard Wolf  ( 007297 )</t>
  </si>
  <si>
    <t>Ghid de lumina reutilizabil compatibil cu ENDOLIGHT LED 1.3 Richard Wolf  ( 007297 ), Ghid de lumina reutilizabil compatibil cu ENDOLIGHT LED 1.3 Richard Wolf ref: 80665023, Bucată</t>
  </si>
  <si>
    <t>Infusomat Space Line Standart  ( 007304 )</t>
  </si>
  <si>
    <t>Infusomat Space Line Standart  ( 007304 ), Sisteme pentru infuziea lichidelor ,preparatelor citostatice cu infuzomate FMS,non stop 24-48 ore.Tub de silicon, rezistentla presiune .PVC-free.Lungimea 300 cm, Bucată</t>
  </si>
  <si>
    <t>Kit de mentenanta anuala compatibil cu masina de anestezie Mindray Seria WATO  ( 007308 )</t>
  </si>
  <si>
    <t>Kit de mentenanta anuala compatibil cu masina de anestezie Mindray Seria WATO  ( 007308 ), Kit de mentenanta((115-021121-00) pentru 1 an  compatibil cu masinile de anestezie Mindray seria Wato, Bucată</t>
  </si>
  <si>
    <t>Kit de mentenanta anuala compatibil cu ventilatorul Mindray SV650,600 ( 007309 )</t>
  </si>
  <si>
    <t>Kit de mentenanta anuala compatibil cu ventilatorul Mindray SV650,600 ( 007309 ), Kit-ul de mentenanta 1 an (echivalent cu model 115-049765-00) , compatibil cu ventilator SV650,600 Mindray in set cu sensor O2 , Bucată</t>
  </si>
  <si>
    <t>Kit de mentenanta compatibil cu ventilatorul Savina 300 ( 007310 )</t>
  </si>
  <si>
    <t>Kit de mentenanta compatibil cu ventilatorul Savina 300 ( 007310 ), Kit de mentenanta  pentru 2 ani MX08860 PM kit for Savina 300, Bucată</t>
  </si>
  <si>
    <t>Lama de unică folosință Macintosh compatibile cu video laringoscop MEDCAPTAIN model VS-10S  ( 007312 )</t>
  </si>
  <si>
    <t>Lama de unică folosință Macintosh compatibile cu video laringoscop MEDCAPTAIN model VS-10S  ( 007312 ), Lama de unică folosință Macintosh compatibile cu video laringoscop MEDCAPTAIN model VS-10S, pentru maturi, unica folosinta, M3D, Bucată</t>
  </si>
  <si>
    <t>Lama de unica folosință Nr 4 pentru videolaringoscop VS-10 ( 007313 )</t>
  </si>
  <si>
    <t>Lama de unica folosință Nr 4 pentru videolaringoscop VS-10 ( 007313 ),  Lama de unica folosință Nr 4
Compatibil cu videolaringoscop VS-10, lama de unica folosința, in ambalaj steril, Bucată</t>
  </si>
  <si>
    <t>Pelicula X-ray 8x10 inch, compatibilă cu imprimanta medicală HQ-460DY  ( 007334 )</t>
  </si>
  <si>
    <t>Pelicula X-ray 8x10 inch, compatibilă cu imprimanta medicală HQ-460DY  ( 007334 ), Pelicula X-ray (radiologică) 8x10 inch, compatibilă cu imprimanta medicală HQ-460DY, ambalare de până la 100 foi, Bucată</t>
  </si>
  <si>
    <t>Service Kit pentru 3 ani compatibil cu masina de anestezie Drager Fabius  ( 007356 )</t>
  </si>
  <si>
    <t>Service Kit pentru 3 ani compatibil cu masina de anestezie Drager Fabius  ( 007356 ), Service Kit pentru 3 ani, set cu piese ce conține filtre, garnituri, membrane(filtru pentru conectorul de aer şi O2, filtru pentru analizatorul de gaze si altele, filtru de aier, baterie ( MX08153) compatibil cu masina de anestezie Drager Fabius, Bucată</t>
  </si>
  <si>
    <t>medie</t>
  </si>
  <si>
    <t>medie + 29%</t>
  </si>
  <si>
    <t>Set conectoare "Olympus"  ( 007357 )</t>
  </si>
  <si>
    <t>Set conectoare "Olympus"  ( 007357 ), Set conectoare endoscop Olympus" cu masina "SOLUSCOPE S 1"de reprocesare a endoscoapelor , aflate în dotare, set</t>
  </si>
  <si>
    <t>Sonde de litotripsie pneumatica  ( 007376 )</t>
  </si>
  <si>
    <t>Sonde de litotripsie pneumatica  ( 007376 ), semirigide, 3.3 Fr., adaptabile pentru generator Calcusplit Karl Storz, Bucată</t>
  </si>
  <si>
    <t>Test  indicator  55℃ ( interne)  ( 007379 )</t>
  </si>
  <si>
    <t>Test  indicator  55℃ ( interne)  ( 007379 ), 55℃ (interne)p-u sterilizarea cu vapori de peroxid de hidrogen,compatibil cu sterilizatorul  RENO S-130D  plazma,este de formă dreptunghiulară cu dimensiunile de 10cmx16mm,cu un marcaj  indicator care după sterilizare își schimbă culoarea., Bucată</t>
  </si>
  <si>
    <t>Electrozi ECG 4 pare cu supapă (adult), reutilizabili  ( 007396 )</t>
  </si>
  <si>
    <t>Set electrozi ECG 4 cleste + 6 pare (adult), reutilizabil ( 007121 )</t>
  </si>
  <si>
    <t>Electrozi ECG 4 pare cu supapă (adult), reutilizabili  ( 007396 ), 1. Parte activa a electrodului din Ag/AgCl, 2.   tip pare, 3. tip pacient adult, 4. compatibil cu conectori ECG tip banana de diametru 3 si 4mm., Bucată</t>
  </si>
  <si>
    <t>Set electrozi ECG 4 cleste + 6 pare (adult), reutilizabil  ( 007121 ), 1. Parte activa a electrodului din Ag/AgCl, 2. set electrozi 4 tip clește (roșu, glaben, verde, negru) + 6 tip pare, 3. tip pacient adult, 4. compatibil cu conectori ECG tip banana de diametru 3 si 4mm., Bucată</t>
  </si>
  <si>
    <t xml:space="preserve">pret contractat lot 169 -   cu TVA 576 (480)
am luat lot 169 </t>
  </si>
  <si>
    <t>Pachet pentru sterilizare, 200 x 330mm ( 007397 )</t>
  </si>
  <si>
    <t>Pachet pentru sterilizare, 200 x 330mm ( 007397 ), Pachet pentru sterilizare cu abur, cu aer, minim 180 grade/ 60 minute, 200x330 mm, Bucată</t>
  </si>
  <si>
    <t>Cablu electrozi  EKG reutilizabil integrat compatibil cu monitor Bistoss BT770  ( 007400 )</t>
  </si>
  <si>
    <t>Cablu electrozi  EKG reutilizabil integrat compatibil cu monitor Bistoss BT770  ( 007400 ), Cablu electrozi EKG  (rosu, galbem, verde, alb, negru)  reutilizabil integrat compatibil cu monitor Bistoss BT770, Bucată</t>
  </si>
  <si>
    <t>pret contractat lot 9 - 590</t>
  </si>
  <si>
    <t>Cablu electrozi EKG  reutilizabil integrat compatibil cu monitor  Edan IM80  ( 007402 )</t>
  </si>
  <si>
    <t>Cablu electrozi EKG  reutilizabil integrat compatibil cu monitor  Edan IM80  ( 007402 ), Cablu electrozi EKG  reutilizabil integrat compatibil cu monitor Edan IM80, Bucată</t>
  </si>
  <si>
    <t>Cablu sensor SpO2  adult reutilizabil integrat compatibil cu monitor Biocare PM 900  ( 007403 )</t>
  </si>
  <si>
    <t>Cablu sensor SpO2  adult reutilizabil integrat compatibil cu monitor Biocare PM 900  ( 007403 ), Cablu sensor SpO2  adult reutilizabil integrat compatibil cu monitor Biocare PM 900, Bucată</t>
  </si>
  <si>
    <t>lot 165- 310</t>
  </si>
  <si>
    <t>Consumabile pentru ECG "SE-601 B, Edan"  ( 007411 )</t>
  </si>
  <si>
    <t>Cablu pacient ECG, 10 fire, Edan SE-3  ( 007411 )</t>
  </si>
  <si>
    <t>Consumabile pentru ECG "SE-601 B, Edan"  ( 007411 ), Cablul pacientului pentru ECG.
Dotat cu 10 fire pentru electrocardiograf MAC 2000,conectori 4,0 mm, conector internațional 15 pini, standart de culori IEC (International Electrotechnical Commission), Bucată</t>
  </si>
  <si>
    <t>Cablu pacient ECG, 10 fire, Edan SE-3  ( 007411 ),
Cablu pacient pentru  electrocardiograf, Cu 10 fire  Compatibil cu EDAN-SE-3 
Standard de culori IEC, Bucată</t>
  </si>
  <si>
    <t xml:space="preserve">
// Este vorba de edan SE 3</t>
  </si>
  <si>
    <t>Cablul  ECG 10 fire,iE6 Schenzhen Biocare ( 007412 )</t>
  </si>
  <si>
    <t>Cablul  ECG 10 fire,iE6 Schenzhen Biocare ( 007412 ), Cablul pacientului pentru ECG
Dotat cu 10 fire pentru electrocardiograf iE6,conectori 4,0 mm, conector circular, standart de culori IEC (International Electrotechnical Commission), Bucată</t>
  </si>
  <si>
    <t>Electrod bipolar ( 007419 )</t>
  </si>
  <si>
    <t>Electrod bipolar ( 007419 ), Diametru pînă la 7 Fr. compatibil cu teacă histeroscopului Olympus, Bucată</t>
  </si>
  <si>
    <t>Electrod monopolar  ( 007420 )</t>
  </si>
  <si>
    <t>Electrod monopolar  ( 007420 ), Diametru pînă la 7 Fr. compatibil cu teacă histeroscopului, Bucată</t>
  </si>
  <si>
    <t>Film radiologic stomatologic, 3 x 4 cm ( 007421 )</t>
  </si>
  <si>
    <t>Film radiologic stomatologic, 3 x 4 cm ( 007421 ), Film radiologic stomatologic 3x4 cm, ambalaj până la 150 bucati, Bucată</t>
  </si>
  <si>
    <t>Filtru antibacterial, de unica folosința compatibil cu  Pony FX ( G48040 )</t>
  </si>
  <si>
    <t>Filtru antibacterial, de unica folosința compatibil cu  Pony FX ( G48040 ), 1.Filtru antibacterial pentru spirometrie
2. Dimensiuni:
Diametru interior – 26mm ±0,5mm
Diametru exterior – 30,7mm ±0,5mm
Lungime – 75mm ±5mm
3. Destinat pentru adulți
4.  Poate fi utilizat la aparatul Pony FX
5. De unică folosința
6. Ambalaj individual
7. Echivalent cu model A 182 300 004, Cosmed
 Se vor prezenta mostre pentru verificare., Bucată</t>
  </si>
  <si>
    <t>Hîrtie milimetrică p/u ECG , termosensibilă 128mm x150mm х300P tip: pliată, Sonicaid FM830 ( G48041 )</t>
  </si>
  <si>
    <t>Hîrtie milimetrică p/u ECG , termosensibilă 128mm x150mm х300P tip: pliată, Sonicaid FM830 ( G48041 ), Hîrtie milimetrică p/u ECG , termosensibilă 128mm x150mm х300P tip: pliată, linie de marcaj
compatibilă cu Sonicaid FM800, Bucată</t>
  </si>
  <si>
    <t>Nou!</t>
  </si>
  <si>
    <t>Parafină terapeutică pentru termoterapie</t>
  </si>
  <si>
    <t>Parafină terapeutică pentru termoterapie, kg</t>
  </si>
  <si>
    <t>kg</t>
  </si>
  <si>
    <t>Ozocerită medicală pentru proceduri de termoterapie</t>
  </si>
  <si>
    <t>Ozocerită medicală pentru proceduri de termoterapie, kg</t>
  </si>
  <si>
    <t xml:space="preserve">Piesă Air-Flow </t>
  </si>
  <si>
    <t>Aparat de profilaxie cu bicarbonat, ergonomic, autoclavabil la max1340C, Duze prophy cu lungime și curbură ce permit accesul ușor în zonele posterioare. Design special cu mâner ergonomic, cu părți simetrice antistropire cu dispozitiv de absorbire. Conectare la terminalul turbinei de la unit cu 4 intrări, nu necesită conexiuni externe la apă sau aer, funcționează cu toate tipurile de piesă de mână</t>
  </si>
  <si>
    <t>Piesă de turbină</t>
  </si>
  <si>
    <t>Turbina dentară cu led, dotată cu rulmenți ceramic cu 4 ieșiri.
Compatibilă cu orice unit stomatologic, auto-iluminare , funcționează și pe uniturile care nu sunt dotate cu fibra optică. Dotată cu sursă de lumină LED, luminozitate superioară, longevitate de 10000 ore. Cap ”torque” pentru mai multă putere. Sistem de prindere a frezei push button. 
Metoda de sterilizare: autoclav. Viteza rotației ≥ 300 000. Presiunea 0.25~0.27Mpa.
Nivelul zgomot &lt; 68dB.
Metoda de sterilizare: autoclav</t>
  </si>
  <si>
    <t>Piesă contraunghi</t>
  </si>
  <si>
    <t>Piesa contraunghi 1:1, din material de înaltă calitate, ușor de utilizat, dotată cu push button.
Metoda de sterilizare: autoclav și chimic
Viteza de rotație aproximativ 20000RPM. Diametru freză: 2,345 ~2,355mm. Tehnologie precisă, stabilă, fără vibrație în timpul lucrului.Priză confortabilă de utilizat și ușor de curățat. Zgomotul emis de piesă  &lt;70dB. Presiunea aer &lt; 0,3Mpa</t>
  </si>
  <si>
    <t>Dispozitiv pentru tăierea gutapercii</t>
  </si>
  <si>
    <t>Dispozitiv pentru îndepărtarea rapidă și în siguranță a excesului de gutapercă plasat în canal.
Timp de încălzire: 2 sec
Temperatura de lucru: 160 ºC
culoare alba
Tip: Wireless;
Baterie: 1.2V 2400mAh;
Tensiune de intrare incarcator: 220-240V, 50-60Hz;
Putere: 2,5 W;
Greutate: 500 gr.
Prezentarea: 
-	baza încărcător;
-	cuțit termic cu baterie încorporată;
4 duze</t>
  </si>
  <si>
    <t>Micromotor pneumatic</t>
  </si>
  <si>
    <t>Micromotor pneumatic , din oțel inoxidabil&lt; viteza de rotație, răcire internă, presiune aer:0,3Mpa. Conexiune-4 canale, funcție revers. 
Sterilizare – autoclav la t-1340C.</t>
  </si>
  <si>
    <t>Oglindă stomatologică fără mâner</t>
  </si>
  <si>
    <t>Oglindă stomatologică plană, indicată pentru examinarea cavității bucale. Dimensiuni0mm, grosimea 4mm
Prezentare: cutie x12 bucăți</t>
  </si>
  <si>
    <t>Menținător de spațiu arcadic</t>
  </si>
  <si>
    <t>Este un dispozitiv stomatologic reutilizabil, sterilizabil, utilizat pentru a menține spațiul dintre dinții arcadelor în timpul unor tratamente sau a facilita accesul în cavitatea bucală. Este fabricat din cauciuc elastic, durabil, ergonomic și previne iritațiile bucale, contribuind la confortul pacientului în timpul procedurilor stomatologice.Mărime:S,M
Mod de sterilizare – autoclav</t>
  </si>
  <si>
    <t>Mulaj stomatologic</t>
  </si>
  <si>
    <t>Model dentar didactic profiaxie, pentru a demonstra pacienților tehnici corecte de periaj dentar. Setul conține un model gigant al danturii umane, 32 dinți, cu articulație flexsibilă și o perie de curățare a dinților.
Material: vinil rezistent; peria-plastic PVC</t>
  </si>
  <si>
    <t>Mâner pentru oglinzi</t>
  </si>
  <si>
    <t>Mâner pentru oglindă stomatologică, produs solid, fabricată din oțel inoxidabil rezistent la coroziune</t>
  </si>
  <si>
    <t>Fuluar netezitoare</t>
  </si>
  <si>
    <t>Fuluar netezitoare, produs solid, fabricată din oțel inoxidabil rezistent la coroziune, indicat la restaurări.diametru 1,5</t>
  </si>
  <si>
    <t>Fuluar netezitoare, produs solid, fabricată din oțel inoxidabil rezistent la coroziune, indicat la restaurări 2 capeteun cap sferic situat ân raport cumînerrul la unghi 45,a doua partesub formă de misterie amplasată la un unghi de 45 față de mâner diametru 2,5 mm</t>
  </si>
  <si>
    <t>Fuluar compozitcondensare și modelare</t>
  </si>
  <si>
    <t>Fuluar compozit condensare și modelare,2 capete , formă conică,mâner anatomic,fabricat din oțel inoăidabil.rezistent la coroziune</t>
  </si>
  <si>
    <t xml:space="preserve">Fuluar compozit </t>
  </si>
  <si>
    <t>Fuluar compozit condensare și modelare,2 capete , vârf torpilă /ascuțit,mâner anatomic,fabricat din oțel inoăidabil.rezistent la coroziune</t>
  </si>
  <si>
    <t>Fuluar dublu compozitromd plat</t>
  </si>
  <si>
    <t>Fuluar dublu compozitromd plat,2 capete,foma romb plate,orientate perpendicilar unul față de celălalt</t>
  </si>
  <si>
    <t>Excavator, 1mm</t>
  </si>
  <si>
    <t>Excavator stomatologic, produs solid, fabricată din oțel inoxidabil rezistent la coroziune, indicat la înlaturarea țesuturilor dentare necroticate. 
Lațimea parții active 1 mm</t>
  </si>
  <si>
    <t>Netezitoare seceră</t>
  </si>
  <si>
    <t>Instrument medical din material de calitate (inclusiv din oțeluri aliate), care îndeplinesc standardele internaționale și îndeplinesc cerințele ridicate ale domeniului de aplicare. Lațimea părții active 1 - 3,0 mm; Lațimea părții active 2 - 3,0 mm</t>
  </si>
  <si>
    <t>Set de irigatie reutilizabil pentru Turn de tip Aesculap</t>
  </si>
  <si>
    <t>Set de irigatie reutilizabil cu Luer Lock (Spikes) REF пr. luпgimе 450 mm, autoclavabil pentru pompa universala de irigație cu aspirare Aesculap Multi Flow Plus ( ref. PG145)</t>
  </si>
  <si>
    <t>Electrod activ cu miner, MBC-200, Soring</t>
  </si>
  <si>
    <t xml:space="preserve"> Electrod activ cu miner, cu butoane tăiere și coagulare, cu cablu de interconectare, reutilizabil compatibil cu electrocoagulator de model MBC-200, Soring</t>
  </si>
  <si>
    <t>Electrod neutru din cauciuc, MBC-200, Soring</t>
  </si>
  <si>
    <t>Electrod neutru din cauciuc electroconductor cu cablu de interconectare compatibil cu electrocoagulator de model Soring MBC-200, Soring</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</si>
</sst>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31">
    <font>
      <sz val="11"/>
      <color theme="1"/>
      <name val="Calibri"/>
      <charset val="134"/>
      <scheme val="minor"/>
    </font>
    <font>
      <sz val="11"/>
      <color theme="1"/>
      <name val="Times New Roman"/>
      <charset val="204"/>
    </font>
    <font>
      <b/>
      <sz val="9"/>
      <color indexed="18"/>
      <name val="Times New Roman"/>
      <charset val="204"/>
    </font>
    <font>
      <sz val="8"/>
      <name val="Times New Roman"/>
      <charset val="204"/>
    </font>
    <font>
      <sz val="8"/>
      <color indexed="12"/>
      <name val="Times New Roman"/>
      <charset val="204"/>
    </font>
    <font>
      <sz val="10"/>
      <name val="Arial"/>
      <charset val="204"/>
    </font>
    <font>
      <sz val="8"/>
      <name val="Times New Roman"/>
      <charset val="134"/>
    </font>
    <font>
      <sz val="8"/>
      <color indexed="18"/>
      <name val="Times New Roman"/>
      <charset val="204"/>
    </font>
    <font>
      <b/>
      <sz val="8"/>
      <color indexed="18"/>
      <name val="Times New Roman"/>
      <charset val="20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8"/>
      <name val="Arial"/>
      <charset val="134"/>
    </font>
    <font>
      <b/>
      <sz val="9"/>
      <name val="Tahoma"/>
      <charset val="134"/>
    </font>
    <font>
      <sz val="9"/>
      <name val="Tahoma"/>
      <charset val="134"/>
    </font>
  </fonts>
  <fills count="37">
    <fill>
      <patternFill patternType="none"/>
    </fill>
    <fill>
      <patternFill patternType="gray125"/>
    </fill>
    <fill>
      <patternFill patternType="solid">
        <fgColor theme="4" tint="0.599993896298105"/>
        <bgColor indexed="64"/>
      </patternFill>
    </fill>
    <fill>
      <patternFill patternType="solid">
        <fgColor indexed="27"/>
        <bgColor indexed="64"/>
      </patternFill>
    </fill>
    <fill>
      <patternFill patternType="solid">
        <fgColor rgb="FFFFFF00"/>
        <bgColor indexed="64"/>
      </patternFill>
    </fill>
    <fill>
      <patternFill patternType="solid">
        <fgColor theme="5" tint="0.799981688894314"/>
        <bgColor indexed="64"/>
      </patternFill>
    </fill>
    <fill>
      <patternFill patternType="solid">
        <fgColor rgb="FF92D050"/>
        <bgColor indexed="64"/>
      </patternFill>
    </fill>
    <fill>
      <patternFill patternType="solid">
        <fgColor rgb="FF00B0F0"/>
        <bgColor indexed="64"/>
      </patternFill>
    </fill>
    <fill>
      <patternFill patternType="solid">
        <fgColor theme="9"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5"/>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177"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9"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10" borderId="5" applyNumberFormat="0" applyAlignment="0" applyProtection="0">
      <alignment vertical="center"/>
    </xf>
    <xf numFmtId="0" fontId="18" fillId="11" borderId="6" applyNumberFormat="0" applyAlignment="0" applyProtection="0">
      <alignment vertical="center"/>
    </xf>
    <xf numFmtId="0" fontId="19" fillId="11" borderId="5" applyNumberFormat="0" applyAlignment="0" applyProtection="0">
      <alignment vertical="center"/>
    </xf>
    <xf numFmtId="0" fontId="20" fillId="12"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27" fillId="2"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7" fillId="5"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xf numFmtId="0" fontId="26" fillId="34" borderId="0" applyNumberFormat="0" applyBorder="0" applyAlignment="0" applyProtection="0">
      <alignment vertical="center"/>
    </xf>
    <xf numFmtId="0" fontId="27" fillId="35" borderId="0" applyNumberFormat="0" applyBorder="0" applyAlignment="0" applyProtection="0">
      <alignment vertical="center"/>
    </xf>
    <xf numFmtId="0" fontId="27" fillId="36" borderId="0" applyNumberFormat="0" applyBorder="0" applyAlignment="0" applyProtection="0">
      <alignment vertical="center"/>
    </xf>
    <xf numFmtId="0" fontId="26" fillId="8" borderId="0" applyNumberFormat="0" applyBorder="0" applyAlignment="0" applyProtection="0">
      <alignment vertical="center"/>
    </xf>
    <xf numFmtId="0" fontId="5" fillId="0" borderId="0"/>
    <xf numFmtId="0" fontId="28" fillId="0" borderId="0"/>
  </cellStyleXfs>
  <cellXfs count="54">
    <xf numFmtId="0" fontId="0" fillId="0" borderId="0" xfId="0"/>
    <xf numFmtId="0" fontId="1" fillId="0" borderId="0" xfId="0" applyFont="1"/>
    <xf numFmtId="2" fontId="1" fillId="0" borderId="0" xfId="0" applyNumberFormat="1" applyFont="1"/>
    <xf numFmtId="0" fontId="1" fillId="2" borderId="0" xfId="0" applyFont="1" applyFill="1" applyAlignment="1">
      <alignment horizontal="center"/>
    </xf>
    <xf numFmtId="0" fontId="1" fillId="0" borderId="0" xfId="0" applyFont="1" applyAlignment="1">
      <alignment horizontal="center"/>
    </xf>
    <xf numFmtId="0" fontId="1" fillId="0" borderId="0" xfId="0" applyFont="1" applyAlignment="1">
      <alignment horizontal="center" vertical="center" wrapText="1"/>
    </xf>
    <xf numFmtId="0" fontId="2" fillId="3" borderId="1" xfId="50" applyFont="1" applyFill="1" applyBorder="1" applyAlignment="1">
      <alignment horizontal="center" vertical="center" wrapText="1"/>
    </xf>
    <xf numFmtId="0" fontId="2" fillId="4" borderId="1" xfId="50" applyFont="1" applyFill="1" applyBorder="1" applyAlignment="1">
      <alignment horizontal="center" vertical="center" wrapText="1"/>
    </xf>
    <xf numFmtId="0" fontId="2" fillId="0" borderId="1" xfId="50" applyFont="1" applyBorder="1" applyAlignment="1">
      <alignment horizontal="center" vertical="center" wrapText="1"/>
    </xf>
    <xf numFmtId="0" fontId="2" fillId="3" borderId="1" xfId="50" applyFont="1" applyFill="1" applyBorder="1" applyAlignment="1">
      <alignment horizontal="center" vertical="center" wrapText="1" indent="1"/>
    </xf>
    <xf numFmtId="2" fontId="2" fillId="3" borderId="1" xfId="50" applyNumberFormat="1" applyFont="1" applyFill="1" applyBorder="1" applyAlignment="1">
      <alignment horizontal="center" vertical="center" wrapText="1" indent="1"/>
    </xf>
    <xf numFmtId="0" fontId="2" fillId="2" borderId="1" xfId="50" applyFont="1" applyFill="1" applyBorder="1" applyAlignment="1">
      <alignment horizontal="center" vertical="center" wrapText="1"/>
    </xf>
    <xf numFmtId="0" fontId="2" fillId="4" borderId="1" xfId="50" applyFont="1" applyFill="1" applyBorder="1" applyAlignment="1">
      <alignment horizontal="center" vertical="center" wrapText="1" indent="1"/>
    </xf>
    <xf numFmtId="0" fontId="1" fillId="0" borderId="1" xfId="0" applyFont="1" applyBorder="1" applyAlignment="1">
      <alignment horizontal="center" vertical="center" wrapText="1"/>
    </xf>
    <xf numFmtId="0" fontId="3" fillId="0" borderId="1" xfId="50" applyFont="1" applyBorder="1" applyAlignment="1">
      <alignment vertical="top" wrapText="1" indent="2"/>
    </xf>
    <xf numFmtId="0" fontId="4" fillId="0" borderId="1" xfId="50" applyFont="1" applyBorder="1" applyAlignment="1">
      <alignment horizontal="right" vertical="center" indent="1"/>
    </xf>
    <xf numFmtId="2" fontId="4" fillId="0" borderId="1" xfId="50" applyNumberFormat="1" applyFont="1" applyBorder="1" applyAlignment="1">
      <alignment horizontal="right" vertical="center" indent="1"/>
    </xf>
    <xf numFmtId="4" fontId="3" fillId="0" borderId="1" xfId="50" applyNumberFormat="1" applyFont="1" applyBorder="1" applyAlignment="1">
      <alignment horizontal="right" vertical="center" indent="1"/>
    </xf>
    <xf numFmtId="4" fontId="3" fillId="0" borderId="1" xfId="50" applyNumberFormat="1" applyFont="1" applyBorder="1" applyAlignment="1">
      <alignment horizontal="center" vertical="center"/>
    </xf>
    <xf numFmtId="0" fontId="1" fillId="0" borderId="1" xfId="0" applyFont="1" applyBorder="1" applyAlignment="1">
      <alignment horizontal="center" vertical="center"/>
    </xf>
    <xf numFmtId="2" fontId="3" fillId="0" borderId="1" xfId="50" applyNumberFormat="1" applyFont="1" applyBorder="1" applyAlignment="1">
      <alignment horizontal="center" vertical="center"/>
    </xf>
    <xf numFmtId="4" fontId="4" fillId="0" borderId="1" xfId="50" applyNumberFormat="1" applyFont="1" applyBorder="1" applyAlignment="1">
      <alignment horizontal="right" vertical="center" indent="1"/>
    </xf>
    <xf numFmtId="2" fontId="3" fillId="0" borderId="1" xfId="50" applyNumberFormat="1" applyFont="1" applyBorder="1" applyAlignment="1">
      <alignment horizontal="right" vertical="center" indent="1"/>
    </xf>
    <xf numFmtId="2" fontId="4" fillId="4" borderId="1" xfId="50" applyNumberFormat="1" applyFont="1" applyFill="1" applyBorder="1" applyAlignment="1">
      <alignment horizontal="right" vertical="center" indent="1"/>
    </xf>
    <xf numFmtId="4" fontId="3" fillId="2" borderId="1" xfId="50" applyNumberFormat="1" applyFont="1" applyFill="1" applyBorder="1" applyAlignment="1">
      <alignment horizontal="center" vertical="center"/>
    </xf>
    <xf numFmtId="4" fontId="3" fillId="4" borderId="1" xfId="50" applyNumberFormat="1" applyFont="1" applyFill="1" applyBorder="1" applyAlignment="1">
      <alignment horizontal="center" vertical="center"/>
    </xf>
    <xf numFmtId="0" fontId="1" fillId="4" borderId="1" xfId="0" applyFont="1" applyFill="1" applyBorder="1" applyAlignment="1">
      <alignment horizontal="center" vertical="center" wrapText="1"/>
    </xf>
    <xf numFmtId="0" fontId="5" fillId="0" borderId="0" xfId="49"/>
    <xf numFmtId="4" fontId="3" fillId="5" borderId="1" xfId="50" applyNumberFormat="1" applyFont="1" applyFill="1" applyBorder="1" applyAlignment="1">
      <alignment horizontal="right" vertical="center" indent="1"/>
    </xf>
    <xf numFmtId="0" fontId="3" fillId="0" borderId="1" xfId="50" applyFont="1" applyBorder="1" applyAlignment="1">
      <alignment horizontal="center" vertical="center" wrapText="1"/>
    </xf>
    <xf numFmtId="0" fontId="3" fillId="4" borderId="1" xfId="50" applyFont="1" applyFill="1" applyBorder="1" applyAlignment="1">
      <alignment horizontal="center" vertical="center" wrapText="1"/>
    </xf>
    <xf numFmtId="2" fontId="4" fillId="0" borderId="1" xfId="50" applyNumberFormat="1" applyFont="1" applyBorder="1" applyAlignment="1">
      <alignment horizontal="center" vertical="center"/>
    </xf>
    <xf numFmtId="0" fontId="3" fillId="4" borderId="1" xfId="50" applyFont="1" applyFill="1" applyBorder="1" applyAlignment="1">
      <alignment vertical="top" wrapText="1" indent="2"/>
    </xf>
    <xf numFmtId="4" fontId="4" fillId="4" borderId="1" xfId="50" applyNumberFormat="1" applyFont="1" applyFill="1" applyBorder="1" applyAlignment="1">
      <alignment horizontal="right" vertical="center" indent="1"/>
    </xf>
    <xf numFmtId="0" fontId="1" fillId="6" borderId="1" xfId="0" applyFont="1" applyFill="1" applyBorder="1" applyAlignment="1">
      <alignment horizontal="center" vertical="center"/>
    </xf>
    <xf numFmtId="0" fontId="3" fillId="0" borderId="1" xfId="50" applyFont="1" applyBorder="1" applyAlignment="1">
      <alignment horizontal="right" vertical="center" indent="1"/>
    </xf>
    <xf numFmtId="0" fontId="1" fillId="7" borderId="1" xfId="0" applyFont="1" applyFill="1" applyBorder="1" applyAlignment="1">
      <alignment horizontal="center" vertical="center" wrapText="1"/>
    </xf>
    <xf numFmtId="9" fontId="1" fillId="0" borderId="1" xfId="0" applyNumberFormat="1" applyFont="1" applyBorder="1" applyAlignment="1">
      <alignment horizontal="center" vertical="center" wrapText="1"/>
    </xf>
    <xf numFmtId="0" fontId="3" fillId="5" borderId="1" xfId="50" applyFont="1" applyFill="1" applyBorder="1" applyAlignment="1">
      <alignment vertical="top" wrapText="1" indent="2"/>
    </xf>
    <xf numFmtId="0" fontId="4" fillId="5" borderId="1" xfId="50" applyFont="1" applyFill="1" applyBorder="1" applyAlignment="1">
      <alignment horizontal="right" vertical="center" indent="1"/>
    </xf>
    <xf numFmtId="2" fontId="4" fillId="5" borderId="1" xfId="50" applyNumberFormat="1" applyFont="1" applyFill="1" applyBorder="1" applyAlignment="1">
      <alignment horizontal="right" vertical="center" indent="1"/>
    </xf>
    <xf numFmtId="0" fontId="1" fillId="8" borderId="1" xfId="0" applyFont="1" applyFill="1" applyBorder="1" applyAlignment="1">
      <alignment horizontal="center" vertical="center"/>
    </xf>
    <xf numFmtId="0" fontId="1" fillId="8" borderId="1" xfId="0" applyFont="1" applyFill="1" applyBorder="1" applyAlignment="1">
      <alignment horizontal="center" vertical="center" wrapText="1"/>
    </xf>
    <xf numFmtId="0" fontId="1" fillId="4" borderId="1" xfId="0" applyFont="1" applyFill="1" applyBorder="1" applyAlignment="1">
      <alignment horizontal="center" vertical="center"/>
    </xf>
    <xf numFmtId="0" fontId="4" fillId="0" borderId="1" xfId="50" applyFont="1" applyBorder="1" applyAlignment="1">
      <alignment horizontal="center" vertical="center"/>
    </xf>
    <xf numFmtId="4" fontId="3" fillId="4" borderId="1" xfId="50" applyNumberFormat="1" applyFont="1" applyFill="1" applyBorder="1" applyAlignment="1">
      <alignment horizontal="right" vertical="center" indent="1"/>
    </xf>
    <xf numFmtId="2" fontId="3" fillId="4" borderId="1" xfId="50" applyNumberFormat="1" applyFont="1" applyFill="1" applyBorder="1" applyAlignment="1">
      <alignment horizontal="center" vertical="center"/>
    </xf>
    <xf numFmtId="0" fontId="6" fillId="4" borderId="1" xfId="50" applyFont="1" applyFill="1" applyBorder="1" applyAlignment="1">
      <alignment vertical="top" wrapText="1" indent="2"/>
    </xf>
    <xf numFmtId="0" fontId="1" fillId="0" borderId="1" xfId="0" applyFont="1" applyBorder="1"/>
    <xf numFmtId="0" fontId="7" fillId="3" borderId="1" xfId="50" applyFont="1" applyFill="1" applyBorder="1" applyAlignment="1">
      <alignment vertical="top"/>
    </xf>
    <xf numFmtId="4" fontId="4" fillId="3" borderId="1" xfId="50" applyNumberFormat="1" applyFont="1" applyFill="1" applyBorder="1" applyAlignment="1">
      <alignment horizontal="right" vertical="center" indent="1"/>
    </xf>
    <xf numFmtId="2" fontId="4" fillId="3" borderId="1" xfId="50" applyNumberFormat="1" applyFont="1" applyFill="1" applyBorder="1" applyAlignment="1">
      <alignment horizontal="right" vertical="center" indent="1"/>
    </xf>
    <xf numFmtId="4" fontId="7" fillId="3" borderId="1" xfId="50" applyNumberFormat="1" applyFont="1" applyFill="1" applyBorder="1" applyAlignment="1">
      <alignment horizontal="right" vertical="center" indent="1"/>
    </xf>
    <xf numFmtId="4" fontId="8" fillId="3" borderId="1" xfId="50" applyNumberFormat="1" applyFont="1" applyFill="1" applyBorder="1" applyAlignment="1">
      <alignment horizontal="right" vertical="center" indent="1"/>
    </xf>
  </cellXfs>
  <cellStyles count="51">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 name="Normal 7" xfId="49"/>
    <cellStyle name="Normal_Sheet1"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K104"/>
  <sheetViews>
    <sheetView tabSelected="1" zoomScale="85" zoomScaleNormal="85" workbookViewId="0">
      <pane ySplit="1" topLeftCell="A19" activePane="bottomLeft" state="frozen"/>
      <selection/>
      <selection pane="bottomLeft" activeCell="CV21" sqref="CV21"/>
    </sheetView>
  </sheetViews>
  <sheetFormatPr defaultColWidth="9.14285714285714" defaultRowHeight="36" customHeight="1"/>
  <cols>
    <col min="1" max="1" width="5.42857142857143" style="1" hidden="1" customWidth="1"/>
    <col min="2" max="2" width="11.1428571428571" style="1" customWidth="1"/>
    <col min="3" max="3" width="23.5714285714286" style="1" hidden="1" customWidth="1"/>
    <col min="4" max="4" width="23.5714285714286" style="1" customWidth="1"/>
    <col min="5" max="5" width="42.4285714285714" style="1" hidden="1" customWidth="1"/>
    <col min="6" max="6" width="42.7142857142857" style="1" hidden="1" customWidth="1"/>
    <col min="7" max="7" width="11.4285714285714" style="1" customWidth="1"/>
    <col min="8" max="92" width="9.14285714285714" style="1" customWidth="1"/>
    <col min="93" max="93" width="9" style="1" customWidth="1"/>
    <col min="94" max="99" width="9.14285714285714" style="1" customWidth="1"/>
    <col min="100" max="100" width="17.4285714285714" style="1" customWidth="1"/>
    <col min="101" max="132" width="9.14285714285714" style="1" customWidth="1"/>
    <col min="133" max="133" width="14.4285714285714" style="1" customWidth="1"/>
    <col min="134" max="153" width="9.14285714285714" style="1" customWidth="1"/>
    <col min="154" max="154" width="12.4285714285714" style="1" customWidth="1"/>
    <col min="155" max="156" width="13" style="1" hidden="1" customWidth="1"/>
    <col min="157" max="157" width="15.2857142857143" style="2" hidden="1" customWidth="1"/>
    <col min="158" max="158" width="15" style="3" hidden="1" customWidth="1"/>
    <col min="159" max="160" width="15" style="4" hidden="1" customWidth="1"/>
    <col min="161" max="161" width="13" style="1" hidden="1" customWidth="1"/>
    <col min="162" max="162" width="19.5714285714286" style="5" hidden="1" customWidth="1"/>
    <col min="163" max="163" width="18.1428571428571" style="1" hidden="1" customWidth="1"/>
    <col min="164" max="167" width="9.14285714285714" style="1" hidden="1" customWidth="1"/>
    <col min="168" max="16384" width="9.14285714285714" style="1"/>
  </cols>
  <sheetData>
    <row r="1" customHeight="1" spans="1:165">
      <c r="A1" s="6" t="s">
        <v>0</v>
      </c>
      <c r="B1" s="6" t="s">
        <v>1</v>
      </c>
      <c r="C1" s="6" t="s">
        <v>2</v>
      </c>
      <c r="D1" s="7" t="s">
        <v>3</v>
      </c>
      <c r="E1" s="6" t="s">
        <v>4</v>
      </c>
      <c r="F1" s="7" t="s">
        <v>5</v>
      </c>
      <c r="G1" s="6" t="s">
        <v>6</v>
      </c>
      <c r="H1" s="6" t="s">
        <v>7</v>
      </c>
      <c r="I1" s="6" t="s">
        <v>8</v>
      </c>
      <c r="J1" s="6" t="s">
        <v>9</v>
      </c>
      <c r="K1" s="6" t="s">
        <v>10</v>
      </c>
      <c r="L1" s="6" t="s">
        <v>11</v>
      </c>
      <c r="M1" s="6" t="s">
        <v>12</v>
      </c>
      <c r="N1" s="6" t="s">
        <v>13</v>
      </c>
      <c r="O1" s="6" t="s">
        <v>14</v>
      </c>
      <c r="P1" s="8" t="s">
        <v>15</v>
      </c>
      <c r="Q1" s="6" t="s">
        <v>16</v>
      </c>
      <c r="R1" s="6" t="s">
        <v>17</v>
      </c>
      <c r="S1" s="6" t="s">
        <v>18</v>
      </c>
      <c r="T1" s="6" t="s">
        <v>19</v>
      </c>
      <c r="U1" s="6" t="s">
        <v>20</v>
      </c>
      <c r="V1" s="6" t="s">
        <v>21</v>
      </c>
      <c r="W1" s="6" t="s">
        <v>22</v>
      </c>
      <c r="X1" s="6" t="s">
        <v>23</v>
      </c>
      <c r="Y1" s="6" t="s">
        <v>24</v>
      </c>
      <c r="Z1" s="6" t="s">
        <v>25</v>
      </c>
      <c r="AA1" s="6" t="s">
        <v>26</v>
      </c>
      <c r="AB1" s="6" t="s">
        <v>27</v>
      </c>
      <c r="AC1" s="6" t="s">
        <v>28</v>
      </c>
      <c r="AD1" s="6" t="s">
        <v>29</v>
      </c>
      <c r="AE1" s="6" t="s">
        <v>30</v>
      </c>
      <c r="AF1" s="6" t="s">
        <v>31</v>
      </c>
      <c r="AG1" s="6" t="s">
        <v>32</v>
      </c>
      <c r="AH1" s="6" t="s">
        <v>33</v>
      </c>
      <c r="AI1" s="6" t="s">
        <v>34</v>
      </c>
      <c r="AJ1" s="6" t="s">
        <v>35</v>
      </c>
      <c r="AK1" s="6" t="s">
        <v>36</v>
      </c>
      <c r="AL1" s="6" t="s">
        <v>37</v>
      </c>
      <c r="AM1" s="6" t="s">
        <v>38</v>
      </c>
      <c r="AN1" s="6" t="s">
        <v>39</v>
      </c>
      <c r="AO1" s="6" t="s">
        <v>40</v>
      </c>
      <c r="AP1" s="8" t="s">
        <v>41</v>
      </c>
      <c r="AQ1" s="6" t="s">
        <v>42</v>
      </c>
      <c r="AR1" s="6" t="s">
        <v>43</v>
      </c>
      <c r="AS1" s="6" t="s">
        <v>44</v>
      </c>
      <c r="AT1" s="6" t="s">
        <v>45</v>
      </c>
      <c r="AU1" s="6" t="s">
        <v>46</v>
      </c>
      <c r="AV1" s="6" t="s">
        <v>47</v>
      </c>
      <c r="AW1" s="6" t="s">
        <v>48</v>
      </c>
      <c r="AX1" s="6" t="s">
        <v>49</v>
      </c>
      <c r="AY1" s="6" t="s">
        <v>50</v>
      </c>
      <c r="AZ1" s="6" t="s">
        <v>51</v>
      </c>
      <c r="BA1" s="6" t="s">
        <v>52</v>
      </c>
      <c r="BB1" s="6" t="s">
        <v>53</v>
      </c>
      <c r="BC1" s="6" t="s">
        <v>54</v>
      </c>
      <c r="BD1" s="6" t="s">
        <v>55</v>
      </c>
      <c r="BE1" s="6" t="s">
        <v>56</v>
      </c>
      <c r="BF1" s="6" t="s">
        <v>57</v>
      </c>
      <c r="BG1" s="6" t="s">
        <v>58</v>
      </c>
      <c r="BH1" s="6" t="s">
        <v>59</v>
      </c>
      <c r="BI1" s="6" t="s">
        <v>60</v>
      </c>
      <c r="BJ1" s="6" t="s">
        <v>61</v>
      </c>
      <c r="BK1" s="6" t="s">
        <v>62</v>
      </c>
      <c r="BL1" s="6" t="s">
        <v>63</v>
      </c>
      <c r="BM1" s="6" t="s">
        <v>64</v>
      </c>
      <c r="BN1" s="6" t="s">
        <v>65</v>
      </c>
      <c r="BO1" s="6" t="s">
        <v>66</v>
      </c>
      <c r="BP1" s="6" t="s">
        <v>67</v>
      </c>
      <c r="BQ1" s="6" t="s">
        <v>68</v>
      </c>
      <c r="BR1" s="6" t="s">
        <v>69</v>
      </c>
      <c r="BS1" s="6" t="s">
        <v>70</v>
      </c>
      <c r="BT1" s="6" t="s">
        <v>71</v>
      </c>
      <c r="BU1" s="6" t="s">
        <v>72</v>
      </c>
      <c r="BV1" s="6" t="s">
        <v>73</v>
      </c>
      <c r="BW1" s="6" t="s">
        <v>74</v>
      </c>
      <c r="BX1" s="6" t="s">
        <v>75</v>
      </c>
      <c r="BY1" s="6" t="s">
        <v>76</v>
      </c>
      <c r="BZ1" s="6" t="s">
        <v>77</v>
      </c>
      <c r="CA1" s="6" t="s">
        <v>78</v>
      </c>
      <c r="CB1" s="6" t="s">
        <v>79</v>
      </c>
      <c r="CC1" s="6" t="s">
        <v>80</v>
      </c>
      <c r="CD1" s="6" t="s">
        <v>81</v>
      </c>
      <c r="CE1" s="6" t="s">
        <v>82</v>
      </c>
      <c r="CF1" s="6" t="s">
        <v>83</v>
      </c>
      <c r="CG1" s="6" t="s">
        <v>84</v>
      </c>
      <c r="CH1" s="6" t="s">
        <v>85</v>
      </c>
      <c r="CI1" s="6" t="s">
        <v>86</v>
      </c>
      <c r="CJ1" s="6" t="s">
        <v>87</v>
      </c>
      <c r="CK1" s="6" t="s">
        <v>88</v>
      </c>
      <c r="CL1" s="6" t="s">
        <v>89</v>
      </c>
      <c r="CM1" s="6" t="s">
        <v>90</v>
      </c>
      <c r="CN1" s="6" t="s">
        <v>91</v>
      </c>
      <c r="CO1" s="8" t="s">
        <v>92</v>
      </c>
      <c r="CP1" s="6" t="s">
        <v>93</v>
      </c>
      <c r="CQ1" s="6" t="s">
        <v>94</v>
      </c>
      <c r="CR1" s="6" t="s">
        <v>95</v>
      </c>
      <c r="CS1" s="6" t="s">
        <v>96</v>
      </c>
      <c r="CT1" s="6" t="s">
        <v>97</v>
      </c>
      <c r="CU1" s="6" t="s">
        <v>98</v>
      </c>
      <c r="CV1" s="6" t="s">
        <v>99</v>
      </c>
      <c r="CW1" s="6" t="s">
        <v>100</v>
      </c>
      <c r="CX1" s="6" t="s">
        <v>101</v>
      </c>
      <c r="CY1" s="6" t="s">
        <v>102</v>
      </c>
      <c r="CZ1" s="6" t="s">
        <v>103</v>
      </c>
      <c r="DA1" s="6" t="s">
        <v>104</v>
      </c>
      <c r="DB1" s="6" t="s">
        <v>105</v>
      </c>
      <c r="DC1" s="8" t="s">
        <v>106</v>
      </c>
      <c r="DD1" s="6" t="s">
        <v>107</v>
      </c>
      <c r="DE1" s="6" t="s">
        <v>108</v>
      </c>
      <c r="DF1" s="6" t="s">
        <v>109</v>
      </c>
      <c r="DG1" s="6" t="s">
        <v>110</v>
      </c>
      <c r="DH1" s="6" t="s">
        <v>111</v>
      </c>
      <c r="DI1" s="6" t="s">
        <v>112</v>
      </c>
      <c r="DJ1" s="6" t="s">
        <v>113</v>
      </c>
      <c r="DK1" s="8" t="s">
        <v>114</v>
      </c>
      <c r="DL1" s="6" t="s">
        <v>115</v>
      </c>
      <c r="DM1" s="6" t="s">
        <v>116</v>
      </c>
      <c r="DN1" s="6" t="s">
        <v>117</v>
      </c>
      <c r="DO1" s="6" t="s">
        <v>118</v>
      </c>
      <c r="DP1" s="6" t="s">
        <v>119</v>
      </c>
      <c r="DQ1" s="8" t="s">
        <v>120</v>
      </c>
      <c r="DR1" s="6" t="s">
        <v>121</v>
      </c>
      <c r="DS1" s="6" t="s">
        <v>122</v>
      </c>
      <c r="DT1" s="6" t="s">
        <v>123</v>
      </c>
      <c r="DU1" s="6" t="s">
        <v>124</v>
      </c>
      <c r="DV1" s="6" t="s">
        <v>125</v>
      </c>
      <c r="DW1" s="6" t="s">
        <v>126</v>
      </c>
      <c r="DX1" s="6" t="s">
        <v>127</v>
      </c>
      <c r="DY1" s="6" t="s">
        <v>128</v>
      </c>
      <c r="DZ1" s="6" t="s">
        <v>129</v>
      </c>
      <c r="EA1" s="6" t="s">
        <v>130</v>
      </c>
      <c r="EB1" s="6" t="s">
        <v>131</v>
      </c>
      <c r="EC1" s="6" t="s">
        <v>132</v>
      </c>
      <c r="ED1" s="6" t="s">
        <v>133</v>
      </c>
      <c r="EE1" s="6" t="s">
        <v>134</v>
      </c>
      <c r="EF1" s="6" t="s">
        <v>135</v>
      </c>
      <c r="EG1" s="6" t="s">
        <v>136</v>
      </c>
      <c r="EH1" s="6" t="s">
        <v>137</v>
      </c>
      <c r="EI1" s="6" t="s">
        <v>138</v>
      </c>
      <c r="EJ1" s="6" t="s">
        <v>139</v>
      </c>
      <c r="EK1" s="6" t="s">
        <v>140</v>
      </c>
      <c r="EL1" s="6" t="s">
        <v>141</v>
      </c>
      <c r="EM1" s="6" t="s">
        <v>142</v>
      </c>
      <c r="EN1" s="6" t="s">
        <v>143</v>
      </c>
      <c r="EO1" s="6" t="s">
        <v>144</v>
      </c>
      <c r="EP1" s="6" t="s">
        <v>145</v>
      </c>
      <c r="EQ1" s="6" t="s">
        <v>146</v>
      </c>
      <c r="ER1" s="6" t="s">
        <v>147</v>
      </c>
      <c r="ES1" s="6" t="s">
        <v>148</v>
      </c>
      <c r="ET1" s="6" t="s">
        <v>149</v>
      </c>
      <c r="EU1" s="6" t="s">
        <v>150</v>
      </c>
      <c r="EV1" s="6" t="s">
        <v>151</v>
      </c>
      <c r="EW1" s="6" t="s">
        <v>152</v>
      </c>
      <c r="EX1" s="9" t="s">
        <v>153</v>
      </c>
      <c r="EY1" s="9" t="s">
        <v>154</v>
      </c>
      <c r="EZ1" s="9" t="s">
        <v>155</v>
      </c>
      <c r="FA1" s="10" t="s">
        <v>156</v>
      </c>
      <c r="FB1" s="11" t="s">
        <v>157</v>
      </c>
      <c r="FC1" s="7" t="s">
        <v>158</v>
      </c>
      <c r="FD1" s="12" t="s">
        <v>159</v>
      </c>
      <c r="FE1" s="9" t="s">
        <v>160</v>
      </c>
      <c r="FF1" s="13" t="s">
        <v>161</v>
      </c>
      <c r="FG1" s="9" t="s">
        <v>162</v>
      </c>
      <c r="FH1" s="9" t="s">
        <v>163</v>
      </c>
      <c r="FI1" s="9" t="s">
        <v>164</v>
      </c>
    </row>
    <row r="2" customHeight="1" spans="1:165">
      <c r="A2" s="14">
        <v>10</v>
      </c>
      <c r="B2" s="14">
        <v>1</v>
      </c>
      <c r="C2" s="14" t="s">
        <v>165</v>
      </c>
      <c r="D2" s="14" t="s">
        <v>165</v>
      </c>
      <c r="E2" s="14" t="s">
        <v>166</v>
      </c>
      <c r="F2" s="14" t="s">
        <v>166</v>
      </c>
      <c r="G2" s="14" t="s">
        <v>167</v>
      </c>
      <c r="H2" s="15"/>
      <c r="I2" s="15"/>
      <c r="J2" s="15"/>
      <c r="K2" s="15"/>
      <c r="L2" s="15"/>
      <c r="M2" s="15"/>
      <c r="N2" s="15"/>
      <c r="O2" s="15"/>
      <c r="P2" s="15"/>
      <c r="Q2" s="16">
        <v>8</v>
      </c>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6">
        <v>1</v>
      </c>
      <c r="AW2" s="15"/>
      <c r="AX2" s="15"/>
      <c r="AY2" s="15"/>
      <c r="AZ2" s="15"/>
      <c r="BA2" s="15"/>
      <c r="BB2" s="15"/>
      <c r="BC2" s="15"/>
      <c r="BD2" s="15"/>
      <c r="BE2" s="15"/>
      <c r="BF2" s="15"/>
      <c r="BG2" s="15"/>
      <c r="BH2" s="15"/>
      <c r="BI2" s="15"/>
      <c r="BJ2" s="15"/>
      <c r="BK2" s="15"/>
      <c r="BL2" s="15"/>
      <c r="BM2" s="15"/>
      <c r="BN2" s="15"/>
      <c r="BO2" s="15"/>
      <c r="BP2" s="15"/>
      <c r="BQ2" s="15"/>
      <c r="BR2" s="15"/>
      <c r="BS2" s="15"/>
      <c r="BT2" s="15"/>
      <c r="BU2" s="15"/>
      <c r="BV2" s="16">
        <v>1</v>
      </c>
      <c r="BW2" s="15"/>
      <c r="BX2" s="15"/>
      <c r="BY2" s="15"/>
      <c r="BZ2" s="15"/>
      <c r="CA2" s="15"/>
      <c r="CB2" s="15"/>
      <c r="CC2" s="15"/>
      <c r="CD2" s="15"/>
      <c r="CE2" s="15"/>
      <c r="CF2" s="15"/>
      <c r="CG2" s="15"/>
      <c r="CH2" s="15"/>
      <c r="CI2" s="15"/>
      <c r="CJ2" s="15"/>
      <c r="CK2" s="16">
        <v>12</v>
      </c>
      <c r="CL2" s="15"/>
      <c r="CM2" s="15"/>
      <c r="CN2" s="15"/>
      <c r="CO2" s="15"/>
      <c r="CP2" s="15"/>
      <c r="CQ2" s="15"/>
      <c r="CR2" s="15"/>
      <c r="CS2" s="15"/>
      <c r="CT2" s="15"/>
      <c r="CU2" s="15"/>
      <c r="CV2" s="15"/>
      <c r="CW2" s="15"/>
      <c r="CX2" s="15"/>
      <c r="CY2" s="15"/>
      <c r="CZ2" s="15"/>
      <c r="DA2" s="15"/>
      <c r="DB2" s="16">
        <v>1</v>
      </c>
      <c r="DC2" s="15"/>
      <c r="DD2" s="15"/>
      <c r="DE2" s="15"/>
      <c r="DF2" s="16">
        <v>3</v>
      </c>
      <c r="DG2" s="15"/>
      <c r="DH2" s="15"/>
      <c r="DI2" s="16">
        <v>15</v>
      </c>
      <c r="DJ2" s="15"/>
      <c r="DK2" s="15"/>
      <c r="DL2" s="15"/>
      <c r="DM2" s="16">
        <v>1</v>
      </c>
      <c r="DN2" s="15"/>
      <c r="DO2" s="15"/>
      <c r="DP2" s="15"/>
      <c r="DQ2" s="15"/>
      <c r="DR2" s="15"/>
      <c r="DS2" s="15"/>
      <c r="DT2" s="16">
        <v>1</v>
      </c>
      <c r="DU2" s="15"/>
      <c r="DV2" s="15"/>
      <c r="DW2" s="15"/>
      <c r="DX2" s="15"/>
      <c r="DY2" s="15"/>
      <c r="DZ2" s="15"/>
      <c r="EA2" s="15"/>
      <c r="EB2" s="15"/>
      <c r="EC2" s="15"/>
      <c r="ED2" s="15"/>
      <c r="EE2" s="15"/>
      <c r="EF2" s="15"/>
      <c r="EG2" s="15"/>
      <c r="EH2" s="15"/>
      <c r="EI2" s="15"/>
      <c r="EJ2" s="15"/>
      <c r="EK2" s="15"/>
      <c r="EL2" s="15"/>
      <c r="EM2" s="15"/>
      <c r="EN2" s="15"/>
      <c r="EO2" s="15"/>
      <c r="EP2" s="15"/>
      <c r="EQ2" s="15"/>
      <c r="ER2" s="15"/>
      <c r="ES2" s="15"/>
      <c r="ET2" s="15"/>
      <c r="EU2" s="15"/>
      <c r="EV2" s="15"/>
      <c r="EW2" s="15"/>
      <c r="EX2" s="16">
        <v>43</v>
      </c>
      <c r="EY2" s="17">
        <v>47300.17</v>
      </c>
      <c r="EZ2" s="17">
        <f t="shared" ref="EZ2:EZ65" si="0">EY2/1.2</f>
        <v>39416.8083333333</v>
      </c>
      <c r="FA2" s="18">
        <f t="shared" ref="FA2:FA9" si="1">EY2/EX2</f>
        <v>1100.00395348837</v>
      </c>
      <c r="FB2" s="18">
        <f>FA2/1.2</f>
        <v>916.66996124031</v>
      </c>
      <c r="FC2" s="18">
        <v>916.66996124031</v>
      </c>
      <c r="FD2" s="18">
        <f>EX2*FC2</f>
        <v>39416.8083333333</v>
      </c>
      <c r="FE2" s="17">
        <f t="shared" ref="FE2:FE65" si="2">ROUNDUP(EZ2,2)</f>
        <v>39416.81</v>
      </c>
      <c r="FF2" s="13"/>
      <c r="FG2" s="19"/>
      <c r="FH2" s="19"/>
      <c r="FI2" s="19"/>
    </row>
    <row r="3" customHeight="1" spans="1:165">
      <c r="A3" s="14">
        <v>22</v>
      </c>
      <c r="B3" s="14">
        <v>2</v>
      </c>
      <c r="C3" s="14" t="s">
        <v>168</v>
      </c>
      <c r="D3" s="14" t="s">
        <v>168</v>
      </c>
      <c r="E3" s="14" t="s">
        <v>169</v>
      </c>
      <c r="F3" s="14" t="s">
        <v>169</v>
      </c>
      <c r="G3" s="14" t="s">
        <v>167</v>
      </c>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c r="DV3" s="15"/>
      <c r="DW3" s="15"/>
      <c r="DX3" s="15"/>
      <c r="DY3" s="15"/>
      <c r="DZ3" s="15"/>
      <c r="EA3" s="15"/>
      <c r="EB3" s="15"/>
      <c r="EC3" s="15"/>
      <c r="ED3" s="15"/>
      <c r="EE3" s="15"/>
      <c r="EF3" s="15"/>
      <c r="EG3" s="15"/>
      <c r="EH3" s="15"/>
      <c r="EI3" s="15"/>
      <c r="EJ3" s="15"/>
      <c r="EK3" s="15"/>
      <c r="EL3" s="15"/>
      <c r="EM3" s="15"/>
      <c r="EN3" s="15"/>
      <c r="EO3" s="15"/>
      <c r="EP3" s="15"/>
      <c r="EQ3" s="15"/>
      <c r="ER3" s="15"/>
      <c r="ES3" s="15"/>
      <c r="ET3" s="15"/>
      <c r="EU3" s="15"/>
      <c r="EV3" s="16">
        <v>2</v>
      </c>
      <c r="EW3" s="15"/>
      <c r="EX3" s="16">
        <v>2</v>
      </c>
      <c r="EY3" s="17">
        <v>1600.01</v>
      </c>
      <c r="EZ3" s="17">
        <f t="shared" si="0"/>
        <v>1333.34166666667</v>
      </c>
      <c r="FA3" s="20">
        <f t="shared" si="1"/>
        <v>800.005</v>
      </c>
      <c r="FB3" s="18">
        <f t="shared" ref="FB3:FB66" si="3">FA3/1.2</f>
        <v>666.670833333333</v>
      </c>
      <c r="FC3" s="18">
        <v>666.670833333333</v>
      </c>
      <c r="FD3" s="18">
        <f t="shared" ref="FD3:FD66" si="4">EX3*FC3</f>
        <v>1333.34166666667</v>
      </c>
      <c r="FE3" s="17">
        <f t="shared" si="2"/>
        <v>1333.35</v>
      </c>
      <c r="FF3" s="13"/>
      <c r="FG3" s="19"/>
      <c r="FH3" s="19"/>
      <c r="FI3" s="19"/>
    </row>
    <row r="4" customHeight="1" spans="1:165">
      <c r="A4" s="14">
        <v>26</v>
      </c>
      <c r="B4" s="14">
        <v>3</v>
      </c>
      <c r="C4" s="14" t="s">
        <v>170</v>
      </c>
      <c r="D4" s="14" t="s">
        <v>170</v>
      </c>
      <c r="E4" s="14" t="s">
        <v>171</v>
      </c>
      <c r="F4" s="14" t="s">
        <v>171</v>
      </c>
      <c r="G4" s="14" t="s">
        <v>172</v>
      </c>
      <c r="H4" s="15"/>
      <c r="I4" s="15"/>
      <c r="J4" s="15"/>
      <c r="K4" s="15"/>
      <c r="L4" s="15"/>
      <c r="M4" s="15"/>
      <c r="N4" s="15"/>
      <c r="O4" s="15"/>
      <c r="P4" s="15"/>
      <c r="Q4" s="16">
        <v>100</v>
      </c>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c r="CA4" s="15"/>
      <c r="CB4" s="15"/>
      <c r="CC4" s="15"/>
      <c r="CD4" s="15"/>
      <c r="CE4" s="15"/>
      <c r="CF4" s="15"/>
      <c r="CG4" s="15"/>
      <c r="CH4" s="15"/>
      <c r="CI4" s="15"/>
      <c r="CJ4" s="15"/>
      <c r="CK4" s="15"/>
      <c r="CL4" s="15"/>
      <c r="CM4" s="15"/>
      <c r="CN4" s="15"/>
      <c r="CO4" s="15"/>
      <c r="CP4" s="15"/>
      <c r="CQ4" s="15"/>
      <c r="CR4" s="15"/>
      <c r="CS4" s="15"/>
      <c r="CT4" s="15"/>
      <c r="CU4" s="15"/>
      <c r="CV4" s="15"/>
      <c r="CW4" s="15"/>
      <c r="CX4" s="15"/>
      <c r="CY4" s="15"/>
      <c r="CZ4" s="15"/>
      <c r="DA4" s="15"/>
      <c r="DB4" s="15"/>
      <c r="DC4" s="15"/>
      <c r="DD4" s="15"/>
      <c r="DE4" s="15"/>
      <c r="DF4" s="15"/>
      <c r="DG4" s="15"/>
      <c r="DH4" s="15"/>
      <c r="DI4" s="16">
        <v>6</v>
      </c>
      <c r="DJ4" s="15"/>
      <c r="DK4" s="15"/>
      <c r="DL4" s="15"/>
      <c r="DM4" s="15"/>
      <c r="DN4" s="15"/>
      <c r="DO4" s="15"/>
      <c r="DP4" s="15"/>
      <c r="DQ4" s="15"/>
      <c r="DR4" s="15"/>
      <c r="DS4" s="15"/>
      <c r="DT4" s="15"/>
      <c r="DU4" s="15"/>
      <c r="DV4" s="15"/>
      <c r="DW4" s="15"/>
      <c r="DX4" s="15"/>
      <c r="DY4" s="15"/>
      <c r="DZ4" s="15"/>
      <c r="EA4" s="15"/>
      <c r="EB4" s="15"/>
      <c r="EC4" s="15"/>
      <c r="ED4" s="15"/>
      <c r="EE4" s="15"/>
      <c r="EF4" s="15"/>
      <c r="EG4" s="15"/>
      <c r="EH4" s="15"/>
      <c r="EI4" s="15"/>
      <c r="EJ4" s="15"/>
      <c r="EK4" s="15"/>
      <c r="EL4" s="15"/>
      <c r="EM4" s="15"/>
      <c r="EN4" s="15"/>
      <c r="EO4" s="15"/>
      <c r="EP4" s="15"/>
      <c r="EQ4" s="15"/>
      <c r="ER4" s="15"/>
      <c r="ES4" s="15"/>
      <c r="ET4" s="15"/>
      <c r="EU4" s="15"/>
      <c r="EV4" s="15"/>
      <c r="EW4" s="15"/>
      <c r="EX4" s="16">
        <v>106</v>
      </c>
      <c r="EY4" s="17">
        <v>9116.42</v>
      </c>
      <c r="EZ4" s="17">
        <f t="shared" si="0"/>
        <v>7597.01666666667</v>
      </c>
      <c r="FA4" s="20">
        <f t="shared" si="1"/>
        <v>86.0039622641509</v>
      </c>
      <c r="FB4" s="18">
        <f t="shared" si="3"/>
        <v>71.6699685534591</v>
      </c>
      <c r="FC4" s="18">
        <v>71.6699685534591</v>
      </c>
      <c r="FD4" s="18">
        <f t="shared" si="4"/>
        <v>7597.01666666667</v>
      </c>
      <c r="FE4" s="17">
        <f t="shared" si="2"/>
        <v>7597.02</v>
      </c>
      <c r="FF4" s="13"/>
      <c r="FG4" s="19"/>
      <c r="FH4" s="19"/>
      <c r="FI4" s="19"/>
    </row>
    <row r="5" customHeight="1" spans="1:165">
      <c r="A5" s="14">
        <v>27</v>
      </c>
      <c r="B5" s="14">
        <v>4</v>
      </c>
      <c r="C5" s="14" t="s">
        <v>173</v>
      </c>
      <c r="D5" s="14" t="s">
        <v>173</v>
      </c>
      <c r="E5" s="14" t="s">
        <v>174</v>
      </c>
      <c r="F5" s="14" t="s">
        <v>174</v>
      </c>
      <c r="G5" s="14" t="s">
        <v>172</v>
      </c>
      <c r="H5" s="15"/>
      <c r="I5" s="15"/>
      <c r="J5" s="15"/>
      <c r="K5" s="15"/>
      <c r="L5" s="15"/>
      <c r="M5" s="15"/>
      <c r="N5" s="15"/>
      <c r="O5" s="15"/>
      <c r="P5" s="15"/>
      <c r="Q5" s="16">
        <v>100</v>
      </c>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BY5" s="15"/>
      <c r="BZ5" s="15"/>
      <c r="CA5" s="15"/>
      <c r="CB5" s="15"/>
      <c r="CC5" s="15"/>
      <c r="CD5" s="15"/>
      <c r="CE5" s="15"/>
      <c r="CF5" s="15"/>
      <c r="CG5" s="15"/>
      <c r="CH5" s="15"/>
      <c r="CI5" s="15"/>
      <c r="CJ5" s="15"/>
      <c r="CK5" s="15"/>
      <c r="CL5" s="15"/>
      <c r="CM5" s="15"/>
      <c r="CN5" s="15"/>
      <c r="CO5" s="15"/>
      <c r="CP5" s="15"/>
      <c r="CQ5" s="15"/>
      <c r="CR5" s="15"/>
      <c r="CS5" s="15"/>
      <c r="CT5" s="15"/>
      <c r="CU5" s="15"/>
      <c r="CV5" s="15"/>
      <c r="CW5" s="15"/>
      <c r="CX5" s="15"/>
      <c r="CY5" s="15"/>
      <c r="CZ5" s="15"/>
      <c r="DA5" s="15"/>
      <c r="DB5" s="15"/>
      <c r="DC5" s="15"/>
      <c r="DD5" s="15"/>
      <c r="DE5" s="15"/>
      <c r="DF5" s="15"/>
      <c r="DG5" s="15"/>
      <c r="DH5" s="15"/>
      <c r="DI5" s="16">
        <v>4</v>
      </c>
      <c r="DJ5" s="15"/>
      <c r="DK5" s="15"/>
      <c r="DL5" s="15"/>
      <c r="DM5" s="15"/>
      <c r="DN5" s="15"/>
      <c r="DO5" s="15"/>
      <c r="DP5" s="15"/>
      <c r="DQ5" s="15"/>
      <c r="DR5" s="15"/>
      <c r="DS5" s="15"/>
      <c r="DT5" s="15"/>
      <c r="DU5" s="15"/>
      <c r="DV5" s="15"/>
      <c r="DW5" s="15"/>
      <c r="DX5" s="15"/>
      <c r="DY5" s="15"/>
      <c r="DZ5" s="15"/>
      <c r="EA5" s="15"/>
      <c r="EB5" s="15"/>
      <c r="EC5" s="15"/>
      <c r="ED5" s="15"/>
      <c r="EE5" s="15"/>
      <c r="EF5" s="15"/>
      <c r="EG5" s="15"/>
      <c r="EH5" s="15"/>
      <c r="EI5" s="15"/>
      <c r="EJ5" s="15"/>
      <c r="EK5" s="15"/>
      <c r="EL5" s="15"/>
      <c r="EM5" s="15"/>
      <c r="EN5" s="15"/>
      <c r="EO5" s="15"/>
      <c r="EP5" s="15"/>
      <c r="EQ5" s="15"/>
      <c r="ER5" s="15"/>
      <c r="ES5" s="15"/>
      <c r="ET5" s="15"/>
      <c r="EU5" s="15"/>
      <c r="EV5" s="15"/>
      <c r="EW5" s="15"/>
      <c r="EX5" s="16">
        <v>104</v>
      </c>
      <c r="EY5" s="17">
        <v>12480</v>
      </c>
      <c r="EZ5" s="17">
        <f t="shared" si="0"/>
        <v>10400</v>
      </c>
      <c r="FA5" s="20">
        <f t="shared" si="1"/>
        <v>120</v>
      </c>
      <c r="FB5" s="18">
        <f t="shared" si="3"/>
        <v>100</v>
      </c>
      <c r="FC5" s="18">
        <v>100</v>
      </c>
      <c r="FD5" s="18">
        <f t="shared" si="4"/>
        <v>10400</v>
      </c>
      <c r="FE5" s="17">
        <f t="shared" si="2"/>
        <v>10400</v>
      </c>
      <c r="FF5" s="13"/>
      <c r="FG5" s="19"/>
      <c r="FH5" s="19"/>
      <c r="FI5" s="19"/>
    </row>
    <row r="6" customHeight="1" spans="1:165">
      <c r="A6" s="14">
        <v>28</v>
      </c>
      <c r="B6" s="14">
        <v>5</v>
      </c>
      <c r="C6" s="14" t="s">
        <v>175</v>
      </c>
      <c r="D6" s="14" t="s">
        <v>175</v>
      </c>
      <c r="E6" s="14" t="s">
        <v>176</v>
      </c>
      <c r="F6" s="14" t="s">
        <v>176</v>
      </c>
      <c r="G6" s="14" t="s">
        <v>172</v>
      </c>
      <c r="H6" s="15"/>
      <c r="I6" s="15"/>
      <c r="J6" s="15"/>
      <c r="K6" s="15"/>
      <c r="L6" s="15"/>
      <c r="M6" s="15"/>
      <c r="N6" s="15"/>
      <c r="O6" s="15"/>
      <c r="P6" s="15"/>
      <c r="Q6" s="16">
        <v>100</v>
      </c>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5"/>
      <c r="BN6" s="15"/>
      <c r="BO6" s="15"/>
      <c r="BP6" s="15"/>
      <c r="BQ6" s="15"/>
      <c r="BR6" s="15"/>
      <c r="BS6" s="15"/>
      <c r="BT6" s="15"/>
      <c r="BU6" s="15"/>
      <c r="BV6" s="15"/>
      <c r="BW6" s="15"/>
      <c r="BX6" s="15"/>
      <c r="BY6" s="15"/>
      <c r="BZ6" s="15"/>
      <c r="CA6" s="15"/>
      <c r="CB6" s="15"/>
      <c r="CC6" s="15"/>
      <c r="CD6" s="15"/>
      <c r="CE6" s="15"/>
      <c r="CF6" s="15"/>
      <c r="CG6" s="15"/>
      <c r="CH6" s="15"/>
      <c r="CI6" s="15"/>
      <c r="CJ6" s="15"/>
      <c r="CK6" s="15"/>
      <c r="CL6" s="15"/>
      <c r="CM6" s="15"/>
      <c r="CN6" s="15"/>
      <c r="CO6" s="15"/>
      <c r="CP6" s="15"/>
      <c r="CQ6" s="15"/>
      <c r="CR6" s="15"/>
      <c r="CS6" s="15"/>
      <c r="CT6" s="15"/>
      <c r="CU6" s="15"/>
      <c r="CV6" s="15"/>
      <c r="CW6" s="15"/>
      <c r="CX6" s="15"/>
      <c r="CY6" s="15"/>
      <c r="CZ6" s="15"/>
      <c r="DA6" s="15"/>
      <c r="DB6" s="15"/>
      <c r="DC6" s="15"/>
      <c r="DD6" s="15"/>
      <c r="DE6" s="15"/>
      <c r="DF6" s="15"/>
      <c r="DG6" s="15"/>
      <c r="DH6" s="15"/>
      <c r="DI6" s="15"/>
      <c r="DJ6" s="15"/>
      <c r="DK6" s="15"/>
      <c r="DL6" s="15"/>
      <c r="DM6" s="15"/>
      <c r="DN6" s="15"/>
      <c r="DO6" s="15"/>
      <c r="DP6" s="15"/>
      <c r="DQ6" s="15"/>
      <c r="DR6" s="15"/>
      <c r="DS6" s="15"/>
      <c r="DT6" s="15"/>
      <c r="DU6" s="15"/>
      <c r="DV6" s="15"/>
      <c r="DW6" s="15"/>
      <c r="DX6" s="15"/>
      <c r="DY6" s="15"/>
      <c r="DZ6" s="15"/>
      <c r="EA6" s="15"/>
      <c r="EB6" s="15"/>
      <c r="EC6" s="15"/>
      <c r="ED6" s="15"/>
      <c r="EE6" s="15"/>
      <c r="EF6" s="15"/>
      <c r="EG6" s="15"/>
      <c r="EH6" s="15"/>
      <c r="EI6" s="15"/>
      <c r="EJ6" s="15"/>
      <c r="EK6" s="15"/>
      <c r="EL6" s="15"/>
      <c r="EM6" s="15"/>
      <c r="EN6" s="15"/>
      <c r="EO6" s="15"/>
      <c r="EP6" s="15"/>
      <c r="EQ6" s="15"/>
      <c r="ER6" s="15"/>
      <c r="ES6" s="15"/>
      <c r="ET6" s="15"/>
      <c r="EU6" s="15"/>
      <c r="EV6" s="15"/>
      <c r="EW6" s="15"/>
      <c r="EX6" s="16">
        <v>100</v>
      </c>
      <c r="EY6" s="17">
        <v>8600.4</v>
      </c>
      <c r="EZ6" s="17">
        <f t="shared" si="0"/>
        <v>7167</v>
      </c>
      <c r="FA6" s="20">
        <f t="shared" si="1"/>
        <v>86.004</v>
      </c>
      <c r="FB6" s="18">
        <f t="shared" si="3"/>
        <v>71.67</v>
      </c>
      <c r="FC6" s="18">
        <v>71.67</v>
      </c>
      <c r="FD6" s="18">
        <f t="shared" si="4"/>
        <v>7167</v>
      </c>
      <c r="FE6" s="17">
        <f t="shared" si="2"/>
        <v>7167</v>
      </c>
      <c r="FF6" s="13"/>
      <c r="FG6" s="19"/>
      <c r="FH6" s="19"/>
      <c r="FI6" s="19"/>
    </row>
    <row r="7" customHeight="1" spans="1:165">
      <c r="A7" s="14">
        <v>47</v>
      </c>
      <c r="B7" s="14">
        <v>6</v>
      </c>
      <c r="C7" s="14" t="s">
        <v>177</v>
      </c>
      <c r="D7" s="14" t="s">
        <v>177</v>
      </c>
      <c r="E7" s="14" t="s">
        <v>178</v>
      </c>
      <c r="F7" s="14" t="s">
        <v>178</v>
      </c>
      <c r="G7" s="14" t="s">
        <v>167</v>
      </c>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5"/>
      <c r="BS7" s="15"/>
      <c r="BT7" s="15"/>
      <c r="BU7" s="15"/>
      <c r="BV7" s="15"/>
      <c r="BW7" s="15"/>
      <c r="BX7" s="15"/>
      <c r="BY7" s="15"/>
      <c r="BZ7" s="15"/>
      <c r="CA7" s="15"/>
      <c r="CB7" s="15"/>
      <c r="CC7" s="15"/>
      <c r="CD7" s="15"/>
      <c r="CE7" s="15"/>
      <c r="CF7" s="15"/>
      <c r="CG7" s="15"/>
      <c r="CH7" s="15"/>
      <c r="CI7" s="15"/>
      <c r="CJ7" s="15"/>
      <c r="CK7" s="15"/>
      <c r="CL7" s="15"/>
      <c r="CM7" s="15"/>
      <c r="CN7" s="15"/>
      <c r="CO7" s="15"/>
      <c r="CP7" s="15"/>
      <c r="CQ7" s="15"/>
      <c r="CR7" s="15"/>
      <c r="CS7" s="15"/>
      <c r="CT7" s="15"/>
      <c r="CU7" s="15"/>
      <c r="CV7" s="15"/>
      <c r="CW7" s="15"/>
      <c r="CX7" s="15"/>
      <c r="CY7" s="15"/>
      <c r="CZ7" s="15"/>
      <c r="DA7" s="15"/>
      <c r="DB7" s="15"/>
      <c r="DC7" s="15"/>
      <c r="DD7" s="15"/>
      <c r="DE7" s="15"/>
      <c r="DF7" s="15"/>
      <c r="DG7" s="15"/>
      <c r="DH7" s="15"/>
      <c r="DI7" s="15"/>
      <c r="DJ7" s="15"/>
      <c r="DK7" s="15"/>
      <c r="DL7" s="15"/>
      <c r="DM7" s="15"/>
      <c r="DN7" s="15"/>
      <c r="DO7" s="15"/>
      <c r="DP7" s="15"/>
      <c r="DQ7" s="15"/>
      <c r="DR7" s="15"/>
      <c r="DS7" s="15"/>
      <c r="DT7" s="15"/>
      <c r="DU7" s="15"/>
      <c r="DV7" s="15"/>
      <c r="DW7" s="15"/>
      <c r="DX7" s="15"/>
      <c r="DY7" s="15"/>
      <c r="DZ7" s="15"/>
      <c r="EA7" s="15"/>
      <c r="EB7" s="21">
        <v>1000</v>
      </c>
      <c r="EC7" s="15"/>
      <c r="ED7" s="15"/>
      <c r="EE7" s="15"/>
      <c r="EF7" s="15"/>
      <c r="EG7" s="15"/>
      <c r="EH7" s="15"/>
      <c r="EI7" s="15"/>
      <c r="EJ7" s="15"/>
      <c r="EK7" s="15"/>
      <c r="EL7" s="15"/>
      <c r="EM7" s="15"/>
      <c r="EN7" s="15"/>
      <c r="EO7" s="15"/>
      <c r="EP7" s="15"/>
      <c r="EQ7" s="15"/>
      <c r="ER7" s="15"/>
      <c r="ES7" s="15"/>
      <c r="ET7" s="15"/>
      <c r="EU7" s="15"/>
      <c r="EV7" s="15"/>
      <c r="EW7" s="15"/>
      <c r="EX7" s="21">
        <v>1000</v>
      </c>
      <c r="EY7" s="22">
        <v>12</v>
      </c>
      <c r="EZ7" s="17">
        <f t="shared" si="0"/>
        <v>10</v>
      </c>
      <c r="FA7" s="20">
        <f t="shared" si="1"/>
        <v>0.012</v>
      </c>
      <c r="FB7" s="18">
        <f t="shared" si="3"/>
        <v>0.01</v>
      </c>
      <c r="FC7" s="18">
        <v>20</v>
      </c>
      <c r="FD7" s="18">
        <f t="shared" si="4"/>
        <v>20000</v>
      </c>
      <c r="FE7" s="17">
        <f t="shared" si="2"/>
        <v>10</v>
      </c>
      <c r="FF7" s="13"/>
      <c r="FG7" s="19"/>
      <c r="FH7" s="19"/>
      <c r="FI7" s="19"/>
    </row>
    <row r="8" customHeight="1" spans="1:165">
      <c r="A8" s="14">
        <v>50</v>
      </c>
      <c r="B8" s="14">
        <v>7</v>
      </c>
      <c r="C8" s="14" t="s">
        <v>179</v>
      </c>
      <c r="D8" s="14" t="s">
        <v>179</v>
      </c>
      <c r="E8" s="14" t="s">
        <v>180</v>
      </c>
      <c r="F8" s="14" t="s">
        <v>180</v>
      </c>
      <c r="G8" s="14" t="s">
        <v>167</v>
      </c>
      <c r="H8" s="15"/>
      <c r="I8" s="15"/>
      <c r="J8" s="15"/>
      <c r="K8" s="15"/>
      <c r="L8" s="15"/>
      <c r="M8" s="15"/>
      <c r="N8" s="15"/>
      <c r="O8" s="15"/>
      <c r="P8" s="15"/>
      <c r="Q8" s="15"/>
      <c r="R8" s="15"/>
      <c r="S8" s="15"/>
      <c r="T8" s="15"/>
      <c r="U8" s="15"/>
      <c r="V8" s="15"/>
      <c r="W8" s="15"/>
      <c r="X8" s="16">
        <v>500</v>
      </c>
      <c r="Y8" s="15"/>
      <c r="Z8" s="21">
        <v>1000</v>
      </c>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6">
        <v>300</v>
      </c>
      <c r="BR8" s="15"/>
      <c r="BS8" s="15"/>
      <c r="BT8" s="15"/>
      <c r="BU8" s="15"/>
      <c r="BV8" s="15"/>
      <c r="BW8" s="15"/>
      <c r="BX8" s="15"/>
      <c r="BY8" s="15"/>
      <c r="BZ8" s="15"/>
      <c r="CA8" s="15"/>
      <c r="CB8" s="15"/>
      <c r="CC8" s="15"/>
      <c r="CD8" s="15"/>
      <c r="CE8" s="15"/>
      <c r="CF8" s="15"/>
      <c r="CG8" s="15"/>
      <c r="CH8" s="15"/>
      <c r="CI8" s="15"/>
      <c r="CJ8" s="15"/>
      <c r="CK8" s="15"/>
      <c r="CL8" s="15"/>
      <c r="CM8" s="15"/>
      <c r="CN8" s="15"/>
      <c r="CO8" s="15"/>
      <c r="CP8" s="15"/>
      <c r="CQ8" s="15"/>
      <c r="CR8" s="15"/>
      <c r="CS8" s="15"/>
      <c r="CT8" s="15"/>
      <c r="CU8" s="15"/>
      <c r="CV8" s="15"/>
      <c r="CW8" s="15"/>
      <c r="CX8" s="15"/>
      <c r="CY8" s="15"/>
      <c r="CZ8" s="15"/>
      <c r="DA8" s="15"/>
      <c r="DB8" s="15"/>
      <c r="DC8" s="15"/>
      <c r="DD8" s="15"/>
      <c r="DE8" s="15"/>
      <c r="DF8" s="15"/>
      <c r="DG8" s="21">
        <v>1000</v>
      </c>
      <c r="DH8" s="15"/>
      <c r="DI8" s="15"/>
      <c r="DJ8" s="15"/>
      <c r="DK8" s="15"/>
      <c r="DL8" s="15"/>
      <c r="DM8" s="15"/>
      <c r="DN8" s="15"/>
      <c r="DO8" s="21">
        <v>1800</v>
      </c>
      <c r="DP8" s="15"/>
      <c r="DQ8" s="15"/>
      <c r="DR8" s="15"/>
      <c r="DS8" s="15"/>
      <c r="DT8" s="15"/>
      <c r="DU8" s="15"/>
      <c r="DV8" s="15"/>
      <c r="DW8" s="15"/>
      <c r="DX8" s="21">
        <v>1000</v>
      </c>
      <c r="DY8" s="15"/>
      <c r="DZ8" s="15"/>
      <c r="EA8" s="15"/>
      <c r="EB8" s="15"/>
      <c r="EC8" s="21">
        <v>1500</v>
      </c>
      <c r="ED8" s="21">
        <v>10000</v>
      </c>
      <c r="EE8" s="15"/>
      <c r="EF8" s="15"/>
      <c r="EG8" s="15"/>
      <c r="EH8" s="15"/>
      <c r="EI8" s="15"/>
      <c r="EJ8" s="15"/>
      <c r="EK8" s="15"/>
      <c r="EL8" s="16">
        <v>100</v>
      </c>
      <c r="EM8" s="15"/>
      <c r="EN8" s="15"/>
      <c r="EO8" s="21">
        <v>4000</v>
      </c>
      <c r="EP8" s="15"/>
      <c r="EQ8" s="15"/>
      <c r="ER8" s="15"/>
      <c r="ES8" s="15"/>
      <c r="ET8" s="15"/>
      <c r="EU8" s="15"/>
      <c r="EV8" s="15"/>
      <c r="EW8" s="15"/>
      <c r="EX8" s="21">
        <v>21200</v>
      </c>
      <c r="EY8" s="17">
        <v>127608</v>
      </c>
      <c r="EZ8" s="17">
        <f t="shared" si="0"/>
        <v>106340</v>
      </c>
      <c r="FA8" s="20">
        <f t="shared" si="1"/>
        <v>6.01924528301887</v>
      </c>
      <c r="FB8" s="18">
        <f t="shared" si="3"/>
        <v>5.01603773584906</v>
      </c>
      <c r="FC8" s="18">
        <v>5.01603773584906</v>
      </c>
      <c r="FD8" s="18">
        <f t="shared" si="4"/>
        <v>106340</v>
      </c>
      <c r="FE8" s="17">
        <f t="shared" si="2"/>
        <v>106340</v>
      </c>
      <c r="FF8" s="13"/>
      <c r="FG8" s="19"/>
      <c r="FH8" s="19"/>
      <c r="FI8" s="19"/>
    </row>
    <row r="9" customHeight="1" spans="1:165">
      <c r="A9" s="14">
        <v>63</v>
      </c>
      <c r="B9" s="14">
        <v>8</v>
      </c>
      <c r="C9" s="14" t="s">
        <v>181</v>
      </c>
      <c r="D9" s="14" t="s">
        <v>181</v>
      </c>
      <c r="E9" s="14" t="s">
        <v>182</v>
      </c>
      <c r="F9" s="14" t="s">
        <v>182</v>
      </c>
      <c r="G9" s="14" t="s">
        <v>167</v>
      </c>
      <c r="H9" s="15"/>
      <c r="I9" s="15"/>
      <c r="J9" s="15"/>
      <c r="K9" s="15"/>
      <c r="L9" s="15"/>
      <c r="M9" s="15"/>
      <c r="N9" s="15"/>
      <c r="O9" s="15"/>
      <c r="P9" s="15"/>
      <c r="Q9" s="16">
        <v>50</v>
      </c>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c r="BO9" s="15"/>
      <c r="BP9" s="15"/>
      <c r="BQ9" s="15"/>
      <c r="BR9" s="15"/>
      <c r="BS9" s="15"/>
      <c r="BT9" s="15"/>
      <c r="BU9" s="15"/>
      <c r="BV9" s="15"/>
      <c r="BW9" s="15"/>
      <c r="BX9" s="15"/>
      <c r="BY9" s="15"/>
      <c r="BZ9" s="15"/>
      <c r="CA9" s="15"/>
      <c r="CB9" s="15"/>
      <c r="CC9" s="15"/>
      <c r="CD9" s="15"/>
      <c r="CE9" s="15"/>
      <c r="CF9" s="15"/>
      <c r="CG9" s="15"/>
      <c r="CH9" s="15"/>
      <c r="CI9" s="15"/>
      <c r="CJ9" s="15"/>
      <c r="CK9" s="15"/>
      <c r="CL9" s="15"/>
      <c r="CM9" s="15"/>
      <c r="CN9" s="15"/>
      <c r="CO9" s="15"/>
      <c r="CP9" s="15"/>
      <c r="CQ9" s="15"/>
      <c r="CR9" s="15"/>
      <c r="CS9" s="21">
        <v>3000</v>
      </c>
      <c r="CT9" s="16">
        <v>300</v>
      </c>
      <c r="CU9" s="15"/>
      <c r="CV9" s="16">
        <v>50</v>
      </c>
      <c r="CW9" s="15"/>
      <c r="CX9" s="15"/>
      <c r="CY9" s="15"/>
      <c r="CZ9" s="15"/>
      <c r="DA9" s="15"/>
      <c r="DB9" s="15"/>
      <c r="DC9" s="15"/>
      <c r="DD9" s="15"/>
      <c r="DE9" s="15"/>
      <c r="DF9" s="15"/>
      <c r="DG9" s="15"/>
      <c r="DH9" s="16">
        <v>100</v>
      </c>
      <c r="DI9" s="15"/>
      <c r="DJ9" s="15"/>
      <c r="DK9" s="23">
        <v>120</v>
      </c>
      <c r="DL9" s="15"/>
      <c r="DM9" s="16">
        <v>20</v>
      </c>
      <c r="DN9" s="15"/>
      <c r="DO9" s="15"/>
      <c r="DP9" s="23">
        <v>20</v>
      </c>
      <c r="DQ9" s="16">
        <v>30</v>
      </c>
      <c r="DR9" s="15"/>
      <c r="DS9" s="15"/>
      <c r="DT9" s="16">
        <v>500</v>
      </c>
      <c r="DU9" s="15"/>
      <c r="DV9" s="15"/>
      <c r="DW9" s="15"/>
      <c r="DX9" s="15"/>
      <c r="DY9" s="15"/>
      <c r="DZ9" s="15"/>
      <c r="EA9" s="15"/>
      <c r="EB9" s="15"/>
      <c r="EC9" s="15"/>
      <c r="ED9" s="16">
        <v>40</v>
      </c>
      <c r="EE9" s="15"/>
      <c r="EF9" s="15"/>
      <c r="EG9" s="15"/>
      <c r="EH9" s="15"/>
      <c r="EI9" s="15"/>
      <c r="EJ9" s="21">
        <v>1000</v>
      </c>
      <c r="EK9" s="15"/>
      <c r="EL9" s="15"/>
      <c r="EM9" s="15"/>
      <c r="EN9" s="15"/>
      <c r="EO9" s="15"/>
      <c r="EP9" s="15"/>
      <c r="EQ9" s="15"/>
      <c r="ER9" s="15"/>
      <c r="ES9" s="16">
        <v>20</v>
      </c>
      <c r="ET9" s="16">
        <v>100</v>
      </c>
      <c r="EU9" s="15"/>
      <c r="EV9" s="15"/>
      <c r="EW9" s="15"/>
      <c r="EX9" s="21">
        <v>5390</v>
      </c>
      <c r="EY9" s="17">
        <v>323400</v>
      </c>
      <c r="EZ9" s="17">
        <f t="shared" si="0"/>
        <v>269500</v>
      </c>
      <c r="FA9" s="20">
        <f t="shared" si="1"/>
        <v>60</v>
      </c>
      <c r="FB9" s="18">
        <f t="shared" si="3"/>
        <v>50</v>
      </c>
      <c r="FC9" s="18">
        <v>50</v>
      </c>
      <c r="FD9" s="18">
        <f t="shared" si="4"/>
        <v>269500</v>
      </c>
      <c r="FE9" s="17">
        <f t="shared" si="2"/>
        <v>269500</v>
      </c>
      <c r="FF9" s="13"/>
      <c r="FG9" s="19"/>
      <c r="FH9" s="19"/>
      <c r="FI9" s="19"/>
    </row>
    <row r="10" customHeight="1" spans="1:165">
      <c r="A10" s="14">
        <v>67</v>
      </c>
      <c r="B10" s="14">
        <v>9</v>
      </c>
      <c r="C10" s="14" t="s">
        <v>183</v>
      </c>
      <c r="D10" s="14" t="s">
        <v>183</v>
      </c>
      <c r="E10" s="14" t="s">
        <v>184</v>
      </c>
      <c r="F10" s="14" t="s">
        <v>184</v>
      </c>
      <c r="G10" s="14" t="s">
        <v>167</v>
      </c>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5"/>
      <c r="BP10" s="15"/>
      <c r="BQ10" s="15"/>
      <c r="BR10" s="15"/>
      <c r="BS10" s="15"/>
      <c r="BT10" s="15"/>
      <c r="BU10" s="15"/>
      <c r="BV10" s="15"/>
      <c r="BW10" s="15"/>
      <c r="BX10" s="15"/>
      <c r="BY10" s="15"/>
      <c r="BZ10" s="15"/>
      <c r="CA10" s="15"/>
      <c r="CB10" s="15"/>
      <c r="CC10" s="15"/>
      <c r="CD10" s="15"/>
      <c r="CE10" s="15"/>
      <c r="CF10" s="15"/>
      <c r="CG10" s="15"/>
      <c r="CH10" s="15"/>
      <c r="CI10" s="15"/>
      <c r="CJ10" s="15"/>
      <c r="CK10" s="15"/>
      <c r="CL10" s="15"/>
      <c r="CM10" s="15"/>
      <c r="CN10" s="15"/>
      <c r="CO10" s="15"/>
      <c r="CP10" s="15"/>
      <c r="CQ10" s="15"/>
      <c r="CR10" s="15"/>
      <c r="CS10" s="15"/>
      <c r="CT10" s="15"/>
      <c r="CU10" s="15"/>
      <c r="CV10" s="16">
        <v>100</v>
      </c>
      <c r="CW10" s="15"/>
      <c r="CX10" s="15"/>
      <c r="CY10" s="15"/>
      <c r="CZ10" s="15"/>
      <c r="DA10" s="21">
        <v>6000</v>
      </c>
      <c r="DB10" s="15"/>
      <c r="DC10" s="15"/>
      <c r="DD10" s="15"/>
      <c r="DE10" s="15"/>
      <c r="DF10" s="15"/>
      <c r="DG10" s="15"/>
      <c r="DH10" s="15"/>
      <c r="DI10" s="21">
        <v>7500</v>
      </c>
      <c r="DJ10" s="15"/>
      <c r="DK10" s="21">
        <v>40000</v>
      </c>
      <c r="DL10" s="15"/>
      <c r="DM10" s="21">
        <v>1000</v>
      </c>
      <c r="DN10" s="15"/>
      <c r="DO10" s="15"/>
      <c r="DP10" s="15"/>
      <c r="DQ10" s="21">
        <v>1500</v>
      </c>
      <c r="DR10" s="15"/>
      <c r="DS10" s="15"/>
      <c r="DT10" s="21">
        <v>1000</v>
      </c>
      <c r="DU10" s="15"/>
      <c r="DV10" s="15"/>
      <c r="DW10" s="15"/>
      <c r="DX10" s="15"/>
      <c r="DY10" s="15"/>
      <c r="DZ10" s="15"/>
      <c r="EA10" s="15"/>
      <c r="EB10" s="15"/>
      <c r="EC10" s="15"/>
      <c r="ED10" s="16">
        <v>200</v>
      </c>
      <c r="EE10" s="15"/>
      <c r="EF10" s="15"/>
      <c r="EG10" s="16">
        <v>100</v>
      </c>
      <c r="EH10" s="16">
        <v>100</v>
      </c>
      <c r="EI10" s="15"/>
      <c r="EJ10" s="16">
        <v>400</v>
      </c>
      <c r="EK10" s="15"/>
      <c r="EL10" s="15"/>
      <c r="EM10" s="15"/>
      <c r="EN10" s="15"/>
      <c r="EO10" s="15"/>
      <c r="EP10" s="15"/>
      <c r="EQ10" s="15"/>
      <c r="ER10" s="15"/>
      <c r="ES10" s="16">
        <v>100</v>
      </c>
      <c r="ET10" s="16">
        <v>100</v>
      </c>
      <c r="EU10" s="15"/>
      <c r="EV10" s="15"/>
      <c r="EW10" s="16">
        <v>100</v>
      </c>
      <c r="EX10" s="21">
        <v>58200</v>
      </c>
      <c r="EY10" s="17">
        <f>FA10*EX10</f>
        <v>1470132</v>
      </c>
      <c r="EZ10" s="17">
        <f t="shared" si="0"/>
        <v>1225110</v>
      </c>
      <c r="FA10" s="20">
        <v>25.26</v>
      </c>
      <c r="FB10" s="24">
        <f t="shared" si="3"/>
        <v>21.05</v>
      </c>
      <c r="FC10" s="25">
        <v>30.1</v>
      </c>
      <c r="FD10" s="25">
        <f t="shared" si="4"/>
        <v>1751820</v>
      </c>
      <c r="FE10" s="17">
        <f t="shared" si="2"/>
        <v>1225110</v>
      </c>
      <c r="FF10" s="26" t="s">
        <v>185</v>
      </c>
      <c r="FG10" s="19"/>
      <c r="FH10" s="26" t="s">
        <v>185</v>
      </c>
      <c r="FI10" s="19"/>
    </row>
    <row r="11" customHeight="1" spans="1:165">
      <c r="A11" s="14">
        <v>68</v>
      </c>
      <c r="B11" s="14">
        <v>10</v>
      </c>
      <c r="C11" s="14" t="s">
        <v>186</v>
      </c>
      <c r="D11" s="14" t="s">
        <v>186</v>
      </c>
      <c r="E11" s="14" t="s">
        <v>187</v>
      </c>
      <c r="F11" s="14" t="s">
        <v>187</v>
      </c>
      <c r="G11" s="14" t="s">
        <v>167</v>
      </c>
      <c r="H11" s="15"/>
      <c r="I11" s="15"/>
      <c r="J11" s="27"/>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15"/>
      <c r="CI11" s="15"/>
      <c r="CJ11" s="15"/>
      <c r="CK11" s="15"/>
      <c r="CL11" s="15"/>
      <c r="CM11" s="15"/>
      <c r="CN11" s="15"/>
      <c r="CO11" s="15"/>
      <c r="CP11" s="15"/>
      <c r="CQ11" s="15"/>
      <c r="CR11" s="15"/>
      <c r="CS11" s="15"/>
      <c r="CT11" s="15"/>
      <c r="CU11" s="15"/>
      <c r="CV11" s="16">
        <v>50</v>
      </c>
      <c r="CW11" s="15"/>
      <c r="CX11" s="15"/>
      <c r="CY11" s="15"/>
      <c r="CZ11" s="15"/>
      <c r="DA11" s="15"/>
      <c r="DB11" s="15"/>
      <c r="DC11" s="15"/>
      <c r="DD11" s="15"/>
      <c r="DE11" s="15"/>
      <c r="DF11" s="15"/>
      <c r="DG11" s="15"/>
      <c r="DH11" s="16">
        <v>300</v>
      </c>
      <c r="DI11" s="15"/>
      <c r="DJ11" s="15"/>
      <c r="DK11" s="23">
        <v>160</v>
      </c>
      <c r="DL11" s="15"/>
      <c r="DM11" s="15"/>
      <c r="DN11" s="15"/>
      <c r="DO11" s="15"/>
      <c r="DP11" s="15"/>
      <c r="DQ11" s="15"/>
      <c r="DR11" s="15"/>
      <c r="DS11" s="15"/>
      <c r="DT11" s="15"/>
      <c r="DU11" s="15"/>
      <c r="DV11" s="15"/>
      <c r="DW11" s="15"/>
      <c r="DX11" s="15"/>
      <c r="DY11" s="15"/>
      <c r="DZ11" s="15"/>
      <c r="EA11" s="15"/>
      <c r="EB11" s="15"/>
      <c r="EC11" s="15"/>
      <c r="ED11" s="15"/>
      <c r="EE11" s="15"/>
      <c r="EF11" s="15"/>
      <c r="EG11" s="15"/>
      <c r="EH11" s="15"/>
      <c r="EI11" s="15"/>
      <c r="EJ11" s="15"/>
      <c r="EK11" s="15"/>
      <c r="EL11" s="15"/>
      <c r="EM11" s="15"/>
      <c r="EN11" s="15"/>
      <c r="EO11" s="15"/>
      <c r="EP11" s="15"/>
      <c r="EQ11" s="15"/>
      <c r="ER11" s="15"/>
      <c r="ES11" s="15"/>
      <c r="ET11" s="15"/>
      <c r="EU11" s="15"/>
      <c r="EV11" s="15"/>
      <c r="EW11" s="15"/>
      <c r="EX11" s="16">
        <v>550</v>
      </c>
      <c r="EY11" s="28">
        <v>14011.8</v>
      </c>
      <c r="EZ11" s="17">
        <f t="shared" si="0"/>
        <v>11676.5</v>
      </c>
      <c r="FA11" s="20">
        <f t="shared" ref="FA11:FA74" si="5">EY11/EX11</f>
        <v>25.476</v>
      </c>
      <c r="FB11" s="18">
        <f t="shared" si="3"/>
        <v>21.23</v>
      </c>
      <c r="FC11" s="18">
        <v>21.23</v>
      </c>
      <c r="FD11" s="18">
        <f t="shared" si="4"/>
        <v>11676.5</v>
      </c>
      <c r="FE11" s="17">
        <f t="shared" si="2"/>
        <v>11676.5</v>
      </c>
      <c r="FF11" s="13"/>
      <c r="FG11" s="19"/>
      <c r="FH11" s="19"/>
      <c r="FI11" s="19"/>
    </row>
    <row r="12" customHeight="1" spans="1:165">
      <c r="A12" s="14">
        <v>74</v>
      </c>
      <c r="B12" s="14">
        <v>11</v>
      </c>
      <c r="C12" s="14" t="s">
        <v>188</v>
      </c>
      <c r="D12" s="14" t="s">
        <v>188</v>
      </c>
      <c r="E12" s="14" t="s">
        <v>189</v>
      </c>
      <c r="F12" s="14" t="s">
        <v>189</v>
      </c>
      <c r="G12" s="14" t="s">
        <v>167</v>
      </c>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c r="BO12" s="15"/>
      <c r="BP12" s="15"/>
      <c r="BQ12" s="15"/>
      <c r="BR12" s="15"/>
      <c r="BS12" s="15"/>
      <c r="BT12" s="15"/>
      <c r="BU12" s="15"/>
      <c r="BV12" s="15"/>
      <c r="BW12" s="15"/>
      <c r="BX12" s="15"/>
      <c r="BY12" s="15"/>
      <c r="BZ12" s="15"/>
      <c r="CA12" s="15"/>
      <c r="CB12" s="15"/>
      <c r="CC12" s="15"/>
      <c r="CD12" s="15"/>
      <c r="CE12" s="15"/>
      <c r="CF12" s="15"/>
      <c r="CG12" s="15"/>
      <c r="CH12" s="15"/>
      <c r="CI12" s="15"/>
      <c r="CJ12" s="15"/>
      <c r="CK12" s="15"/>
      <c r="CL12" s="15"/>
      <c r="CM12" s="15"/>
      <c r="CN12" s="15"/>
      <c r="CO12" s="15"/>
      <c r="CP12" s="15"/>
      <c r="CQ12" s="15"/>
      <c r="CR12" s="15"/>
      <c r="CS12" s="15"/>
      <c r="CT12" s="15"/>
      <c r="CU12" s="15"/>
      <c r="CV12" s="15"/>
      <c r="CW12" s="16">
        <v>5</v>
      </c>
      <c r="CX12" s="15"/>
      <c r="CY12" s="15"/>
      <c r="CZ12" s="15"/>
      <c r="DA12" s="15"/>
      <c r="DB12" s="15"/>
      <c r="DC12" s="15"/>
      <c r="DD12" s="15"/>
      <c r="DE12" s="15"/>
      <c r="DF12" s="15"/>
      <c r="DG12" s="15"/>
      <c r="DH12" s="15"/>
      <c r="DI12" s="15"/>
      <c r="DJ12" s="15"/>
      <c r="DK12" s="15"/>
      <c r="DL12" s="15"/>
      <c r="DM12" s="15"/>
      <c r="DN12" s="15"/>
      <c r="DO12" s="15"/>
      <c r="DP12" s="15"/>
      <c r="DQ12" s="15"/>
      <c r="DR12" s="15"/>
      <c r="DS12" s="15"/>
      <c r="DT12" s="15"/>
      <c r="DU12" s="15"/>
      <c r="DV12" s="15"/>
      <c r="DW12" s="15"/>
      <c r="DX12" s="15"/>
      <c r="DY12" s="15"/>
      <c r="DZ12" s="15"/>
      <c r="EA12" s="15"/>
      <c r="EB12" s="15"/>
      <c r="EC12" s="15"/>
      <c r="ED12" s="15"/>
      <c r="EE12" s="15"/>
      <c r="EF12" s="15"/>
      <c r="EG12" s="15"/>
      <c r="EH12" s="15"/>
      <c r="EI12" s="15"/>
      <c r="EJ12" s="15"/>
      <c r="EK12" s="15"/>
      <c r="EL12" s="15"/>
      <c r="EM12" s="15"/>
      <c r="EN12" s="15"/>
      <c r="EO12" s="15"/>
      <c r="EP12" s="15"/>
      <c r="EQ12" s="15"/>
      <c r="ER12" s="15"/>
      <c r="ES12" s="15"/>
      <c r="ET12" s="15"/>
      <c r="EU12" s="15"/>
      <c r="EV12" s="15"/>
      <c r="EW12" s="15"/>
      <c r="EX12" s="16">
        <v>5</v>
      </c>
      <c r="EY12" s="17">
        <v>1285.56</v>
      </c>
      <c r="EZ12" s="17">
        <f t="shared" si="0"/>
        <v>1071.3</v>
      </c>
      <c r="FA12" s="20">
        <f t="shared" si="5"/>
        <v>257.112</v>
      </c>
      <c r="FB12" s="18">
        <f t="shared" si="3"/>
        <v>214.26</v>
      </c>
      <c r="FC12" s="18">
        <v>214.26</v>
      </c>
      <c r="FD12" s="18">
        <f t="shared" si="4"/>
        <v>1071.3</v>
      </c>
      <c r="FE12" s="17">
        <f t="shared" si="2"/>
        <v>1071.3</v>
      </c>
      <c r="FF12" s="13"/>
      <c r="FG12" s="19"/>
      <c r="FH12" s="19"/>
      <c r="FI12" s="19"/>
    </row>
    <row r="13" customHeight="1" spans="1:165">
      <c r="A13" s="14">
        <v>87</v>
      </c>
      <c r="B13" s="14">
        <v>12</v>
      </c>
      <c r="C13" s="14" t="s">
        <v>190</v>
      </c>
      <c r="D13" s="14" t="s">
        <v>190</v>
      </c>
      <c r="E13" s="14" t="s">
        <v>191</v>
      </c>
      <c r="F13" s="14" t="s">
        <v>191</v>
      </c>
      <c r="G13" s="14" t="s">
        <v>167</v>
      </c>
      <c r="H13" s="15"/>
      <c r="I13" s="15"/>
      <c r="J13" s="15"/>
      <c r="K13" s="15"/>
      <c r="L13" s="15"/>
      <c r="M13" s="15"/>
      <c r="N13" s="15"/>
      <c r="O13" s="15"/>
      <c r="P13" s="15"/>
      <c r="Q13" s="15"/>
      <c r="R13" s="15"/>
      <c r="S13" s="15"/>
      <c r="T13" s="16">
        <v>90</v>
      </c>
      <c r="U13" s="15"/>
      <c r="V13" s="15"/>
      <c r="W13" s="15"/>
      <c r="X13" s="15"/>
      <c r="Y13" s="15"/>
      <c r="Z13" s="15"/>
      <c r="AA13" s="15"/>
      <c r="AB13" s="15"/>
      <c r="AC13" s="15"/>
      <c r="AD13" s="15"/>
      <c r="AE13" s="15"/>
      <c r="AF13" s="15"/>
      <c r="AG13" s="15"/>
      <c r="AH13" s="15"/>
      <c r="AI13" s="16">
        <v>60</v>
      </c>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c r="BQ13" s="15"/>
      <c r="BR13" s="15"/>
      <c r="BS13" s="15"/>
      <c r="BT13" s="15"/>
      <c r="BU13" s="15"/>
      <c r="BV13" s="15"/>
      <c r="BW13" s="15"/>
      <c r="BX13" s="15"/>
      <c r="BY13" s="15"/>
      <c r="BZ13" s="15"/>
      <c r="CA13" s="15"/>
      <c r="CB13" s="15"/>
      <c r="CC13" s="15"/>
      <c r="CD13" s="15"/>
      <c r="CE13" s="15"/>
      <c r="CF13" s="15"/>
      <c r="CG13" s="15"/>
      <c r="CH13" s="15"/>
      <c r="CI13" s="15"/>
      <c r="CJ13" s="15"/>
      <c r="CK13" s="15"/>
      <c r="CL13" s="15"/>
      <c r="CM13" s="15"/>
      <c r="CN13" s="15"/>
      <c r="CO13" s="15"/>
      <c r="CP13" s="15"/>
      <c r="CQ13" s="15"/>
      <c r="CR13" s="15"/>
      <c r="CS13" s="15"/>
      <c r="CT13" s="15"/>
      <c r="CU13" s="15"/>
      <c r="CV13" s="15"/>
      <c r="CW13" s="15"/>
      <c r="CX13" s="15"/>
      <c r="CY13" s="15"/>
      <c r="CZ13" s="15"/>
      <c r="DA13" s="15"/>
      <c r="DB13" s="15"/>
      <c r="DC13" s="15"/>
      <c r="DD13" s="15"/>
      <c r="DE13" s="15"/>
      <c r="DF13" s="15"/>
      <c r="DG13" s="15"/>
      <c r="DH13" s="15"/>
      <c r="DI13" s="15"/>
      <c r="DJ13" s="15"/>
      <c r="DK13" s="15"/>
      <c r="DL13" s="15"/>
      <c r="DM13" s="15"/>
      <c r="DN13" s="15"/>
      <c r="DO13" s="15"/>
      <c r="DP13" s="15"/>
      <c r="DQ13" s="15"/>
      <c r="DR13" s="15"/>
      <c r="DS13" s="15"/>
      <c r="DT13" s="15"/>
      <c r="DU13" s="15"/>
      <c r="DV13" s="15"/>
      <c r="DW13" s="15"/>
      <c r="DX13" s="15"/>
      <c r="DY13" s="15"/>
      <c r="DZ13" s="15"/>
      <c r="EA13" s="15"/>
      <c r="EB13" s="15"/>
      <c r="EC13" s="15"/>
      <c r="ED13" s="15"/>
      <c r="EE13" s="15"/>
      <c r="EF13" s="15"/>
      <c r="EG13" s="15"/>
      <c r="EH13" s="15"/>
      <c r="EI13" s="15"/>
      <c r="EJ13" s="16">
        <v>30</v>
      </c>
      <c r="EK13" s="15"/>
      <c r="EL13" s="15"/>
      <c r="EM13" s="15"/>
      <c r="EN13" s="15"/>
      <c r="EO13" s="15"/>
      <c r="EP13" s="15"/>
      <c r="EQ13" s="15"/>
      <c r="ER13" s="15"/>
      <c r="ES13" s="15"/>
      <c r="ET13" s="15"/>
      <c r="EU13" s="15"/>
      <c r="EV13" s="15"/>
      <c r="EW13" s="15"/>
      <c r="EX13" s="16">
        <v>180</v>
      </c>
      <c r="EY13" s="17">
        <v>12960</v>
      </c>
      <c r="EZ13" s="17">
        <f t="shared" si="0"/>
        <v>10800</v>
      </c>
      <c r="FA13" s="20">
        <f t="shared" si="5"/>
        <v>72</v>
      </c>
      <c r="FB13" s="24">
        <f t="shared" si="3"/>
        <v>60</v>
      </c>
      <c r="FC13" s="25">
        <v>8.7</v>
      </c>
      <c r="FD13" s="25">
        <f t="shared" si="4"/>
        <v>1566</v>
      </c>
      <c r="FE13" s="17">
        <f t="shared" si="2"/>
        <v>10800</v>
      </c>
      <c r="FF13" s="26" t="s">
        <v>192</v>
      </c>
      <c r="FG13" s="19"/>
      <c r="FH13" s="26" t="s">
        <v>192</v>
      </c>
      <c r="FI13" s="19"/>
    </row>
    <row r="14" customHeight="1" spans="1:165">
      <c r="A14" s="14">
        <v>145</v>
      </c>
      <c r="B14" s="14">
        <v>13</v>
      </c>
      <c r="C14" s="14" t="s">
        <v>193</v>
      </c>
      <c r="D14" s="14" t="s">
        <v>193</v>
      </c>
      <c r="E14" s="14" t="s">
        <v>194</v>
      </c>
      <c r="F14" s="14" t="s">
        <v>194</v>
      </c>
      <c r="G14" s="14" t="s">
        <v>167</v>
      </c>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5"/>
      <c r="BB14" s="15"/>
      <c r="BC14" s="15"/>
      <c r="BD14" s="15"/>
      <c r="BE14" s="15"/>
      <c r="BF14" s="15"/>
      <c r="BG14" s="15"/>
      <c r="BH14" s="15"/>
      <c r="BI14" s="15"/>
      <c r="BJ14" s="15"/>
      <c r="BK14" s="15"/>
      <c r="BL14" s="15"/>
      <c r="BM14" s="15"/>
      <c r="BN14" s="15"/>
      <c r="BO14" s="15"/>
      <c r="BP14" s="15"/>
      <c r="BQ14" s="15"/>
      <c r="BR14" s="15"/>
      <c r="BS14" s="15"/>
      <c r="BT14" s="15"/>
      <c r="BU14" s="15"/>
      <c r="BV14" s="15"/>
      <c r="BW14" s="15"/>
      <c r="BX14" s="15"/>
      <c r="BY14" s="15"/>
      <c r="BZ14" s="15"/>
      <c r="CA14" s="15"/>
      <c r="CB14" s="15"/>
      <c r="CC14" s="15"/>
      <c r="CD14" s="15"/>
      <c r="CE14" s="15"/>
      <c r="CF14" s="15"/>
      <c r="CG14" s="15"/>
      <c r="CH14" s="15"/>
      <c r="CI14" s="15"/>
      <c r="CJ14" s="15"/>
      <c r="CK14" s="15"/>
      <c r="CL14" s="15"/>
      <c r="CM14" s="15"/>
      <c r="CN14" s="15"/>
      <c r="CO14" s="15"/>
      <c r="CP14" s="15"/>
      <c r="CQ14" s="15"/>
      <c r="CR14" s="15"/>
      <c r="CS14" s="15"/>
      <c r="CT14" s="15"/>
      <c r="CU14" s="15"/>
      <c r="CV14" s="15"/>
      <c r="CW14" s="15"/>
      <c r="CX14" s="15"/>
      <c r="CY14" s="15"/>
      <c r="CZ14" s="15"/>
      <c r="DA14" s="15"/>
      <c r="DB14" s="15"/>
      <c r="DC14" s="15"/>
      <c r="DD14" s="15"/>
      <c r="DE14" s="15"/>
      <c r="DF14" s="15"/>
      <c r="DG14" s="15"/>
      <c r="DH14" s="15"/>
      <c r="DI14" s="15"/>
      <c r="DJ14" s="15"/>
      <c r="DK14" s="15"/>
      <c r="DL14" s="15"/>
      <c r="DM14" s="15"/>
      <c r="DN14" s="16">
        <v>100</v>
      </c>
      <c r="DO14" s="15"/>
      <c r="DP14" s="15"/>
      <c r="DQ14" s="15"/>
      <c r="DR14" s="15"/>
      <c r="DS14" s="15"/>
      <c r="DT14" s="15"/>
      <c r="DU14" s="15"/>
      <c r="DV14" s="15"/>
      <c r="DW14" s="15"/>
      <c r="DX14" s="15"/>
      <c r="DY14" s="15"/>
      <c r="DZ14" s="15"/>
      <c r="EA14" s="15"/>
      <c r="EB14" s="15"/>
      <c r="EC14" s="15"/>
      <c r="ED14" s="15"/>
      <c r="EE14" s="15"/>
      <c r="EF14" s="15"/>
      <c r="EG14" s="15"/>
      <c r="EH14" s="15"/>
      <c r="EI14" s="16">
        <v>20</v>
      </c>
      <c r="EJ14" s="15"/>
      <c r="EK14" s="15"/>
      <c r="EL14" s="15"/>
      <c r="EM14" s="15"/>
      <c r="EN14" s="15"/>
      <c r="EO14" s="15"/>
      <c r="EP14" s="15"/>
      <c r="EQ14" s="15"/>
      <c r="ER14" s="15"/>
      <c r="ES14" s="15"/>
      <c r="ET14" s="16">
        <v>500</v>
      </c>
      <c r="EU14" s="15"/>
      <c r="EV14" s="15"/>
      <c r="EW14" s="15"/>
      <c r="EX14" s="16">
        <v>620</v>
      </c>
      <c r="EY14" s="17">
        <v>2790</v>
      </c>
      <c r="EZ14" s="17">
        <f t="shared" si="0"/>
        <v>2325</v>
      </c>
      <c r="FA14" s="20">
        <f t="shared" si="5"/>
        <v>4.5</v>
      </c>
      <c r="FB14" s="18">
        <f t="shared" si="3"/>
        <v>3.75</v>
      </c>
      <c r="FC14" s="18">
        <v>3.75</v>
      </c>
      <c r="FD14" s="18">
        <f t="shared" si="4"/>
        <v>2325</v>
      </c>
      <c r="FE14" s="17">
        <f t="shared" si="2"/>
        <v>2325</v>
      </c>
      <c r="FF14" s="13"/>
      <c r="FG14" s="19"/>
      <c r="FH14" s="19"/>
      <c r="FI14" s="19"/>
    </row>
    <row r="15" customHeight="1" spans="1:165">
      <c r="A15" s="14">
        <v>151</v>
      </c>
      <c r="B15" s="14">
        <v>14</v>
      </c>
      <c r="C15" s="14" t="s">
        <v>195</v>
      </c>
      <c r="D15" s="14" t="s">
        <v>195</v>
      </c>
      <c r="E15" s="14" t="s">
        <v>196</v>
      </c>
      <c r="F15" s="14" t="s">
        <v>196</v>
      </c>
      <c r="G15" s="14" t="s">
        <v>167</v>
      </c>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6">
        <v>30</v>
      </c>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6">
        <v>5</v>
      </c>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6">
        <v>1</v>
      </c>
      <c r="ER15" s="15"/>
      <c r="ES15" s="16">
        <v>2</v>
      </c>
      <c r="ET15" s="15"/>
      <c r="EU15" s="15"/>
      <c r="EV15" s="15"/>
      <c r="EW15" s="15"/>
      <c r="EX15" s="16">
        <v>38</v>
      </c>
      <c r="EY15" s="17">
        <v>5047.01</v>
      </c>
      <c r="EZ15" s="17">
        <f t="shared" si="0"/>
        <v>4205.84166666667</v>
      </c>
      <c r="FA15" s="20">
        <f t="shared" si="5"/>
        <v>132.816052631579</v>
      </c>
      <c r="FB15" s="18">
        <f t="shared" si="3"/>
        <v>110.680043859649</v>
      </c>
      <c r="FC15" s="18">
        <v>110.680043859649</v>
      </c>
      <c r="FD15" s="18">
        <f t="shared" si="4"/>
        <v>4205.84166666667</v>
      </c>
      <c r="FE15" s="17">
        <f t="shared" si="2"/>
        <v>4205.85</v>
      </c>
      <c r="FF15" s="13"/>
      <c r="FG15" s="19"/>
      <c r="FH15" s="19"/>
      <c r="FI15" s="19"/>
    </row>
    <row r="16" customHeight="1" spans="1:165">
      <c r="A16" s="29">
        <v>161</v>
      </c>
      <c r="B16" s="14">
        <v>15</v>
      </c>
      <c r="C16" s="29" t="s">
        <v>197</v>
      </c>
      <c r="D16" s="29" t="s">
        <v>197</v>
      </c>
      <c r="E16" s="14" t="s">
        <v>198</v>
      </c>
      <c r="F16" s="30" t="s">
        <v>199</v>
      </c>
      <c r="G16" s="29" t="s">
        <v>167</v>
      </c>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15"/>
      <c r="BA16" s="15"/>
      <c r="BB16" s="15"/>
      <c r="BC16" s="15"/>
      <c r="BD16" s="15"/>
      <c r="BE16" s="15"/>
      <c r="BF16" s="15"/>
      <c r="BG16" s="15"/>
      <c r="BH16" s="15"/>
      <c r="BI16" s="15"/>
      <c r="BJ16" s="15"/>
      <c r="BK16" s="15"/>
      <c r="BL16" s="15"/>
      <c r="BM16" s="15"/>
      <c r="BN16" s="15"/>
      <c r="BO16" s="15"/>
      <c r="BP16" s="15"/>
      <c r="BQ16" s="15"/>
      <c r="BR16" s="15"/>
      <c r="BS16" s="15"/>
      <c r="BT16" s="15"/>
      <c r="BU16" s="15"/>
      <c r="BV16" s="15"/>
      <c r="BW16" s="15"/>
      <c r="BX16" s="15"/>
      <c r="BY16" s="15"/>
      <c r="BZ16" s="15"/>
      <c r="CA16" s="15"/>
      <c r="CB16" s="15"/>
      <c r="CC16" s="15"/>
      <c r="CD16" s="15"/>
      <c r="CE16" s="15"/>
      <c r="CF16" s="15"/>
      <c r="CG16" s="15"/>
      <c r="CH16" s="15"/>
      <c r="CI16" s="15"/>
      <c r="CJ16" s="15"/>
      <c r="CK16" s="15"/>
      <c r="CL16" s="15"/>
      <c r="CM16" s="15"/>
      <c r="CN16" s="15"/>
      <c r="CO16" s="15"/>
      <c r="CP16" s="15"/>
      <c r="CQ16" s="15"/>
      <c r="CR16" s="15"/>
      <c r="CS16" s="15"/>
      <c r="CT16" s="15"/>
      <c r="CU16" s="15"/>
      <c r="CV16" s="31">
        <v>12</v>
      </c>
      <c r="CW16" s="15"/>
      <c r="CX16" s="15"/>
      <c r="CY16" s="15"/>
      <c r="CZ16" s="15"/>
      <c r="DA16" s="15"/>
      <c r="DB16" s="15"/>
      <c r="DC16" s="15"/>
      <c r="DD16" s="15"/>
      <c r="DE16" s="15"/>
      <c r="DF16" s="15"/>
      <c r="DG16" s="15"/>
      <c r="DH16" s="15"/>
      <c r="DI16" s="15"/>
      <c r="DJ16" s="15"/>
      <c r="DK16" s="23">
        <v>30</v>
      </c>
      <c r="DL16" s="15"/>
      <c r="DM16" s="15"/>
      <c r="DN16" s="15"/>
      <c r="DO16" s="15"/>
      <c r="DP16" s="15"/>
      <c r="DQ16" s="15"/>
      <c r="DR16" s="15"/>
      <c r="DS16" s="15"/>
      <c r="DT16" s="15"/>
      <c r="DU16" s="15"/>
      <c r="DV16" s="15"/>
      <c r="DW16" s="15"/>
      <c r="DX16" s="15"/>
      <c r="DY16" s="15"/>
      <c r="DZ16" s="15"/>
      <c r="EA16" s="15"/>
      <c r="EB16" s="15"/>
      <c r="EC16" s="15"/>
      <c r="ED16" s="15"/>
      <c r="EE16" s="15"/>
      <c r="EF16" s="15"/>
      <c r="EG16" s="15"/>
      <c r="EH16" s="15"/>
      <c r="EI16" s="15"/>
      <c r="EJ16" s="15"/>
      <c r="EK16" s="15"/>
      <c r="EL16" s="15"/>
      <c r="EM16" s="15"/>
      <c r="EN16" s="15"/>
      <c r="EO16" s="15"/>
      <c r="EP16" s="15"/>
      <c r="EQ16" s="15"/>
      <c r="ER16" s="15"/>
      <c r="ES16" s="15"/>
      <c r="ET16" s="15"/>
      <c r="EU16" s="15"/>
      <c r="EV16" s="15"/>
      <c r="EW16" s="15"/>
      <c r="EX16" s="16">
        <v>52</v>
      </c>
      <c r="EY16" s="17">
        <v>6870.24</v>
      </c>
      <c r="EZ16" s="17">
        <f t="shared" si="0"/>
        <v>5725.2</v>
      </c>
      <c r="FA16" s="20">
        <f t="shared" si="5"/>
        <v>132.12</v>
      </c>
      <c r="FB16" s="18">
        <f t="shared" si="3"/>
        <v>110.1</v>
      </c>
      <c r="FC16" s="18">
        <v>110.1</v>
      </c>
      <c r="FD16" s="18">
        <f t="shared" si="4"/>
        <v>5725.2</v>
      </c>
      <c r="FE16" s="17">
        <f t="shared" si="2"/>
        <v>5725.2</v>
      </c>
      <c r="FF16" s="13"/>
      <c r="FG16" s="19"/>
      <c r="FH16" s="19"/>
      <c r="FI16" s="19"/>
    </row>
    <row r="17" customHeight="1" spans="1:165">
      <c r="A17" s="14">
        <v>162</v>
      </c>
      <c r="B17" s="14">
        <v>16</v>
      </c>
      <c r="C17" s="14" t="s">
        <v>200</v>
      </c>
      <c r="D17" s="14" t="s">
        <v>200</v>
      </c>
      <c r="E17" s="14" t="s">
        <v>201</v>
      </c>
      <c r="F17" s="14" t="s">
        <v>201</v>
      </c>
      <c r="G17" s="14" t="s">
        <v>167</v>
      </c>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5"/>
      <c r="AZ17" s="15"/>
      <c r="BA17" s="15"/>
      <c r="BB17" s="15"/>
      <c r="BC17" s="15"/>
      <c r="BD17" s="15"/>
      <c r="BE17" s="15"/>
      <c r="BF17" s="15"/>
      <c r="BG17" s="15"/>
      <c r="BH17" s="15"/>
      <c r="BI17" s="15"/>
      <c r="BJ17" s="15"/>
      <c r="BK17" s="15"/>
      <c r="BL17" s="15"/>
      <c r="BM17" s="15"/>
      <c r="BN17" s="15"/>
      <c r="BO17" s="15"/>
      <c r="BP17" s="15"/>
      <c r="BQ17" s="15"/>
      <c r="BR17" s="15"/>
      <c r="BS17" s="15"/>
      <c r="BT17" s="15"/>
      <c r="BU17" s="15"/>
      <c r="BV17" s="15"/>
      <c r="BW17" s="15"/>
      <c r="BX17" s="15"/>
      <c r="BY17" s="15"/>
      <c r="BZ17" s="15"/>
      <c r="CA17" s="15"/>
      <c r="CB17" s="15"/>
      <c r="CC17" s="15"/>
      <c r="CD17" s="15"/>
      <c r="CE17" s="15"/>
      <c r="CF17" s="15"/>
      <c r="CG17" s="15"/>
      <c r="CH17" s="15"/>
      <c r="CI17" s="15"/>
      <c r="CJ17" s="15"/>
      <c r="CK17" s="15"/>
      <c r="CL17" s="15"/>
      <c r="CM17" s="15"/>
      <c r="CN17" s="15"/>
      <c r="CO17" s="15"/>
      <c r="CP17" s="15"/>
      <c r="CQ17" s="15"/>
      <c r="CR17" s="15"/>
      <c r="CS17" s="15"/>
      <c r="CT17" s="15"/>
      <c r="CU17" s="15"/>
      <c r="CV17" s="15"/>
      <c r="CW17" s="15"/>
      <c r="CX17" s="15"/>
      <c r="CY17" s="15"/>
      <c r="CZ17" s="15"/>
      <c r="DA17" s="16">
        <v>50</v>
      </c>
      <c r="DB17" s="15"/>
      <c r="DC17" s="15"/>
      <c r="DD17" s="15"/>
      <c r="DE17" s="15"/>
      <c r="DF17" s="16">
        <v>5</v>
      </c>
      <c r="DG17" s="15"/>
      <c r="DH17" s="15"/>
      <c r="DI17" s="15"/>
      <c r="DJ17" s="15"/>
      <c r="DK17" s="15"/>
      <c r="DL17" s="15"/>
      <c r="DM17" s="15"/>
      <c r="DN17" s="15"/>
      <c r="DO17" s="15"/>
      <c r="DP17" s="15"/>
      <c r="DQ17" s="15"/>
      <c r="DR17" s="15"/>
      <c r="DS17" s="15"/>
      <c r="DT17" s="15"/>
      <c r="DU17" s="15"/>
      <c r="DV17" s="15"/>
      <c r="DW17" s="15"/>
      <c r="DX17" s="15"/>
      <c r="DY17" s="15"/>
      <c r="DZ17" s="15"/>
      <c r="EA17" s="15"/>
      <c r="EB17" s="15"/>
      <c r="EC17" s="15"/>
      <c r="ED17" s="15"/>
      <c r="EE17" s="15"/>
      <c r="EF17" s="15"/>
      <c r="EG17" s="15"/>
      <c r="EH17" s="15"/>
      <c r="EI17" s="15"/>
      <c r="EJ17" s="15"/>
      <c r="EK17" s="15"/>
      <c r="EL17" s="15"/>
      <c r="EM17" s="15"/>
      <c r="EN17" s="15"/>
      <c r="EO17" s="15"/>
      <c r="EP17" s="15"/>
      <c r="EQ17" s="15"/>
      <c r="ER17" s="15"/>
      <c r="ES17" s="15"/>
      <c r="ET17" s="15"/>
      <c r="EU17" s="15"/>
      <c r="EV17" s="15"/>
      <c r="EW17" s="15"/>
      <c r="EX17" s="16">
        <v>55</v>
      </c>
      <c r="EY17" s="17">
        <v>3025.44</v>
      </c>
      <c r="EZ17" s="17">
        <f t="shared" si="0"/>
        <v>2521.2</v>
      </c>
      <c r="FA17" s="20">
        <f t="shared" si="5"/>
        <v>55.008</v>
      </c>
      <c r="FB17" s="18">
        <f t="shared" si="3"/>
        <v>45.84</v>
      </c>
      <c r="FC17" s="18">
        <v>45.84</v>
      </c>
      <c r="FD17" s="18">
        <f t="shared" si="4"/>
        <v>2521.2</v>
      </c>
      <c r="FE17" s="17">
        <f t="shared" si="2"/>
        <v>2521.2</v>
      </c>
      <c r="FF17" s="13"/>
      <c r="FG17" s="19"/>
      <c r="FH17" s="19"/>
      <c r="FI17" s="19"/>
    </row>
    <row r="18" customHeight="1" spans="1:165">
      <c r="A18" s="14">
        <v>163</v>
      </c>
      <c r="B18" s="14">
        <v>17</v>
      </c>
      <c r="C18" s="14" t="s">
        <v>202</v>
      </c>
      <c r="D18" s="14" t="s">
        <v>202</v>
      </c>
      <c r="E18" s="14" t="s">
        <v>203</v>
      </c>
      <c r="F18" s="14" t="s">
        <v>203</v>
      </c>
      <c r="G18" s="14" t="s">
        <v>167</v>
      </c>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5"/>
      <c r="AZ18" s="15"/>
      <c r="BA18" s="15"/>
      <c r="BB18" s="15"/>
      <c r="BC18" s="15"/>
      <c r="BD18" s="15"/>
      <c r="BE18" s="15"/>
      <c r="BF18" s="15"/>
      <c r="BG18" s="15"/>
      <c r="BH18" s="15"/>
      <c r="BI18" s="15"/>
      <c r="BJ18" s="15"/>
      <c r="BK18" s="15"/>
      <c r="BL18" s="15"/>
      <c r="BM18" s="15"/>
      <c r="BN18" s="15"/>
      <c r="BO18" s="15"/>
      <c r="BP18" s="15"/>
      <c r="BQ18" s="15"/>
      <c r="BR18" s="15"/>
      <c r="BS18" s="15"/>
      <c r="BT18" s="15"/>
      <c r="BU18" s="15"/>
      <c r="BV18" s="15"/>
      <c r="BW18" s="15"/>
      <c r="BX18" s="15"/>
      <c r="BY18" s="15"/>
      <c r="BZ18" s="15"/>
      <c r="CA18" s="15"/>
      <c r="CB18" s="15"/>
      <c r="CC18" s="15"/>
      <c r="CD18" s="15"/>
      <c r="CE18" s="15"/>
      <c r="CF18" s="15"/>
      <c r="CG18" s="15"/>
      <c r="CH18" s="15"/>
      <c r="CI18" s="15"/>
      <c r="CJ18" s="15"/>
      <c r="CK18" s="15"/>
      <c r="CL18" s="15"/>
      <c r="CM18" s="15"/>
      <c r="CN18" s="15"/>
      <c r="CO18" s="15"/>
      <c r="CP18" s="15"/>
      <c r="CQ18" s="15"/>
      <c r="CR18" s="15"/>
      <c r="CS18" s="15"/>
      <c r="CT18" s="15"/>
      <c r="CU18" s="15"/>
      <c r="CV18" s="16">
        <v>20</v>
      </c>
      <c r="CW18" s="15"/>
      <c r="CX18" s="15"/>
      <c r="CY18" s="15"/>
      <c r="CZ18" s="15"/>
      <c r="DA18" s="15"/>
      <c r="DB18" s="15"/>
      <c r="DC18" s="15"/>
      <c r="DD18" s="15"/>
      <c r="DE18" s="15"/>
      <c r="DF18" s="15"/>
      <c r="DG18" s="15"/>
      <c r="DH18" s="15"/>
      <c r="DI18" s="15"/>
      <c r="DJ18" s="15"/>
      <c r="DK18" s="23">
        <v>200</v>
      </c>
      <c r="DL18" s="15"/>
      <c r="DM18" s="15"/>
      <c r="DN18" s="15"/>
      <c r="DO18" s="15"/>
      <c r="DP18" s="23">
        <v>10</v>
      </c>
      <c r="DQ18" s="15"/>
      <c r="DR18" s="15"/>
      <c r="DS18" s="15"/>
      <c r="DT18" s="15"/>
      <c r="DU18" s="15"/>
      <c r="DV18" s="15"/>
      <c r="DW18" s="15"/>
      <c r="DX18" s="15"/>
      <c r="DY18" s="15"/>
      <c r="DZ18" s="15"/>
      <c r="EA18" s="15"/>
      <c r="EB18" s="15"/>
      <c r="EC18" s="15"/>
      <c r="ED18" s="15"/>
      <c r="EE18" s="15"/>
      <c r="EF18" s="15"/>
      <c r="EG18" s="15"/>
      <c r="EH18" s="15"/>
      <c r="EI18" s="15"/>
      <c r="EJ18" s="15"/>
      <c r="EK18" s="15"/>
      <c r="EL18" s="15"/>
      <c r="EM18" s="15"/>
      <c r="EN18" s="15"/>
      <c r="EO18" s="15"/>
      <c r="EP18" s="15"/>
      <c r="EQ18" s="15"/>
      <c r="ER18" s="15"/>
      <c r="ES18" s="15"/>
      <c r="ET18" s="15"/>
      <c r="EU18" s="15"/>
      <c r="EV18" s="15"/>
      <c r="EW18" s="15"/>
      <c r="EX18" s="16">
        <v>590</v>
      </c>
      <c r="EY18" s="17">
        <v>35400</v>
      </c>
      <c r="EZ18" s="17">
        <f t="shared" si="0"/>
        <v>29500</v>
      </c>
      <c r="FA18" s="20">
        <f t="shared" si="5"/>
        <v>60</v>
      </c>
      <c r="FB18" s="18">
        <f t="shared" si="3"/>
        <v>50</v>
      </c>
      <c r="FC18" s="18">
        <v>50</v>
      </c>
      <c r="FD18" s="18">
        <f t="shared" si="4"/>
        <v>29500</v>
      </c>
      <c r="FE18" s="17">
        <f t="shared" si="2"/>
        <v>29500</v>
      </c>
      <c r="FF18" s="13"/>
      <c r="FG18" s="19"/>
      <c r="FH18" s="19"/>
      <c r="FI18" s="19"/>
    </row>
    <row r="19" customHeight="1" spans="1:165">
      <c r="A19" s="14">
        <v>168</v>
      </c>
      <c r="B19" s="14">
        <v>18</v>
      </c>
      <c r="C19" s="14" t="s">
        <v>204</v>
      </c>
      <c r="D19" s="14" t="s">
        <v>204</v>
      </c>
      <c r="E19" s="14" t="s">
        <v>205</v>
      </c>
      <c r="F19" s="14" t="s">
        <v>205</v>
      </c>
      <c r="G19" s="14" t="s">
        <v>167</v>
      </c>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c r="AZ19" s="15"/>
      <c r="BA19" s="15"/>
      <c r="BB19" s="15"/>
      <c r="BC19" s="15"/>
      <c r="BD19" s="15"/>
      <c r="BE19" s="15"/>
      <c r="BF19" s="15"/>
      <c r="BG19" s="15"/>
      <c r="BH19" s="15"/>
      <c r="BI19" s="15"/>
      <c r="BJ19" s="15"/>
      <c r="BK19" s="15"/>
      <c r="BL19" s="15"/>
      <c r="BM19" s="15"/>
      <c r="BN19" s="15"/>
      <c r="BO19" s="15"/>
      <c r="BP19" s="15"/>
      <c r="BQ19" s="15"/>
      <c r="BR19" s="15"/>
      <c r="BS19" s="15"/>
      <c r="BT19" s="15"/>
      <c r="BU19" s="15"/>
      <c r="BV19" s="15"/>
      <c r="BW19" s="15"/>
      <c r="BX19" s="15"/>
      <c r="BY19" s="15"/>
      <c r="BZ19" s="15"/>
      <c r="CA19" s="15"/>
      <c r="CB19" s="15"/>
      <c r="CC19" s="15"/>
      <c r="CD19" s="15"/>
      <c r="CE19" s="15"/>
      <c r="CF19" s="15"/>
      <c r="CG19" s="15"/>
      <c r="CH19" s="15"/>
      <c r="CI19" s="15"/>
      <c r="CJ19" s="15"/>
      <c r="CK19" s="15"/>
      <c r="CL19" s="15"/>
      <c r="CM19" s="15"/>
      <c r="CN19" s="15"/>
      <c r="CO19" s="15"/>
      <c r="CP19" s="15"/>
      <c r="CQ19" s="15"/>
      <c r="CR19" s="15"/>
      <c r="CS19" s="15"/>
      <c r="CT19" s="15"/>
      <c r="CU19" s="15"/>
      <c r="CV19" s="15"/>
      <c r="CW19" s="15"/>
      <c r="CX19" s="15"/>
      <c r="CY19" s="15"/>
      <c r="CZ19" s="15"/>
      <c r="DA19" s="15"/>
      <c r="DB19" s="15"/>
      <c r="DC19" s="15"/>
      <c r="DD19" s="15"/>
      <c r="DE19" s="15"/>
      <c r="DF19" s="15"/>
      <c r="DG19" s="15"/>
      <c r="DH19" s="15"/>
      <c r="DI19" s="21">
        <v>2000</v>
      </c>
      <c r="DJ19" s="15"/>
      <c r="DK19" s="15"/>
      <c r="DL19" s="15"/>
      <c r="DM19" s="15"/>
      <c r="DN19" s="15"/>
      <c r="DO19" s="15"/>
      <c r="DP19" s="16">
        <v>500</v>
      </c>
      <c r="DQ19" s="16">
        <v>70</v>
      </c>
      <c r="DR19" s="16">
        <v>10</v>
      </c>
      <c r="DS19" s="15"/>
      <c r="DT19" s="21">
        <v>1000</v>
      </c>
      <c r="DU19" s="15"/>
      <c r="DV19" s="21">
        <v>1000</v>
      </c>
      <c r="DW19" s="15"/>
      <c r="DX19" s="15"/>
      <c r="DY19" s="15"/>
      <c r="DZ19" s="15"/>
      <c r="EA19" s="15"/>
      <c r="EB19" s="16">
        <v>50</v>
      </c>
      <c r="EC19" s="15"/>
      <c r="ED19" s="15"/>
      <c r="EE19" s="15"/>
      <c r="EF19" s="15"/>
      <c r="EG19" s="16">
        <v>20</v>
      </c>
      <c r="EH19" s="15"/>
      <c r="EI19" s="15"/>
      <c r="EJ19" s="15"/>
      <c r="EK19" s="15"/>
      <c r="EL19" s="15"/>
      <c r="EM19" s="15"/>
      <c r="EN19" s="15"/>
      <c r="EO19" s="16">
        <v>500</v>
      </c>
      <c r="EP19" s="15"/>
      <c r="EQ19" s="15"/>
      <c r="ER19" s="15"/>
      <c r="ES19" s="15"/>
      <c r="ET19" s="16">
        <v>500</v>
      </c>
      <c r="EU19" s="15"/>
      <c r="EV19" s="15"/>
      <c r="EW19" s="15"/>
      <c r="EX19" s="21">
        <v>5650</v>
      </c>
      <c r="EY19" s="17">
        <v>7932.6</v>
      </c>
      <c r="EZ19" s="17">
        <f t="shared" si="0"/>
        <v>6610.5</v>
      </c>
      <c r="FA19" s="20">
        <f t="shared" si="5"/>
        <v>1.404</v>
      </c>
      <c r="FB19" s="18">
        <f t="shared" si="3"/>
        <v>1.17</v>
      </c>
      <c r="FC19" s="18">
        <v>1.17</v>
      </c>
      <c r="FD19" s="18">
        <f t="shared" si="4"/>
        <v>6610.5</v>
      </c>
      <c r="FE19" s="17">
        <f t="shared" si="2"/>
        <v>6610.5</v>
      </c>
      <c r="FF19" s="13"/>
      <c r="FG19" s="19"/>
      <c r="FH19" s="19"/>
      <c r="FI19" s="19"/>
    </row>
    <row r="20" customHeight="1" spans="1:165">
      <c r="A20" s="14">
        <v>172</v>
      </c>
      <c r="B20" s="14">
        <v>19</v>
      </c>
      <c r="C20" s="14" t="s">
        <v>206</v>
      </c>
      <c r="D20" s="14" t="s">
        <v>206</v>
      </c>
      <c r="E20" s="14" t="s">
        <v>207</v>
      </c>
      <c r="F20" s="14" t="s">
        <v>207</v>
      </c>
      <c r="G20" s="14" t="s">
        <v>167</v>
      </c>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5"/>
      <c r="AZ20" s="15"/>
      <c r="BA20" s="15"/>
      <c r="BB20" s="15"/>
      <c r="BC20" s="15"/>
      <c r="BD20" s="15"/>
      <c r="BE20" s="15"/>
      <c r="BF20" s="15"/>
      <c r="BG20" s="15"/>
      <c r="BH20" s="15"/>
      <c r="BI20" s="15"/>
      <c r="BJ20" s="15"/>
      <c r="BK20" s="15"/>
      <c r="BL20" s="15"/>
      <c r="BM20" s="15"/>
      <c r="BN20" s="15"/>
      <c r="BO20" s="15"/>
      <c r="BP20" s="15"/>
      <c r="BQ20" s="15"/>
      <c r="BR20" s="15"/>
      <c r="BS20" s="15"/>
      <c r="BT20" s="15"/>
      <c r="BU20" s="15"/>
      <c r="BV20" s="15"/>
      <c r="BW20" s="15"/>
      <c r="BX20" s="15"/>
      <c r="BY20" s="15"/>
      <c r="BZ20" s="15"/>
      <c r="CA20" s="15"/>
      <c r="CB20" s="15"/>
      <c r="CC20" s="15"/>
      <c r="CD20" s="15"/>
      <c r="CE20" s="15"/>
      <c r="CF20" s="15"/>
      <c r="CG20" s="15"/>
      <c r="CH20" s="15"/>
      <c r="CI20" s="15"/>
      <c r="CJ20" s="15"/>
      <c r="CK20" s="15"/>
      <c r="CL20" s="15"/>
      <c r="CM20" s="15"/>
      <c r="CN20" s="15"/>
      <c r="CO20" s="15"/>
      <c r="CP20" s="15"/>
      <c r="CQ20" s="15"/>
      <c r="CR20" s="21">
        <v>2000</v>
      </c>
      <c r="CS20" s="15"/>
      <c r="CT20" s="21">
        <v>1000</v>
      </c>
      <c r="CU20" s="15"/>
      <c r="CV20" s="15"/>
      <c r="CW20" s="15"/>
      <c r="CX20" s="15"/>
      <c r="CY20" s="15"/>
      <c r="CZ20" s="15"/>
      <c r="DA20" s="15"/>
      <c r="DB20" s="15"/>
      <c r="DC20" s="15"/>
      <c r="DD20" s="15"/>
      <c r="DE20" s="15"/>
      <c r="DF20" s="15"/>
      <c r="DG20" s="15"/>
      <c r="DH20" s="15"/>
      <c r="DI20" s="15"/>
      <c r="DJ20" s="15"/>
      <c r="DK20" s="15"/>
      <c r="DL20" s="15"/>
      <c r="DM20" s="15"/>
      <c r="DN20" s="15"/>
      <c r="DO20" s="15"/>
      <c r="DP20" s="15"/>
      <c r="DQ20" s="15"/>
      <c r="DR20" s="15"/>
      <c r="DS20" s="15"/>
      <c r="DT20" s="21">
        <v>1000</v>
      </c>
      <c r="DU20" s="15"/>
      <c r="DV20" s="15"/>
      <c r="DW20" s="15"/>
      <c r="DX20" s="15"/>
      <c r="DY20" s="15"/>
      <c r="DZ20" s="15"/>
      <c r="EA20" s="15"/>
      <c r="EB20" s="15"/>
      <c r="EC20" s="15"/>
      <c r="ED20" s="15"/>
      <c r="EE20" s="15"/>
      <c r="EF20" s="15"/>
      <c r="EG20" s="15"/>
      <c r="EH20" s="15"/>
      <c r="EI20" s="15"/>
      <c r="EJ20" s="15"/>
      <c r="EK20" s="15"/>
      <c r="EL20" s="15"/>
      <c r="EM20" s="15"/>
      <c r="EN20" s="15"/>
      <c r="EO20" s="15"/>
      <c r="EP20" s="15"/>
      <c r="EQ20" s="15"/>
      <c r="ER20" s="15"/>
      <c r="ES20" s="15"/>
      <c r="ET20" s="15"/>
      <c r="EU20" s="15"/>
      <c r="EV20" s="15"/>
      <c r="EW20" s="15"/>
      <c r="EX20" s="21">
        <v>4000</v>
      </c>
      <c r="EY20" s="17">
        <v>760032</v>
      </c>
      <c r="EZ20" s="17">
        <f t="shared" si="0"/>
        <v>633360</v>
      </c>
      <c r="FA20" s="20">
        <f t="shared" si="5"/>
        <v>190.008</v>
      </c>
      <c r="FB20" s="18">
        <f t="shared" si="3"/>
        <v>158.34</v>
      </c>
      <c r="FC20" s="18">
        <v>158.34</v>
      </c>
      <c r="FD20" s="18">
        <f t="shared" si="4"/>
        <v>633360</v>
      </c>
      <c r="FE20" s="17">
        <f t="shared" si="2"/>
        <v>633360</v>
      </c>
      <c r="FF20" s="13"/>
      <c r="FG20" s="19"/>
      <c r="FH20" s="19"/>
      <c r="FI20" s="19"/>
    </row>
    <row r="21" customHeight="1" spans="1:165">
      <c r="A21" s="14">
        <v>174</v>
      </c>
      <c r="B21" s="14">
        <v>20</v>
      </c>
      <c r="C21" s="14" t="s">
        <v>208</v>
      </c>
      <c r="D21" s="32" t="s">
        <v>209</v>
      </c>
      <c r="E21" s="14" t="s">
        <v>210</v>
      </c>
      <c r="F21" s="32" t="s">
        <v>211</v>
      </c>
      <c r="G21" s="14" t="s">
        <v>167</v>
      </c>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5"/>
      <c r="AZ21" s="15"/>
      <c r="BA21" s="15"/>
      <c r="BB21" s="15"/>
      <c r="BC21" s="15"/>
      <c r="BD21" s="15"/>
      <c r="BE21" s="15"/>
      <c r="BF21" s="15"/>
      <c r="BG21" s="15"/>
      <c r="BH21" s="15"/>
      <c r="BI21" s="15"/>
      <c r="BJ21" s="15"/>
      <c r="BK21" s="15"/>
      <c r="BL21" s="15"/>
      <c r="BM21" s="15"/>
      <c r="BN21" s="15"/>
      <c r="BO21" s="15"/>
      <c r="BP21" s="15"/>
      <c r="BQ21" s="15"/>
      <c r="BR21" s="15"/>
      <c r="BS21" s="15"/>
      <c r="BT21" s="15"/>
      <c r="BU21" s="15"/>
      <c r="BV21" s="15"/>
      <c r="BW21" s="15"/>
      <c r="BX21" s="15"/>
      <c r="BY21" s="15"/>
      <c r="BZ21" s="15"/>
      <c r="CA21" s="15"/>
      <c r="CB21" s="15"/>
      <c r="CC21" s="15"/>
      <c r="CD21" s="15"/>
      <c r="CE21" s="15"/>
      <c r="CF21" s="15"/>
      <c r="CG21" s="15"/>
      <c r="CH21" s="15"/>
      <c r="CI21" s="15"/>
      <c r="CJ21" s="15"/>
      <c r="CK21" s="15"/>
      <c r="CL21" s="15"/>
      <c r="CM21" s="15"/>
      <c r="CN21" s="15"/>
      <c r="CO21" s="15"/>
      <c r="CP21" s="15"/>
      <c r="CQ21" s="15"/>
      <c r="CR21" s="15"/>
      <c r="CS21" s="15"/>
      <c r="CT21" s="15"/>
      <c r="CU21" s="15"/>
      <c r="CV21" s="23">
        <v>58</v>
      </c>
      <c r="CW21" s="15"/>
      <c r="CX21" s="15"/>
      <c r="CY21" s="15"/>
      <c r="CZ21" s="15"/>
      <c r="DA21" s="15"/>
      <c r="DB21" s="15"/>
      <c r="DC21" s="15"/>
      <c r="DD21" s="15"/>
      <c r="DE21" s="15"/>
      <c r="DF21" s="15"/>
      <c r="DG21" s="15"/>
      <c r="DH21" s="15"/>
      <c r="DI21" s="15"/>
      <c r="DJ21" s="15"/>
      <c r="DK21" s="33">
        <v>300</v>
      </c>
      <c r="DL21" s="15"/>
      <c r="DM21" s="15"/>
      <c r="DN21" s="15"/>
      <c r="DO21" s="15"/>
      <c r="DP21" s="15"/>
      <c r="DQ21" s="15"/>
      <c r="DR21" s="15"/>
      <c r="DS21" s="15"/>
      <c r="DT21" s="15"/>
      <c r="DU21" s="15"/>
      <c r="DV21" s="15"/>
      <c r="DW21" s="15"/>
      <c r="DX21" s="15"/>
      <c r="DY21" s="15"/>
      <c r="DZ21" s="15"/>
      <c r="EA21" s="15"/>
      <c r="EB21" s="15"/>
      <c r="EC21" s="15"/>
      <c r="ED21" s="15"/>
      <c r="EE21" s="15"/>
      <c r="EF21" s="15"/>
      <c r="EG21" s="15"/>
      <c r="EH21" s="15"/>
      <c r="EI21" s="15"/>
      <c r="EJ21" s="15"/>
      <c r="EK21" s="15"/>
      <c r="EL21" s="15"/>
      <c r="EM21" s="15"/>
      <c r="EN21" s="15"/>
      <c r="EO21" s="15"/>
      <c r="EP21" s="15"/>
      <c r="EQ21" s="15"/>
      <c r="ER21" s="15"/>
      <c r="ES21" s="15"/>
      <c r="ET21" s="15"/>
      <c r="EU21" s="15"/>
      <c r="EV21" s="15"/>
      <c r="EW21" s="15"/>
      <c r="EX21" s="33">
        <v>358</v>
      </c>
      <c r="EY21" s="17">
        <v>1046700</v>
      </c>
      <c r="EZ21" s="17">
        <f t="shared" si="0"/>
        <v>872250</v>
      </c>
      <c r="FA21" s="20">
        <f t="shared" si="5"/>
        <v>2923.74301675978</v>
      </c>
      <c r="FB21" s="18">
        <f t="shared" si="3"/>
        <v>2436.45251396648</v>
      </c>
      <c r="FC21" s="18">
        <v>750</v>
      </c>
      <c r="FD21" s="18">
        <f t="shared" si="4"/>
        <v>268500</v>
      </c>
      <c r="FE21" s="17">
        <f t="shared" si="2"/>
        <v>872250</v>
      </c>
      <c r="FF21" s="13"/>
      <c r="FG21" s="19"/>
      <c r="FH21" s="19"/>
      <c r="FI21" s="19"/>
    </row>
    <row r="22" customHeight="1" spans="1:165">
      <c r="A22" s="14">
        <v>177</v>
      </c>
      <c r="B22" s="14">
        <v>21</v>
      </c>
      <c r="C22" s="14" t="s">
        <v>212</v>
      </c>
      <c r="D22" s="14" t="s">
        <v>212</v>
      </c>
      <c r="E22" s="14" t="s">
        <v>213</v>
      </c>
      <c r="F22" s="14" t="s">
        <v>213</v>
      </c>
      <c r="G22" s="14" t="s">
        <v>214</v>
      </c>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c r="AY22" s="15"/>
      <c r="AZ22" s="15"/>
      <c r="BA22" s="15"/>
      <c r="BB22" s="15"/>
      <c r="BC22" s="15"/>
      <c r="BD22" s="15"/>
      <c r="BE22" s="15"/>
      <c r="BF22" s="15"/>
      <c r="BG22" s="15"/>
      <c r="BH22" s="15"/>
      <c r="BI22" s="15"/>
      <c r="BJ22" s="15"/>
      <c r="BK22" s="15"/>
      <c r="BL22" s="15"/>
      <c r="BM22" s="15"/>
      <c r="BN22" s="15"/>
      <c r="BO22" s="15"/>
      <c r="BP22" s="15"/>
      <c r="BQ22" s="15"/>
      <c r="BR22" s="15"/>
      <c r="BS22" s="15"/>
      <c r="BT22" s="15"/>
      <c r="BU22" s="15"/>
      <c r="BV22" s="15"/>
      <c r="BW22" s="15"/>
      <c r="BX22" s="15"/>
      <c r="BY22" s="15"/>
      <c r="BZ22" s="15"/>
      <c r="CA22" s="15"/>
      <c r="CB22" s="15"/>
      <c r="CC22" s="15"/>
      <c r="CD22" s="15"/>
      <c r="CE22" s="15"/>
      <c r="CF22" s="15"/>
      <c r="CG22" s="15"/>
      <c r="CH22" s="15"/>
      <c r="CI22" s="15"/>
      <c r="CJ22" s="15"/>
      <c r="CK22" s="15"/>
      <c r="CL22" s="15"/>
      <c r="CM22" s="15"/>
      <c r="CN22" s="15"/>
      <c r="CO22" s="15"/>
      <c r="CP22" s="15"/>
      <c r="CQ22" s="15"/>
      <c r="CR22" s="15"/>
      <c r="CS22" s="15"/>
      <c r="CT22" s="15"/>
      <c r="CU22" s="15"/>
      <c r="CV22" s="15"/>
      <c r="CW22" s="15"/>
      <c r="CX22" s="15"/>
      <c r="CY22" s="15"/>
      <c r="CZ22" s="15"/>
      <c r="DA22" s="15"/>
      <c r="DB22" s="15"/>
      <c r="DC22" s="15"/>
      <c r="DD22" s="15"/>
      <c r="DE22" s="15"/>
      <c r="DF22" s="15"/>
      <c r="DG22" s="15"/>
      <c r="DH22" s="21">
        <v>49000</v>
      </c>
      <c r="DI22" s="15"/>
      <c r="DJ22" s="21">
        <v>5000</v>
      </c>
      <c r="DK22" s="15"/>
      <c r="DL22" s="15"/>
      <c r="DM22" s="15"/>
      <c r="DN22" s="15"/>
      <c r="DO22" s="15"/>
      <c r="DP22" s="15"/>
      <c r="DQ22" s="15"/>
      <c r="DR22" s="15"/>
      <c r="DS22" s="15"/>
      <c r="DT22" s="15"/>
      <c r="DU22" s="15"/>
      <c r="DV22" s="15"/>
      <c r="DW22" s="15"/>
      <c r="DX22" s="15"/>
      <c r="DY22" s="15"/>
      <c r="DZ22" s="15"/>
      <c r="EA22" s="15"/>
      <c r="EB22" s="15"/>
      <c r="EC22" s="15"/>
      <c r="ED22" s="15"/>
      <c r="EE22" s="15"/>
      <c r="EF22" s="15"/>
      <c r="EG22" s="15"/>
      <c r="EH22" s="15"/>
      <c r="EI22" s="15"/>
      <c r="EJ22" s="15"/>
      <c r="EK22" s="15"/>
      <c r="EL22" s="15"/>
      <c r="EM22" s="15"/>
      <c r="EN22" s="15"/>
      <c r="EO22" s="15"/>
      <c r="EP22" s="15"/>
      <c r="EQ22" s="15"/>
      <c r="ER22" s="15"/>
      <c r="ES22" s="15"/>
      <c r="ET22" s="15"/>
      <c r="EU22" s="15"/>
      <c r="EV22" s="15"/>
      <c r="EW22" s="15"/>
      <c r="EX22" s="21">
        <v>54000</v>
      </c>
      <c r="EY22" s="17">
        <v>6480</v>
      </c>
      <c r="EZ22" s="17">
        <f t="shared" si="0"/>
        <v>5400</v>
      </c>
      <c r="FA22" s="20">
        <f t="shared" si="5"/>
        <v>0.12</v>
      </c>
      <c r="FB22" s="24">
        <f t="shared" si="3"/>
        <v>0.1</v>
      </c>
      <c r="FC22" s="25">
        <v>0.1202</v>
      </c>
      <c r="FD22" s="25">
        <f t="shared" si="4"/>
        <v>6490.8</v>
      </c>
      <c r="FE22" s="17">
        <f t="shared" si="2"/>
        <v>5400</v>
      </c>
      <c r="FF22" s="13" t="s">
        <v>162</v>
      </c>
      <c r="FG22" s="34">
        <f>AVERAGE(FB22,FH22)</f>
        <v>0.115</v>
      </c>
      <c r="FH22" s="19">
        <v>0.13</v>
      </c>
      <c r="FI22" s="19">
        <f>FH22/1.29</f>
        <v>0.10077519379845</v>
      </c>
    </row>
    <row r="23" customHeight="1" spans="1:165">
      <c r="A23" s="14">
        <v>177</v>
      </c>
      <c r="B23" s="14">
        <v>21</v>
      </c>
      <c r="C23" s="14" t="s">
        <v>215</v>
      </c>
      <c r="D23" s="14" t="s">
        <v>215</v>
      </c>
      <c r="E23" s="14" t="s">
        <v>216</v>
      </c>
      <c r="F23" s="14" t="s">
        <v>216</v>
      </c>
      <c r="G23" s="14" t="s">
        <v>167</v>
      </c>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15"/>
      <c r="BC23" s="15"/>
      <c r="BD23" s="15"/>
      <c r="BE23" s="15"/>
      <c r="BF23" s="15"/>
      <c r="BG23" s="15"/>
      <c r="BH23" s="15"/>
      <c r="BI23" s="15"/>
      <c r="BJ23" s="15"/>
      <c r="BK23" s="15"/>
      <c r="BL23" s="15"/>
      <c r="BM23" s="15"/>
      <c r="BN23" s="15"/>
      <c r="BO23" s="15"/>
      <c r="BP23" s="15"/>
      <c r="BQ23" s="15"/>
      <c r="BR23" s="15"/>
      <c r="BS23" s="15"/>
      <c r="BT23" s="15"/>
      <c r="BU23" s="15"/>
      <c r="BV23" s="15"/>
      <c r="BW23" s="15"/>
      <c r="BX23" s="15"/>
      <c r="BY23" s="15"/>
      <c r="BZ23" s="15"/>
      <c r="CA23" s="15"/>
      <c r="CB23" s="15"/>
      <c r="CC23" s="15"/>
      <c r="CD23" s="15"/>
      <c r="CE23" s="15"/>
      <c r="CF23" s="15"/>
      <c r="CG23" s="15"/>
      <c r="CH23" s="15"/>
      <c r="CI23" s="15"/>
      <c r="CJ23" s="15"/>
      <c r="CK23" s="15"/>
      <c r="CL23" s="15"/>
      <c r="CM23" s="15"/>
      <c r="CN23" s="15"/>
      <c r="CO23" s="15"/>
      <c r="CP23" s="15"/>
      <c r="CQ23" s="15"/>
      <c r="CR23" s="15"/>
      <c r="CS23" s="15"/>
      <c r="CT23" s="15"/>
      <c r="CU23" s="15"/>
      <c r="CV23" s="15"/>
      <c r="CW23" s="15"/>
      <c r="CX23" s="15"/>
      <c r="CY23" s="15"/>
      <c r="CZ23" s="15"/>
      <c r="DA23" s="15"/>
      <c r="DB23" s="15"/>
      <c r="DC23" s="15"/>
      <c r="DD23" s="15"/>
      <c r="DE23" s="15"/>
      <c r="DF23" s="15"/>
      <c r="DG23" s="15"/>
      <c r="DH23" s="16">
        <v>49</v>
      </c>
      <c r="DI23" s="15"/>
      <c r="DJ23" s="16">
        <v>5</v>
      </c>
      <c r="DK23" s="15"/>
      <c r="DL23" s="15"/>
      <c r="DM23" s="15"/>
      <c r="DN23" s="15"/>
      <c r="DO23" s="15"/>
      <c r="DP23" s="15"/>
      <c r="DQ23" s="15"/>
      <c r="DR23" s="15"/>
      <c r="DS23" s="15"/>
      <c r="DT23" s="15"/>
      <c r="DU23" s="15"/>
      <c r="DV23" s="15"/>
      <c r="DW23" s="15"/>
      <c r="DX23" s="15"/>
      <c r="DY23" s="15"/>
      <c r="DZ23" s="15"/>
      <c r="EA23" s="15"/>
      <c r="EB23" s="15"/>
      <c r="EC23" s="15"/>
      <c r="ED23" s="15"/>
      <c r="EE23" s="15"/>
      <c r="EF23" s="15"/>
      <c r="EG23" s="15"/>
      <c r="EH23" s="15"/>
      <c r="EI23" s="15"/>
      <c r="EJ23" s="15"/>
      <c r="EK23" s="15"/>
      <c r="EL23" s="15"/>
      <c r="EM23" s="15"/>
      <c r="EN23" s="15"/>
      <c r="EO23" s="15"/>
      <c r="EP23" s="15"/>
      <c r="EQ23" s="15"/>
      <c r="ER23" s="15"/>
      <c r="ES23" s="15"/>
      <c r="ET23" s="15"/>
      <c r="EU23" s="15"/>
      <c r="EV23" s="15"/>
      <c r="EW23" s="15"/>
      <c r="EX23" s="16">
        <v>54</v>
      </c>
      <c r="EY23" s="35"/>
      <c r="EZ23" s="17">
        <f t="shared" si="0"/>
        <v>0</v>
      </c>
      <c r="FA23" s="20">
        <f t="shared" si="5"/>
        <v>0</v>
      </c>
      <c r="FB23" s="18">
        <f t="shared" si="3"/>
        <v>0</v>
      </c>
      <c r="FC23" s="18">
        <v>0</v>
      </c>
      <c r="FD23" s="18">
        <f t="shared" si="4"/>
        <v>0</v>
      </c>
      <c r="FE23" s="17">
        <f t="shared" si="2"/>
        <v>0</v>
      </c>
      <c r="FF23" s="13"/>
      <c r="FG23" s="19"/>
      <c r="FH23" s="19"/>
      <c r="FI23" s="19"/>
    </row>
    <row r="24" customHeight="1" spans="1:165">
      <c r="A24" s="14">
        <v>180</v>
      </c>
      <c r="B24" s="14">
        <v>22</v>
      </c>
      <c r="C24" s="14" t="s">
        <v>217</v>
      </c>
      <c r="D24" s="14" t="s">
        <v>217</v>
      </c>
      <c r="E24" s="14" t="s">
        <v>218</v>
      </c>
      <c r="F24" s="14" t="s">
        <v>218</v>
      </c>
      <c r="G24" s="14" t="s">
        <v>214</v>
      </c>
      <c r="H24" s="15"/>
      <c r="I24" s="15"/>
      <c r="J24" s="15"/>
      <c r="K24" s="15"/>
      <c r="L24" s="15"/>
      <c r="M24" s="15"/>
      <c r="N24" s="15"/>
      <c r="O24" s="15"/>
      <c r="P24" s="15"/>
      <c r="Q24" s="21">
        <v>10000</v>
      </c>
      <c r="R24" s="15"/>
      <c r="S24" s="21">
        <v>5000</v>
      </c>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5"/>
      <c r="BB24" s="15"/>
      <c r="BC24" s="15"/>
      <c r="BD24" s="15"/>
      <c r="BE24" s="15"/>
      <c r="BF24" s="15"/>
      <c r="BG24" s="15"/>
      <c r="BH24" s="15"/>
      <c r="BI24" s="15"/>
      <c r="BJ24" s="15"/>
      <c r="BK24" s="15"/>
      <c r="BL24" s="15"/>
      <c r="BM24" s="15"/>
      <c r="BN24" s="15"/>
      <c r="BO24" s="15"/>
      <c r="BP24" s="15"/>
      <c r="BQ24" s="15"/>
      <c r="BR24" s="15"/>
      <c r="BS24" s="15"/>
      <c r="BT24" s="15"/>
      <c r="BU24" s="15"/>
      <c r="BV24" s="15"/>
      <c r="BW24" s="15"/>
      <c r="BX24" s="15"/>
      <c r="BY24" s="15"/>
      <c r="BZ24" s="15"/>
      <c r="CA24" s="15"/>
      <c r="CB24" s="15"/>
      <c r="CC24" s="15"/>
      <c r="CD24" s="15"/>
      <c r="CE24" s="15"/>
      <c r="CF24" s="15"/>
      <c r="CG24" s="15"/>
      <c r="CH24" s="15"/>
      <c r="CI24" s="15"/>
      <c r="CJ24" s="15"/>
      <c r="CK24" s="15"/>
      <c r="CL24" s="15"/>
      <c r="CM24" s="15"/>
      <c r="CN24" s="15"/>
      <c r="CO24" s="15"/>
      <c r="CP24" s="15"/>
      <c r="CQ24" s="15"/>
      <c r="CR24" s="15"/>
      <c r="CS24" s="21">
        <v>15000</v>
      </c>
      <c r="CT24" s="15"/>
      <c r="CU24" s="21">
        <v>3000</v>
      </c>
      <c r="CV24" s="21">
        <v>5000</v>
      </c>
      <c r="CW24" s="21">
        <v>5000</v>
      </c>
      <c r="CX24" s="21">
        <v>5000</v>
      </c>
      <c r="CY24" s="15"/>
      <c r="CZ24" s="15"/>
      <c r="DA24" s="15"/>
      <c r="DB24" s="15"/>
      <c r="DC24" s="15"/>
      <c r="DD24" s="15"/>
      <c r="DE24" s="15"/>
      <c r="DF24" s="15"/>
      <c r="DG24" s="15"/>
      <c r="DH24" s="15"/>
      <c r="DI24" s="21">
        <v>10000</v>
      </c>
      <c r="DJ24" s="15"/>
      <c r="DK24" s="21">
        <v>2000</v>
      </c>
      <c r="DL24" s="15"/>
      <c r="DM24" s="15"/>
      <c r="DN24" s="21">
        <v>1000</v>
      </c>
      <c r="DO24" s="15"/>
      <c r="DP24" s="15"/>
      <c r="DQ24" s="15"/>
      <c r="DR24" s="15"/>
      <c r="DS24" s="15"/>
      <c r="DT24" s="15"/>
      <c r="DU24" s="15"/>
      <c r="DV24" s="15"/>
      <c r="DW24" s="15"/>
      <c r="DX24" s="21">
        <v>10000</v>
      </c>
      <c r="DY24" s="15"/>
      <c r="DZ24" s="15"/>
      <c r="EA24" s="15"/>
      <c r="EB24" s="15"/>
      <c r="EC24" s="15"/>
      <c r="ED24" s="15"/>
      <c r="EE24" s="15"/>
      <c r="EF24" s="15"/>
      <c r="EG24" s="15"/>
      <c r="EH24" s="15"/>
      <c r="EI24" s="15"/>
      <c r="EJ24" s="15"/>
      <c r="EK24" s="15"/>
      <c r="EL24" s="15"/>
      <c r="EM24" s="15"/>
      <c r="EN24" s="15"/>
      <c r="EO24" s="15"/>
      <c r="EP24" s="15"/>
      <c r="EQ24" s="15"/>
      <c r="ER24" s="15"/>
      <c r="ES24" s="15"/>
      <c r="ET24" s="15"/>
      <c r="EU24" s="15"/>
      <c r="EV24" s="15"/>
      <c r="EW24" s="15"/>
      <c r="EX24" s="21">
        <v>71000</v>
      </c>
      <c r="EY24" s="17">
        <v>8520</v>
      </c>
      <c r="EZ24" s="17">
        <f t="shared" si="0"/>
        <v>7100</v>
      </c>
      <c r="FA24" s="20">
        <f t="shared" si="5"/>
        <v>0.12</v>
      </c>
      <c r="FB24" s="24">
        <f t="shared" si="3"/>
        <v>0.1</v>
      </c>
      <c r="FC24" s="25">
        <v>0.1202</v>
      </c>
      <c r="FD24" s="25">
        <f t="shared" si="4"/>
        <v>8534.2</v>
      </c>
      <c r="FE24" s="17">
        <f t="shared" si="2"/>
        <v>7100</v>
      </c>
      <c r="FF24" s="13" t="s">
        <v>162</v>
      </c>
      <c r="FG24" s="34">
        <v>0.115</v>
      </c>
      <c r="FH24" s="19">
        <v>0.13</v>
      </c>
      <c r="FI24" s="19">
        <f>FH24/1.29</f>
        <v>0.10077519379845</v>
      </c>
    </row>
    <row r="25" customHeight="1" spans="1:165">
      <c r="A25" s="14">
        <v>180</v>
      </c>
      <c r="B25" s="14">
        <v>22</v>
      </c>
      <c r="C25" s="14" t="s">
        <v>219</v>
      </c>
      <c r="D25" s="14" t="s">
        <v>219</v>
      </c>
      <c r="E25" s="14" t="s">
        <v>220</v>
      </c>
      <c r="F25" s="14" t="s">
        <v>220</v>
      </c>
      <c r="G25" s="14" t="s">
        <v>167</v>
      </c>
      <c r="H25" s="15"/>
      <c r="I25" s="15"/>
      <c r="J25" s="15"/>
      <c r="K25" s="15"/>
      <c r="L25" s="15"/>
      <c r="M25" s="15"/>
      <c r="N25" s="15"/>
      <c r="O25" s="15"/>
      <c r="P25" s="15"/>
      <c r="Q25" s="16">
        <v>10</v>
      </c>
      <c r="R25" s="15"/>
      <c r="S25" s="16">
        <v>5</v>
      </c>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5"/>
      <c r="BB25" s="15"/>
      <c r="BC25" s="15"/>
      <c r="BD25" s="15"/>
      <c r="BE25" s="15"/>
      <c r="BF25" s="15"/>
      <c r="BG25" s="15"/>
      <c r="BH25" s="15"/>
      <c r="BI25" s="15"/>
      <c r="BJ25" s="15"/>
      <c r="BK25" s="15"/>
      <c r="BL25" s="15"/>
      <c r="BM25" s="15"/>
      <c r="BN25" s="15"/>
      <c r="BO25" s="15"/>
      <c r="BP25" s="15"/>
      <c r="BQ25" s="15"/>
      <c r="BR25" s="15"/>
      <c r="BS25" s="15"/>
      <c r="BT25" s="15"/>
      <c r="BU25" s="15"/>
      <c r="BV25" s="15"/>
      <c r="BW25" s="15"/>
      <c r="BX25" s="15"/>
      <c r="BY25" s="15"/>
      <c r="BZ25" s="15"/>
      <c r="CA25" s="15"/>
      <c r="CB25" s="15"/>
      <c r="CC25" s="15"/>
      <c r="CD25" s="15"/>
      <c r="CE25" s="15"/>
      <c r="CF25" s="15"/>
      <c r="CG25" s="15"/>
      <c r="CH25" s="15"/>
      <c r="CI25" s="15"/>
      <c r="CJ25" s="15"/>
      <c r="CK25" s="15"/>
      <c r="CL25" s="15"/>
      <c r="CM25" s="15"/>
      <c r="CN25" s="15"/>
      <c r="CO25" s="15"/>
      <c r="CP25" s="15"/>
      <c r="CQ25" s="15"/>
      <c r="CR25" s="15"/>
      <c r="CS25" s="16">
        <v>15</v>
      </c>
      <c r="CT25" s="15"/>
      <c r="CU25" s="16">
        <v>3</v>
      </c>
      <c r="CV25" s="16">
        <v>5</v>
      </c>
      <c r="CW25" s="16">
        <v>5</v>
      </c>
      <c r="CX25" s="16">
        <v>5</v>
      </c>
      <c r="CY25" s="15"/>
      <c r="CZ25" s="15"/>
      <c r="DA25" s="15"/>
      <c r="DB25" s="15"/>
      <c r="DC25" s="15"/>
      <c r="DD25" s="15"/>
      <c r="DE25" s="15"/>
      <c r="DF25" s="15"/>
      <c r="DG25" s="15"/>
      <c r="DH25" s="15"/>
      <c r="DI25" s="16">
        <v>10</v>
      </c>
      <c r="DJ25" s="15"/>
      <c r="DK25" s="16">
        <v>2</v>
      </c>
      <c r="DL25" s="15"/>
      <c r="DM25" s="15"/>
      <c r="DN25" s="16">
        <v>1</v>
      </c>
      <c r="DO25" s="15"/>
      <c r="DP25" s="15"/>
      <c r="DQ25" s="15"/>
      <c r="DR25" s="15"/>
      <c r="DS25" s="15"/>
      <c r="DT25" s="15"/>
      <c r="DU25" s="15"/>
      <c r="DV25" s="15"/>
      <c r="DW25" s="15"/>
      <c r="DX25" s="16">
        <v>10</v>
      </c>
      <c r="DY25" s="15"/>
      <c r="DZ25" s="15"/>
      <c r="EA25" s="15"/>
      <c r="EB25" s="15"/>
      <c r="EC25" s="15"/>
      <c r="ED25" s="15"/>
      <c r="EE25" s="15"/>
      <c r="EF25" s="15"/>
      <c r="EG25" s="15"/>
      <c r="EH25" s="15"/>
      <c r="EI25" s="15"/>
      <c r="EJ25" s="15"/>
      <c r="EK25" s="15"/>
      <c r="EL25" s="15"/>
      <c r="EM25" s="15"/>
      <c r="EN25" s="15"/>
      <c r="EO25" s="15"/>
      <c r="EP25" s="15"/>
      <c r="EQ25" s="15"/>
      <c r="ER25" s="15"/>
      <c r="ES25" s="15"/>
      <c r="ET25" s="15"/>
      <c r="EU25" s="15"/>
      <c r="EV25" s="15"/>
      <c r="EW25" s="15"/>
      <c r="EX25" s="16">
        <v>71</v>
      </c>
      <c r="EY25" s="35"/>
      <c r="EZ25" s="17">
        <f t="shared" si="0"/>
        <v>0</v>
      </c>
      <c r="FA25" s="20">
        <f t="shared" si="5"/>
        <v>0</v>
      </c>
      <c r="FB25" s="18">
        <f t="shared" si="3"/>
        <v>0</v>
      </c>
      <c r="FC25" s="18">
        <v>0</v>
      </c>
      <c r="FD25" s="18">
        <f t="shared" si="4"/>
        <v>0</v>
      </c>
      <c r="FE25" s="17">
        <f t="shared" si="2"/>
        <v>0</v>
      </c>
      <c r="FF25" s="13"/>
      <c r="FG25" s="19"/>
      <c r="FH25" s="19"/>
      <c r="FI25" s="19"/>
    </row>
    <row r="26" customHeight="1" spans="1:165">
      <c r="A26" s="14">
        <v>181</v>
      </c>
      <c r="B26" s="14">
        <v>23</v>
      </c>
      <c r="C26" s="14" t="s">
        <v>221</v>
      </c>
      <c r="D26" s="14" t="s">
        <v>221</v>
      </c>
      <c r="E26" s="14" t="s">
        <v>222</v>
      </c>
      <c r="F26" s="14" t="s">
        <v>222</v>
      </c>
      <c r="G26" s="14" t="s">
        <v>214</v>
      </c>
      <c r="H26" s="15"/>
      <c r="I26" s="15"/>
      <c r="J26" s="15"/>
      <c r="K26" s="15"/>
      <c r="L26" s="15"/>
      <c r="M26" s="15"/>
      <c r="N26" s="15"/>
      <c r="O26" s="15"/>
      <c r="P26" s="15"/>
      <c r="Q26" s="15"/>
      <c r="R26" s="15"/>
      <c r="S26" s="21">
        <v>2000</v>
      </c>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c r="AY26" s="15"/>
      <c r="AZ26" s="15"/>
      <c r="BA26" s="15"/>
      <c r="BB26" s="15"/>
      <c r="BC26" s="15"/>
      <c r="BD26" s="15"/>
      <c r="BE26" s="15"/>
      <c r="BF26" s="15"/>
      <c r="BG26" s="15"/>
      <c r="BH26" s="15"/>
      <c r="BI26" s="15"/>
      <c r="BJ26" s="15"/>
      <c r="BK26" s="15"/>
      <c r="BL26" s="15"/>
      <c r="BM26" s="15"/>
      <c r="BN26" s="15"/>
      <c r="BO26" s="15"/>
      <c r="BP26" s="15"/>
      <c r="BQ26" s="15"/>
      <c r="BR26" s="15"/>
      <c r="BS26" s="15"/>
      <c r="BT26" s="15"/>
      <c r="BU26" s="15"/>
      <c r="BV26" s="15"/>
      <c r="BW26" s="15"/>
      <c r="BX26" s="15"/>
      <c r="BY26" s="15"/>
      <c r="BZ26" s="15"/>
      <c r="CA26" s="15"/>
      <c r="CB26" s="15"/>
      <c r="CC26" s="15"/>
      <c r="CD26" s="15"/>
      <c r="CE26" s="15"/>
      <c r="CF26" s="15"/>
      <c r="CG26" s="15"/>
      <c r="CH26" s="15"/>
      <c r="CI26" s="15"/>
      <c r="CJ26" s="15"/>
      <c r="CK26" s="15"/>
      <c r="CL26" s="15"/>
      <c r="CM26" s="15"/>
      <c r="CN26" s="15"/>
      <c r="CO26" s="15"/>
      <c r="CP26" s="15"/>
      <c r="CQ26" s="15"/>
      <c r="CR26" s="15"/>
      <c r="CS26" s="15"/>
      <c r="CT26" s="15"/>
      <c r="CU26" s="21">
        <v>10000</v>
      </c>
      <c r="CV26" s="15"/>
      <c r="CW26" s="15"/>
      <c r="CX26" s="15"/>
      <c r="CY26" s="15"/>
      <c r="CZ26" s="15"/>
      <c r="DA26" s="15"/>
      <c r="DB26" s="15"/>
      <c r="DC26" s="15"/>
      <c r="DD26" s="15"/>
      <c r="DE26" s="15"/>
      <c r="DF26" s="15"/>
      <c r="DG26" s="15"/>
      <c r="DH26" s="15"/>
      <c r="DI26" s="15"/>
      <c r="DJ26" s="15"/>
      <c r="DK26" s="15"/>
      <c r="DL26" s="15"/>
      <c r="DM26" s="15"/>
      <c r="DN26" s="15"/>
      <c r="DO26" s="15"/>
      <c r="DP26" s="15"/>
      <c r="DQ26" s="21">
        <v>36000</v>
      </c>
      <c r="DR26" s="15"/>
      <c r="DS26" s="15"/>
      <c r="DT26" s="21">
        <v>12000</v>
      </c>
      <c r="DU26" s="15"/>
      <c r="DV26" s="15"/>
      <c r="DW26" s="15"/>
      <c r="DX26" s="15"/>
      <c r="DY26" s="15"/>
      <c r="DZ26" s="15"/>
      <c r="EA26" s="15"/>
      <c r="EB26" s="15"/>
      <c r="EC26" s="21">
        <v>30000</v>
      </c>
      <c r="ED26" s="15"/>
      <c r="EE26" s="15"/>
      <c r="EF26" s="21">
        <v>12000</v>
      </c>
      <c r="EG26" s="15"/>
      <c r="EH26" s="15"/>
      <c r="EI26" s="15"/>
      <c r="EJ26" s="15"/>
      <c r="EK26" s="15"/>
      <c r="EL26" s="15"/>
      <c r="EM26" s="15"/>
      <c r="EN26" s="15"/>
      <c r="EO26" s="15"/>
      <c r="EP26" s="15"/>
      <c r="EQ26" s="15"/>
      <c r="ER26" s="15"/>
      <c r="ES26" s="15"/>
      <c r="ET26" s="15"/>
      <c r="EU26" s="15"/>
      <c r="EV26" s="15"/>
      <c r="EW26" s="21">
        <v>10000</v>
      </c>
      <c r="EX26" s="21">
        <v>112000</v>
      </c>
      <c r="EY26" s="17">
        <v>13440</v>
      </c>
      <c r="EZ26" s="17">
        <f t="shared" si="0"/>
        <v>11200</v>
      </c>
      <c r="FA26" s="20">
        <f t="shared" si="5"/>
        <v>0.12</v>
      </c>
      <c r="FB26" s="24">
        <f t="shared" si="3"/>
        <v>0.1</v>
      </c>
      <c r="FC26" s="25">
        <v>0.1202</v>
      </c>
      <c r="FD26" s="25">
        <f t="shared" si="4"/>
        <v>13462.4</v>
      </c>
      <c r="FE26" s="17">
        <f t="shared" si="2"/>
        <v>11200</v>
      </c>
      <c r="FF26" s="13" t="s">
        <v>162</v>
      </c>
      <c r="FG26" s="34">
        <v>0.115</v>
      </c>
      <c r="FH26" s="19">
        <v>0.13</v>
      </c>
      <c r="FI26" s="19">
        <f>FH26/1.29</f>
        <v>0.10077519379845</v>
      </c>
    </row>
    <row r="27" customHeight="1" spans="1:165">
      <c r="A27" s="14">
        <v>181</v>
      </c>
      <c r="B27" s="14">
        <v>23</v>
      </c>
      <c r="C27" s="14" t="s">
        <v>223</v>
      </c>
      <c r="D27" s="14" t="s">
        <v>223</v>
      </c>
      <c r="E27" s="14" t="s">
        <v>224</v>
      </c>
      <c r="F27" s="14" t="s">
        <v>224</v>
      </c>
      <c r="G27" s="14" t="s">
        <v>167</v>
      </c>
      <c r="H27" s="15"/>
      <c r="I27" s="15"/>
      <c r="J27" s="15"/>
      <c r="K27" s="15"/>
      <c r="L27" s="15"/>
      <c r="M27" s="15"/>
      <c r="N27" s="15"/>
      <c r="O27" s="15"/>
      <c r="P27" s="15"/>
      <c r="Q27" s="15"/>
      <c r="R27" s="15"/>
      <c r="S27" s="16">
        <v>2</v>
      </c>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c r="BM27" s="15"/>
      <c r="BN27" s="15"/>
      <c r="BO27" s="15"/>
      <c r="BP27" s="15"/>
      <c r="BQ27" s="15"/>
      <c r="BR27" s="15"/>
      <c r="BS27" s="15"/>
      <c r="BT27" s="15"/>
      <c r="BU27" s="15"/>
      <c r="BV27" s="15"/>
      <c r="BW27" s="15"/>
      <c r="BX27" s="15"/>
      <c r="BY27" s="15"/>
      <c r="BZ27" s="15"/>
      <c r="CA27" s="15"/>
      <c r="CB27" s="15"/>
      <c r="CC27" s="15"/>
      <c r="CD27" s="15"/>
      <c r="CE27" s="15"/>
      <c r="CF27" s="15"/>
      <c r="CG27" s="15"/>
      <c r="CH27" s="15"/>
      <c r="CI27" s="15"/>
      <c r="CJ27" s="15"/>
      <c r="CK27" s="15"/>
      <c r="CL27" s="15"/>
      <c r="CM27" s="15"/>
      <c r="CN27" s="15"/>
      <c r="CO27" s="15"/>
      <c r="CP27" s="15"/>
      <c r="CQ27" s="15"/>
      <c r="CR27" s="15"/>
      <c r="CS27" s="15"/>
      <c r="CT27" s="15"/>
      <c r="CU27" s="16">
        <v>10</v>
      </c>
      <c r="CV27" s="15"/>
      <c r="CW27" s="15"/>
      <c r="CX27" s="15"/>
      <c r="CY27" s="15"/>
      <c r="CZ27" s="15"/>
      <c r="DA27" s="15"/>
      <c r="DB27" s="15"/>
      <c r="DC27" s="15"/>
      <c r="DD27" s="15"/>
      <c r="DE27" s="15"/>
      <c r="DF27" s="15"/>
      <c r="DG27" s="15"/>
      <c r="DH27" s="15"/>
      <c r="DI27" s="15"/>
      <c r="DJ27" s="15"/>
      <c r="DK27" s="15"/>
      <c r="DL27" s="15"/>
      <c r="DM27" s="15"/>
      <c r="DN27" s="15"/>
      <c r="DO27" s="15"/>
      <c r="DP27" s="15"/>
      <c r="DQ27" s="16">
        <v>36</v>
      </c>
      <c r="DR27" s="15"/>
      <c r="DS27" s="15"/>
      <c r="DT27" s="16">
        <v>12</v>
      </c>
      <c r="DU27" s="15"/>
      <c r="DV27" s="15"/>
      <c r="DW27" s="15"/>
      <c r="DX27" s="15"/>
      <c r="DY27" s="15"/>
      <c r="DZ27" s="15"/>
      <c r="EA27" s="15"/>
      <c r="EB27" s="15"/>
      <c r="EC27" s="16">
        <v>30</v>
      </c>
      <c r="ED27" s="15"/>
      <c r="EE27" s="15"/>
      <c r="EF27" s="16">
        <v>12</v>
      </c>
      <c r="EG27" s="15"/>
      <c r="EH27" s="15"/>
      <c r="EI27" s="15"/>
      <c r="EJ27" s="15"/>
      <c r="EK27" s="15"/>
      <c r="EL27" s="15"/>
      <c r="EM27" s="15"/>
      <c r="EN27" s="15"/>
      <c r="EO27" s="15"/>
      <c r="EP27" s="15"/>
      <c r="EQ27" s="15"/>
      <c r="ER27" s="15"/>
      <c r="ES27" s="15"/>
      <c r="ET27" s="15"/>
      <c r="EU27" s="15"/>
      <c r="EV27" s="15"/>
      <c r="EW27" s="16">
        <v>10</v>
      </c>
      <c r="EX27" s="16">
        <v>112</v>
      </c>
      <c r="EY27" s="35"/>
      <c r="EZ27" s="17">
        <f t="shared" si="0"/>
        <v>0</v>
      </c>
      <c r="FA27" s="20">
        <f t="shared" si="5"/>
        <v>0</v>
      </c>
      <c r="FB27" s="18">
        <f t="shared" si="3"/>
        <v>0</v>
      </c>
      <c r="FC27" s="18">
        <v>0</v>
      </c>
      <c r="FD27" s="18">
        <f t="shared" si="4"/>
        <v>0</v>
      </c>
      <c r="FE27" s="17">
        <f t="shared" si="2"/>
        <v>0</v>
      </c>
      <c r="FF27" s="13"/>
      <c r="FG27" s="19"/>
      <c r="FH27" s="19"/>
      <c r="FI27" s="19"/>
    </row>
    <row r="28" customHeight="1" spans="1:165">
      <c r="A28" s="14">
        <v>182</v>
      </c>
      <c r="B28" s="14">
        <v>24</v>
      </c>
      <c r="C28" s="14" t="s">
        <v>225</v>
      </c>
      <c r="D28" s="14" t="s">
        <v>225</v>
      </c>
      <c r="E28" s="14" t="s">
        <v>226</v>
      </c>
      <c r="F28" s="14" t="s">
        <v>226</v>
      </c>
      <c r="G28" s="14" t="s">
        <v>214</v>
      </c>
      <c r="H28" s="21">
        <v>14000</v>
      </c>
      <c r="I28" s="15"/>
      <c r="J28" s="15"/>
      <c r="K28" s="15"/>
      <c r="L28" s="21">
        <v>1000</v>
      </c>
      <c r="M28" s="21">
        <v>5000</v>
      </c>
      <c r="N28" s="15"/>
      <c r="O28" s="15"/>
      <c r="P28" s="15"/>
      <c r="Q28" s="15"/>
      <c r="R28" s="15"/>
      <c r="S28" s="21">
        <v>2000</v>
      </c>
      <c r="T28" s="15"/>
      <c r="U28" s="15"/>
      <c r="V28" s="15"/>
      <c r="W28" s="15"/>
      <c r="X28" s="15"/>
      <c r="Y28" s="15"/>
      <c r="Z28" s="15"/>
      <c r="AA28" s="15"/>
      <c r="AB28" s="15"/>
      <c r="AC28" s="15"/>
      <c r="AD28" s="15"/>
      <c r="AE28" s="15"/>
      <c r="AF28" s="15"/>
      <c r="AG28" s="15"/>
      <c r="AH28" s="15"/>
      <c r="AI28" s="15"/>
      <c r="AJ28" s="15"/>
      <c r="AK28" s="15"/>
      <c r="AL28" s="15"/>
      <c r="AM28" s="15"/>
      <c r="AN28" s="15"/>
      <c r="AO28" s="15"/>
      <c r="AP28" s="21">
        <v>1000</v>
      </c>
      <c r="AQ28" s="15"/>
      <c r="AR28" s="21">
        <v>5000</v>
      </c>
      <c r="AS28" s="15"/>
      <c r="AT28" s="15"/>
      <c r="AU28" s="15"/>
      <c r="AV28" s="15"/>
      <c r="AW28" s="15"/>
      <c r="AX28" s="15"/>
      <c r="AY28" s="15"/>
      <c r="AZ28" s="15"/>
      <c r="BA28" s="15"/>
      <c r="BB28" s="15"/>
      <c r="BC28" s="15"/>
      <c r="BD28" s="15"/>
      <c r="BE28" s="15"/>
      <c r="BF28" s="15"/>
      <c r="BG28" s="15"/>
      <c r="BH28" s="15"/>
      <c r="BI28" s="15"/>
      <c r="BJ28" s="15"/>
      <c r="BK28" s="15"/>
      <c r="BL28" s="15"/>
      <c r="BM28" s="15"/>
      <c r="BN28" s="15"/>
      <c r="BO28" s="15"/>
      <c r="BP28" s="15"/>
      <c r="BQ28" s="15"/>
      <c r="BR28" s="15"/>
      <c r="BS28" s="15"/>
      <c r="BT28" s="15"/>
      <c r="BU28" s="15"/>
      <c r="BV28" s="15"/>
      <c r="BW28" s="15"/>
      <c r="BX28" s="15"/>
      <c r="BY28" s="15"/>
      <c r="BZ28" s="15"/>
      <c r="CA28" s="15"/>
      <c r="CB28" s="15"/>
      <c r="CC28" s="15"/>
      <c r="CD28" s="15"/>
      <c r="CE28" s="15"/>
      <c r="CF28" s="15"/>
      <c r="CG28" s="15"/>
      <c r="CH28" s="15"/>
      <c r="CI28" s="15"/>
      <c r="CJ28" s="15"/>
      <c r="CK28" s="15"/>
      <c r="CL28" s="15"/>
      <c r="CM28" s="21">
        <v>1000</v>
      </c>
      <c r="CN28" s="15"/>
      <c r="CO28" s="15"/>
      <c r="CP28" s="15"/>
      <c r="CQ28" s="15"/>
      <c r="CR28" s="15"/>
      <c r="CS28" s="15"/>
      <c r="CT28" s="21">
        <v>25000</v>
      </c>
      <c r="CU28" s="21">
        <v>12000</v>
      </c>
      <c r="CV28" s="21">
        <v>1000</v>
      </c>
      <c r="CW28" s="15"/>
      <c r="CX28" s="15"/>
      <c r="CY28" s="15"/>
      <c r="CZ28" s="15"/>
      <c r="DA28" s="21">
        <v>50000</v>
      </c>
      <c r="DB28" s="15"/>
      <c r="DC28" s="21">
        <v>15000</v>
      </c>
      <c r="DD28" s="21">
        <v>7000</v>
      </c>
      <c r="DE28" s="21">
        <v>2000</v>
      </c>
      <c r="DF28" s="21">
        <v>15000</v>
      </c>
      <c r="DG28" s="21">
        <v>1000</v>
      </c>
      <c r="DH28" s="15"/>
      <c r="DI28" s="15"/>
      <c r="DJ28" s="21">
        <v>55000</v>
      </c>
      <c r="DK28" s="33">
        <v>25000</v>
      </c>
      <c r="DL28" s="15"/>
      <c r="DM28" s="15"/>
      <c r="DN28" s="21">
        <v>21000</v>
      </c>
      <c r="DO28" s="21">
        <v>1000</v>
      </c>
      <c r="DP28" s="21">
        <v>20000</v>
      </c>
      <c r="DQ28" s="21">
        <v>11000</v>
      </c>
      <c r="DR28" s="21">
        <v>5000</v>
      </c>
      <c r="DS28" s="15"/>
      <c r="DT28" s="21">
        <v>22000</v>
      </c>
      <c r="DU28" s="15"/>
      <c r="DV28" s="21">
        <v>7000</v>
      </c>
      <c r="DW28" s="15"/>
      <c r="DX28" s="15"/>
      <c r="DY28" s="15"/>
      <c r="DZ28" s="21">
        <v>1000</v>
      </c>
      <c r="EA28" s="15"/>
      <c r="EB28" s="21">
        <v>7000</v>
      </c>
      <c r="EC28" s="15"/>
      <c r="ED28" s="21">
        <v>5000</v>
      </c>
      <c r="EE28" s="21">
        <v>5000</v>
      </c>
      <c r="EF28" s="21">
        <v>8000</v>
      </c>
      <c r="EG28" s="15"/>
      <c r="EH28" s="21">
        <v>3000</v>
      </c>
      <c r="EI28" s="21">
        <v>6000</v>
      </c>
      <c r="EJ28" s="21">
        <v>11000</v>
      </c>
      <c r="EK28" s="21">
        <v>25000</v>
      </c>
      <c r="EL28" s="15"/>
      <c r="EM28" s="21">
        <v>6000</v>
      </c>
      <c r="EN28" s="21">
        <v>4000</v>
      </c>
      <c r="EO28" s="15"/>
      <c r="EP28" s="21">
        <v>7000</v>
      </c>
      <c r="EQ28" s="21">
        <v>6000</v>
      </c>
      <c r="ER28" s="21">
        <v>3000</v>
      </c>
      <c r="ES28" s="21">
        <v>20000</v>
      </c>
      <c r="ET28" s="21">
        <v>30000</v>
      </c>
      <c r="EU28" s="15"/>
      <c r="EV28" s="15"/>
      <c r="EW28" s="15"/>
      <c r="EX28" s="21">
        <v>477000</v>
      </c>
      <c r="EY28" s="17">
        <v>57240</v>
      </c>
      <c r="EZ28" s="17">
        <f t="shared" si="0"/>
        <v>47700</v>
      </c>
      <c r="FA28" s="20">
        <f t="shared" si="5"/>
        <v>0.12</v>
      </c>
      <c r="FB28" s="24">
        <f t="shared" si="3"/>
        <v>0.1</v>
      </c>
      <c r="FC28" s="18">
        <v>0.1</v>
      </c>
      <c r="FD28" s="18">
        <f t="shared" si="4"/>
        <v>47700</v>
      </c>
      <c r="FE28" s="17">
        <f t="shared" si="2"/>
        <v>47700</v>
      </c>
      <c r="FF28" s="13" t="s">
        <v>162</v>
      </c>
      <c r="FG28" s="34">
        <v>0.115</v>
      </c>
      <c r="FH28" s="19">
        <v>0.13</v>
      </c>
      <c r="FI28" s="19">
        <f>FH28/1.29</f>
        <v>0.10077519379845</v>
      </c>
    </row>
    <row r="29" customHeight="1" spans="1:165">
      <c r="A29" s="14">
        <v>182</v>
      </c>
      <c r="B29" s="14">
        <v>24</v>
      </c>
      <c r="C29" s="14" t="s">
        <v>227</v>
      </c>
      <c r="D29" s="14" t="s">
        <v>227</v>
      </c>
      <c r="E29" s="14" t="s">
        <v>228</v>
      </c>
      <c r="F29" s="14" t="s">
        <v>228</v>
      </c>
      <c r="G29" s="14" t="s">
        <v>167</v>
      </c>
      <c r="H29" s="16">
        <v>14</v>
      </c>
      <c r="I29" s="15"/>
      <c r="J29" s="15"/>
      <c r="K29" s="15"/>
      <c r="L29" s="16">
        <v>1</v>
      </c>
      <c r="M29" s="16">
        <v>5</v>
      </c>
      <c r="N29" s="15"/>
      <c r="O29" s="15"/>
      <c r="P29" s="15"/>
      <c r="Q29" s="15"/>
      <c r="R29" s="15"/>
      <c r="S29" s="16">
        <v>2</v>
      </c>
      <c r="T29" s="15"/>
      <c r="U29" s="15"/>
      <c r="V29" s="15"/>
      <c r="W29" s="15"/>
      <c r="X29" s="15"/>
      <c r="Y29" s="15"/>
      <c r="Z29" s="15"/>
      <c r="AA29" s="15"/>
      <c r="AB29" s="15"/>
      <c r="AC29" s="15"/>
      <c r="AD29" s="15"/>
      <c r="AE29" s="15"/>
      <c r="AF29" s="15"/>
      <c r="AG29" s="15"/>
      <c r="AH29" s="15"/>
      <c r="AI29" s="15"/>
      <c r="AJ29" s="15"/>
      <c r="AK29" s="15"/>
      <c r="AL29" s="15"/>
      <c r="AM29" s="15"/>
      <c r="AN29" s="15"/>
      <c r="AO29" s="15"/>
      <c r="AP29" s="16">
        <v>1</v>
      </c>
      <c r="AQ29" s="15"/>
      <c r="AR29" s="16">
        <v>5</v>
      </c>
      <c r="AS29" s="15"/>
      <c r="AT29" s="15"/>
      <c r="AU29" s="15"/>
      <c r="AV29" s="15"/>
      <c r="AW29" s="15"/>
      <c r="AX29" s="15"/>
      <c r="AY29" s="15"/>
      <c r="AZ29" s="15"/>
      <c r="BA29" s="15"/>
      <c r="BB29" s="15"/>
      <c r="BC29" s="15"/>
      <c r="BD29" s="15"/>
      <c r="BE29" s="15"/>
      <c r="BF29" s="15"/>
      <c r="BG29" s="15"/>
      <c r="BH29" s="15"/>
      <c r="BI29" s="15"/>
      <c r="BJ29" s="15"/>
      <c r="BK29" s="15"/>
      <c r="BL29" s="15"/>
      <c r="BM29" s="15"/>
      <c r="BN29" s="15"/>
      <c r="BO29" s="15"/>
      <c r="BP29" s="15"/>
      <c r="BQ29" s="15"/>
      <c r="BR29" s="15"/>
      <c r="BS29" s="15"/>
      <c r="BT29" s="15"/>
      <c r="BU29" s="15"/>
      <c r="BV29" s="15"/>
      <c r="BW29" s="15"/>
      <c r="BX29" s="15"/>
      <c r="BY29" s="15"/>
      <c r="BZ29" s="15"/>
      <c r="CA29" s="15"/>
      <c r="CB29" s="15"/>
      <c r="CC29" s="15"/>
      <c r="CD29" s="15"/>
      <c r="CE29" s="15"/>
      <c r="CF29" s="15"/>
      <c r="CG29" s="15"/>
      <c r="CH29" s="15"/>
      <c r="CI29" s="15"/>
      <c r="CJ29" s="15"/>
      <c r="CK29" s="15"/>
      <c r="CL29" s="15"/>
      <c r="CM29" s="16">
        <v>1</v>
      </c>
      <c r="CN29" s="15"/>
      <c r="CO29" s="15"/>
      <c r="CP29" s="15"/>
      <c r="CQ29" s="15"/>
      <c r="CR29" s="15"/>
      <c r="CS29" s="15"/>
      <c r="CT29" s="16">
        <v>25</v>
      </c>
      <c r="CU29" s="16">
        <v>12</v>
      </c>
      <c r="CV29" s="16">
        <v>1</v>
      </c>
      <c r="CW29" s="15"/>
      <c r="CX29" s="15"/>
      <c r="CY29" s="15"/>
      <c r="CZ29" s="15"/>
      <c r="DA29" s="16">
        <v>50</v>
      </c>
      <c r="DB29" s="15"/>
      <c r="DC29" s="16">
        <v>15</v>
      </c>
      <c r="DD29" s="16">
        <v>7</v>
      </c>
      <c r="DE29" s="16">
        <v>2</v>
      </c>
      <c r="DF29" s="16">
        <v>15</v>
      </c>
      <c r="DG29" s="16">
        <v>1</v>
      </c>
      <c r="DH29" s="15"/>
      <c r="DI29" s="15"/>
      <c r="DJ29" s="16">
        <v>55</v>
      </c>
      <c r="DK29" s="23">
        <v>25</v>
      </c>
      <c r="DL29" s="15"/>
      <c r="DM29" s="15"/>
      <c r="DN29" s="16">
        <v>21</v>
      </c>
      <c r="DO29" s="16">
        <v>1</v>
      </c>
      <c r="DP29" s="16">
        <v>20</v>
      </c>
      <c r="DQ29" s="16">
        <v>11</v>
      </c>
      <c r="DR29" s="16">
        <v>5</v>
      </c>
      <c r="DS29" s="15"/>
      <c r="DT29" s="16">
        <v>22</v>
      </c>
      <c r="DU29" s="15"/>
      <c r="DV29" s="16">
        <v>7</v>
      </c>
      <c r="DW29" s="15"/>
      <c r="DX29" s="15"/>
      <c r="DY29" s="15"/>
      <c r="DZ29" s="16">
        <v>1</v>
      </c>
      <c r="EA29" s="15"/>
      <c r="EB29" s="16">
        <v>7</v>
      </c>
      <c r="EC29" s="15"/>
      <c r="ED29" s="16">
        <v>5</v>
      </c>
      <c r="EE29" s="16">
        <v>5</v>
      </c>
      <c r="EF29" s="16">
        <v>8</v>
      </c>
      <c r="EG29" s="15"/>
      <c r="EH29" s="16">
        <v>3</v>
      </c>
      <c r="EI29" s="16">
        <v>6</v>
      </c>
      <c r="EJ29" s="16">
        <v>11</v>
      </c>
      <c r="EK29" s="16">
        <v>30</v>
      </c>
      <c r="EL29" s="15"/>
      <c r="EM29" s="16">
        <v>6</v>
      </c>
      <c r="EN29" s="16">
        <v>4</v>
      </c>
      <c r="EO29" s="15"/>
      <c r="EP29" s="16">
        <v>7</v>
      </c>
      <c r="EQ29" s="16">
        <v>6</v>
      </c>
      <c r="ER29" s="16">
        <v>3</v>
      </c>
      <c r="ES29" s="16">
        <v>20</v>
      </c>
      <c r="ET29" s="16">
        <v>30</v>
      </c>
      <c r="EU29" s="15"/>
      <c r="EV29" s="15"/>
      <c r="EW29" s="15"/>
      <c r="EX29" s="16">
        <v>482</v>
      </c>
      <c r="EY29" s="35"/>
      <c r="EZ29" s="17">
        <f t="shared" si="0"/>
        <v>0</v>
      </c>
      <c r="FA29" s="20">
        <f t="shared" si="5"/>
        <v>0</v>
      </c>
      <c r="FB29" s="18">
        <f t="shared" si="3"/>
        <v>0</v>
      </c>
      <c r="FC29" s="18">
        <v>0</v>
      </c>
      <c r="FD29" s="18">
        <f t="shared" si="4"/>
        <v>0</v>
      </c>
      <c r="FE29" s="17">
        <f t="shared" si="2"/>
        <v>0</v>
      </c>
      <c r="FF29" s="13"/>
      <c r="FG29" s="19"/>
      <c r="FH29" s="19"/>
      <c r="FI29" s="19"/>
    </row>
    <row r="30" customHeight="1" spans="1:165">
      <c r="A30" s="14">
        <v>183</v>
      </c>
      <c r="B30" s="14">
        <v>25</v>
      </c>
      <c r="C30" s="14" t="s">
        <v>229</v>
      </c>
      <c r="D30" s="14" t="s">
        <v>229</v>
      </c>
      <c r="E30" s="14" t="s">
        <v>230</v>
      </c>
      <c r="F30" s="14" t="s">
        <v>230</v>
      </c>
      <c r="G30" s="14" t="s">
        <v>214</v>
      </c>
      <c r="H30" s="21">
        <v>2000</v>
      </c>
      <c r="I30" s="15"/>
      <c r="J30" s="15"/>
      <c r="K30" s="15"/>
      <c r="L30" s="21">
        <v>4000</v>
      </c>
      <c r="M30" s="21">
        <v>5000</v>
      </c>
      <c r="N30" s="15"/>
      <c r="O30" s="15"/>
      <c r="P30" s="15"/>
      <c r="Q30" s="21">
        <v>40000</v>
      </c>
      <c r="R30" s="15"/>
      <c r="S30" s="21">
        <v>3000</v>
      </c>
      <c r="T30" s="15"/>
      <c r="U30" s="15"/>
      <c r="V30" s="15"/>
      <c r="W30" s="15"/>
      <c r="X30" s="15"/>
      <c r="Y30" s="15"/>
      <c r="Z30" s="15"/>
      <c r="AA30" s="15"/>
      <c r="AB30" s="15"/>
      <c r="AC30" s="15"/>
      <c r="AD30" s="15"/>
      <c r="AE30" s="15"/>
      <c r="AF30" s="15"/>
      <c r="AG30" s="15"/>
      <c r="AH30" s="15"/>
      <c r="AI30" s="15"/>
      <c r="AJ30" s="21">
        <v>2000</v>
      </c>
      <c r="AK30" s="15"/>
      <c r="AL30" s="15"/>
      <c r="AM30" s="15"/>
      <c r="AN30" s="15"/>
      <c r="AO30" s="21">
        <v>1000</v>
      </c>
      <c r="AP30" s="21">
        <v>4000</v>
      </c>
      <c r="AQ30" s="15"/>
      <c r="AR30" s="15"/>
      <c r="AS30" s="15"/>
      <c r="AT30" s="15"/>
      <c r="AU30" s="15"/>
      <c r="AV30" s="15"/>
      <c r="AW30" s="15"/>
      <c r="AX30" s="15"/>
      <c r="AY30" s="15"/>
      <c r="AZ30" s="15"/>
      <c r="BA30" s="15"/>
      <c r="BB30" s="15"/>
      <c r="BC30" s="15"/>
      <c r="BD30" s="15"/>
      <c r="BE30" s="15"/>
      <c r="BF30" s="15"/>
      <c r="BG30" s="15"/>
      <c r="BH30" s="15"/>
      <c r="BI30" s="15"/>
      <c r="BJ30" s="15"/>
      <c r="BK30" s="21">
        <v>1000</v>
      </c>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c r="CL30" s="15"/>
      <c r="CM30" s="15"/>
      <c r="CN30" s="15"/>
      <c r="CO30" s="15"/>
      <c r="CP30" s="15"/>
      <c r="CQ30" s="15"/>
      <c r="CR30" s="15"/>
      <c r="CS30" s="15"/>
      <c r="CT30" s="21">
        <v>40000</v>
      </c>
      <c r="CU30" s="21">
        <v>18000</v>
      </c>
      <c r="CV30" s="15"/>
      <c r="CW30" s="15"/>
      <c r="CX30" s="15"/>
      <c r="CY30" s="15"/>
      <c r="CZ30" s="15"/>
      <c r="DA30" s="21">
        <v>200000</v>
      </c>
      <c r="DB30" s="15"/>
      <c r="DC30" s="21">
        <v>15000</v>
      </c>
      <c r="DD30" s="21">
        <v>40000</v>
      </c>
      <c r="DE30" s="21">
        <v>22000</v>
      </c>
      <c r="DF30" s="21">
        <v>35000</v>
      </c>
      <c r="DG30" s="21">
        <v>2000</v>
      </c>
      <c r="DH30" s="21">
        <v>180000</v>
      </c>
      <c r="DI30" s="15"/>
      <c r="DJ30" s="21">
        <v>85000</v>
      </c>
      <c r="DK30" s="33">
        <v>33000</v>
      </c>
      <c r="DL30" s="15"/>
      <c r="DM30" s="15"/>
      <c r="DN30" s="21">
        <v>11000</v>
      </c>
      <c r="DO30" s="21">
        <v>3000</v>
      </c>
      <c r="DP30" s="15"/>
      <c r="DQ30" s="21">
        <v>47000</v>
      </c>
      <c r="DR30" s="21">
        <v>11000</v>
      </c>
      <c r="DS30" s="15"/>
      <c r="DT30" s="15"/>
      <c r="DU30" s="21">
        <v>50000</v>
      </c>
      <c r="DV30" s="21">
        <v>25000</v>
      </c>
      <c r="DW30" s="15"/>
      <c r="DX30" s="15"/>
      <c r="DY30" s="21">
        <v>5000</v>
      </c>
      <c r="DZ30" s="21">
        <v>4000</v>
      </c>
      <c r="EA30" s="15"/>
      <c r="EB30" s="15"/>
      <c r="EC30" s="15"/>
      <c r="ED30" s="21">
        <v>9000</v>
      </c>
      <c r="EE30" s="21">
        <v>5000</v>
      </c>
      <c r="EF30" s="21">
        <v>12000</v>
      </c>
      <c r="EG30" s="21">
        <v>30000</v>
      </c>
      <c r="EH30" s="15"/>
      <c r="EI30" s="21">
        <v>15000</v>
      </c>
      <c r="EJ30" s="21">
        <v>48000</v>
      </c>
      <c r="EK30" s="21">
        <v>70000</v>
      </c>
      <c r="EL30" s="21">
        <v>10000</v>
      </c>
      <c r="EM30" s="21">
        <v>24000</v>
      </c>
      <c r="EN30" s="21">
        <v>10000</v>
      </c>
      <c r="EO30" s="21">
        <v>20000</v>
      </c>
      <c r="EP30" s="21">
        <v>30000</v>
      </c>
      <c r="EQ30" s="21">
        <v>8000</v>
      </c>
      <c r="ER30" s="21">
        <v>4000</v>
      </c>
      <c r="ES30" s="21">
        <v>20000</v>
      </c>
      <c r="ET30" s="21">
        <v>65000</v>
      </c>
      <c r="EU30" s="21">
        <v>5000</v>
      </c>
      <c r="EV30" s="15"/>
      <c r="EW30" s="15"/>
      <c r="EX30" s="21">
        <v>1282000</v>
      </c>
      <c r="EY30" s="17">
        <v>153840</v>
      </c>
      <c r="EZ30" s="17">
        <f t="shared" si="0"/>
        <v>128200</v>
      </c>
      <c r="FA30" s="20">
        <f t="shared" si="5"/>
        <v>0.12</v>
      </c>
      <c r="FB30" s="24">
        <f t="shared" si="3"/>
        <v>0.1</v>
      </c>
      <c r="FC30" s="25">
        <v>0.1202</v>
      </c>
      <c r="FD30" s="25">
        <f t="shared" si="4"/>
        <v>154096.4</v>
      </c>
      <c r="FE30" s="17">
        <f t="shared" si="2"/>
        <v>128200</v>
      </c>
      <c r="FF30" s="13" t="s">
        <v>162</v>
      </c>
      <c r="FG30" s="34">
        <v>0.115</v>
      </c>
      <c r="FH30" s="19">
        <v>0.13</v>
      </c>
      <c r="FI30" s="19">
        <f>FH30/1.29</f>
        <v>0.10077519379845</v>
      </c>
    </row>
    <row r="31" customHeight="1" spans="1:165">
      <c r="A31" s="14">
        <v>183</v>
      </c>
      <c r="B31" s="14">
        <v>25</v>
      </c>
      <c r="C31" s="14" t="s">
        <v>231</v>
      </c>
      <c r="D31" s="14" t="s">
        <v>231</v>
      </c>
      <c r="E31" s="14" t="s">
        <v>232</v>
      </c>
      <c r="F31" s="14" t="s">
        <v>232</v>
      </c>
      <c r="G31" s="14" t="s">
        <v>167</v>
      </c>
      <c r="H31" s="16">
        <v>2</v>
      </c>
      <c r="I31" s="15"/>
      <c r="J31" s="15"/>
      <c r="K31" s="15"/>
      <c r="L31" s="16">
        <v>4</v>
      </c>
      <c r="M31" s="16">
        <v>5</v>
      </c>
      <c r="N31" s="15"/>
      <c r="O31" s="15"/>
      <c r="P31" s="15"/>
      <c r="Q31" s="16">
        <v>40</v>
      </c>
      <c r="R31" s="15"/>
      <c r="S31" s="16">
        <v>3</v>
      </c>
      <c r="T31" s="15"/>
      <c r="U31" s="15"/>
      <c r="V31" s="15"/>
      <c r="W31" s="15"/>
      <c r="X31" s="15"/>
      <c r="Y31" s="15"/>
      <c r="Z31" s="15"/>
      <c r="AA31" s="15"/>
      <c r="AB31" s="15"/>
      <c r="AC31" s="15"/>
      <c r="AD31" s="15"/>
      <c r="AE31" s="15"/>
      <c r="AF31" s="15"/>
      <c r="AG31" s="15"/>
      <c r="AH31" s="15"/>
      <c r="AI31" s="15"/>
      <c r="AJ31" s="16">
        <v>2</v>
      </c>
      <c r="AK31" s="15"/>
      <c r="AL31" s="15"/>
      <c r="AM31" s="15"/>
      <c r="AN31" s="15"/>
      <c r="AO31" s="16">
        <v>1</v>
      </c>
      <c r="AP31" s="16">
        <v>4</v>
      </c>
      <c r="AQ31" s="15"/>
      <c r="AR31" s="15"/>
      <c r="AS31" s="15"/>
      <c r="AT31" s="15"/>
      <c r="AU31" s="15"/>
      <c r="AV31" s="15"/>
      <c r="AW31" s="15"/>
      <c r="AX31" s="15"/>
      <c r="AY31" s="15"/>
      <c r="AZ31" s="15"/>
      <c r="BA31" s="15"/>
      <c r="BB31" s="15"/>
      <c r="BC31" s="15"/>
      <c r="BD31" s="15"/>
      <c r="BE31" s="15"/>
      <c r="BF31" s="15"/>
      <c r="BG31" s="15"/>
      <c r="BH31" s="15"/>
      <c r="BI31" s="15"/>
      <c r="BJ31" s="15"/>
      <c r="BK31" s="16">
        <v>1</v>
      </c>
      <c r="BL31" s="15"/>
      <c r="BM31" s="15"/>
      <c r="BN31" s="15"/>
      <c r="BO31" s="15"/>
      <c r="BP31" s="15"/>
      <c r="BQ31" s="15"/>
      <c r="BR31" s="15"/>
      <c r="BS31" s="15"/>
      <c r="BT31" s="15"/>
      <c r="BU31" s="15"/>
      <c r="BV31" s="15"/>
      <c r="BW31" s="15"/>
      <c r="BX31" s="15"/>
      <c r="BY31" s="15"/>
      <c r="BZ31" s="15"/>
      <c r="CA31" s="15"/>
      <c r="CB31" s="15"/>
      <c r="CC31" s="15"/>
      <c r="CD31" s="15"/>
      <c r="CE31" s="15"/>
      <c r="CF31" s="15"/>
      <c r="CG31" s="15"/>
      <c r="CH31" s="15"/>
      <c r="CI31" s="15"/>
      <c r="CJ31" s="15"/>
      <c r="CK31" s="15"/>
      <c r="CL31" s="15"/>
      <c r="CM31" s="15"/>
      <c r="CN31" s="15"/>
      <c r="CO31" s="15"/>
      <c r="CP31" s="15"/>
      <c r="CQ31" s="15"/>
      <c r="CR31" s="15"/>
      <c r="CS31" s="15"/>
      <c r="CT31" s="16">
        <v>40</v>
      </c>
      <c r="CU31" s="16">
        <v>18</v>
      </c>
      <c r="CV31" s="15"/>
      <c r="CW31" s="15"/>
      <c r="CX31" s="15"/>
      <c r="CY31" s="15"/>
      <c r="CZ31" s="15"/>
      <c r="DA31" s="16">
        <v>200</v>
      </c>
      <c r="DB31" s="15"/>
      <c r="DC31" s="16">
        <v>15</v>
      </c>
      <c r="DD31" s="16">
        <v>40</v>
      </c>
      <c r="DE31" s="16">
        <v>22</v>
      </c>
      <c r="DF31" s="16">
        <v>35</v>
      </c>
      <c r="DG31" s="16">
        <v>2</v>
      </c>
      <c r="DH31" s="16">
        <v>180</v>
      </c>
      <c r="DI31" s="15"/>
      <c r="DJ31" s="16">
        <v>85</v>
      </c>
      <c r="DK31" s="23">
        <v>33</v>
      </c>
      <c r="DL31" s="15"/>
      <c r="DM31" s="15"/>
      <c r="DN31" s="16">
        <v>11</v>
      </c>
      <c r="DO31" s="16">
        <v>3</v>
      </c>
      <c r="DP31" s="15"/>
      <c r="DQ31" s="16">
        <v>47</v>
      </c>
      <c r="DR31" s="16">
        <v>11</v>
      </c>
      <c r="DS31" s="15"/>
      <c r="DT31" s="15"/>
      <c r="DU31" s="16">
        <v>50</v>
      </c>
      <c r="DV31" s="16">
        <v>25</v>
      </c>
      <c r="DW31" s="15"/>
      <c r="DX31" s="15"/>
      <c r="DY31" s="16">
        <v>5</v>
      </c>
      <c r="DZ31" s="16">
        <v>4</v>
      </c>
      <c r="EA31" s="15"/>
      <c r="EB31" s="15"/>
      <c r="EC31" s="15"/>
      <c r="ED31" s="16">
        <v>9</v>
      </c>
      <c r="EE31" s="16">
        <v>5</v>
      </c>
      <c r="EF31" s="16">
        <v>12</v>
      </c>
      <c r="EG31" s="16">
        <v>30</v>
      </c>
      <c r="EH31" s="15"/>
      <c r="EI31" s="16">
        <v>15</v>
      </c>
      <c r="EJ31" s="16">
        <v>48</v>
      </c>
      <c r="EK31" s="16">
        <v>70</v>
      </c>
      <c r="EL31" s="16">
        <v>10</v>
      </c>
      <c r="EM31" s="16">
        <v>24</v>
      </c>
      <c r="EN31" s="16">
        <v>10</v>
      </c>
      <c r="EO31" s="16">
        <v>20</v>
      </c>
      <c r="EP31" s="16">
        <v>30</v>
      </c>
      <c r="EQ31" s="16">
        <v>8</v>
      </c>
      <c r="ER31" s="16">
        <v>4</v>
      </c>
      <c r="ES31" s="16">
        <v>20</v>
      </c>
      <c r="ET31" s="16">
        <v>65</v>
      </c>
      <c r="EU31" s="16">
        <v>5</v>
      </c>
      <c r="EV31" s="15"/>
      <c r="EW31" s="15"/>
      <c r="EX31" s="21">
        <v>1282</v>
      </c>
      <c r="EY31" s="35"/>
      <c r="EZ31" s="17">
        <f t="shared" si="0"/>
        <v>0</v>
      </c>
      <c r="FA31" s="20">
        <f t="shared" si="5"/>
        <v>0</v>
      </c>
      <c r="FB31" s="18">
        <f t="shared" si="3"/>
        <v>0</v>
      </c>
      <c r="FC31" s="18">
        <v>0</v>
      </c>
      <c r="FD31" s="18">
        <f t="shared" si="4"/>
        <v>0</v>
      </c>
      <c r="FE31" s="17">
        <f t="shared" si="2"/>
        <v>0</v>
      </c>
      <c r="FF31" s="13"/>
      <c r="FG31" s="19"/>
      <c r="FH31" s="19"/>
      <c r="FI31" s="19"/>
    </row>
    <row r="32" customHeight="1" spans="1:165">
      <c r="A32" s="14">
        <v>184</v>
      </c>
      <c r="B32" s="14">
        <v>26</v>
      </c>
      <c r="C32" s="14" t="s">
        <v>233</v>
      </c>
      <c r="D32" s="14" t="s">
        <v>233</v>
      </c>
      <c r="E32" s="14" t="s">
        <v>234</v>
      </c>
      <c r="F32" s="14" t="s">
        <v>234</v>
      </c>
      <c r="G32" s="14" t="s">
        <v>214</v>
      </c>
      <c r="H32" s="15"/>
      <c r="I32" s="15"/>
      <c r="J32" s="15"/>
      <c r="K32" s="15"/>
      <c r="L32" s="15"/>
      <c r="M32" s="15"/>
      <c r="N32" s="15"/>
      <c r="O32" s="21">
        <v>10000</v>
      </c>
      <c r="P32" s="15"/>
      <c r="Q32" s="21">
        <v>25000</v>
      </c>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15"/>
      <c r="BA32" s="15"/>
      <c r="BB32" s="15"/>
      <c r="BC32" s="15"/>
      <c r="BD32" s="15"/>
      <c r="BE32" s="15"/>
      <c r="BF32" s="15"/>
      <c r="BG32" s="15"/>
      <c r="BH32" s="15"/>
      <c r="BI32" s="15"/>
      <c r="BJ32" s="15"/>
      <c r="BK32" s="15"/>
      <c r="BL32" s="15"/>
      <c r="BM32" s="15"/>
      <c r="BN32" s="15"/>
      <c r="BO32" s="15"/>
      <c r="BP32" s="15"/>
      <c r="BQ32" s="15"/>
      <c r="BR32" s="15"/>
      <c r="BS32" s="15"/>
      <c r="BT32" s="15"/>
      <c r="BU32" s="15"/>
      <c r="BV32" s="15"/>
      <c r="BW32" s="15"/>
      <c r="BX32" s="15"/>
      <c r="BY32" s="15"/>
      <c r="BZ32" s="15"/>
      <c r="CA32" s="15"/>
      <c r="CB32" s="15"/>
      <c r="CC32" s="15"/>
      <c r="CD32" s="15"/>
      <c r="CE32" s="15"/>
      <c r="CF32" s="15"/>
      <c r="CG32" s="15"/>
      <c r="CH32" s="21">
        <v>3000</v>
      </c>
      <c r="CI32" s="15"/>
      <c r="CJ32" s="15"/>
      <c r="CK32" s="15"/>
      <c r="CL32" s="15"/>
      <c r="CM32" s="15"/>
      <c r="CN32" s="15"/>
      <c r="CO32" s="21">
        <v>11000</v>
      </c>
      <c r="CP32" s="15"/>
      <c r="CQ32" s="15"/>
      <c r="CR32" s="15"/>
      <c r="CS32" s="15"/>
      <c r="CT32" s="15"/>
      <c r="CU32" s="15"/>
      <c r="CV32" s="21">
        <v>120000</v>
      </c>
      <c r="CW32" s="15"/>
      <c r="CX32" s="15"/>
      <c r="CY32" s="15"/>
      <c r="CZ32" s="15"/>
      <c r="DA32" s="15"/>
      <c r="DB32" s="15"/>
      <c r="DC32" s="15"/>
      <c r="DD32" s="15"/>
      <c r="DE32" s="15"/>
      <c r="DF32" s="21">
        <v>15000</v>
      </c>
      <c r="DG32" s="15"/>
      <c r="DH32" s="15"/>
      <c r="DI32" s="15"/>
      <c r="DJ32" s="15"/>
      <c r="DK32" s="15"/>
      <c r="DL32" s="15"/>
      <c r="DM32" s="15"/>
      <c r="DN32" s="15"/>
      <c r="DO32" s="15"/>
      <c r="DP32" s="15"/>
      <c r="DQ32" s="15"/>
      <c r="DR32" s="15"/>
      <c r="DS32" s="15"/>
      <c r="DT32" s="15"/>
      <c r="DU32" s="15"/>
      <c r="DV32" s="21">
        <v>10000</v>
      </c>
      <c r="DW32" s="15"/>
      <c r="DX32" s="15"/>
      <c r="DY32" s="15"/>
      <c r="DZ32" s="15"/>
      <c r="EA32" s="21">
        <v>5000</v>
      </c>
      <c r="EB32" s="15"/>
      <c r="EC32" s="15"/>
      <c r="ED32" s="15"/>
      <c r="EE32" s="15"/>
      <c r="EF32" s="15"/>
      <c r="EG32" s="15"/>
      <c r="EH32" s="15"/>
      <c r="EI32" s="15"/>
      <c r="EJ32" s="15"/>
      <c r="EK32" s="15"/>
      <c r="EL32" s="21">
        <v>10000</v>
      </c>
      <c r="EM32" s="15"/>
      <c r="EN32" s="15"/>
      <c r="EO32" s="15"/>
      <c r="EP32" s="15"/>
      <c r="EQ32" s="15"/>
      <c r="ER32" s="15"/>
      <c r="ES32" s="15"/>
      <c r="ET32" s="21">
        <v>20000</v>
      </c>
      <c r="EU32" s="15"/>
      <c r="EV32" s="15"/>
      <c r="EW32" s="15"/>
      <c r="EX32" s="21">
        <v>229000</v>
      </c>
      <c r="EY32" s="17">
        <v>49464</v>
      </c>
      <c r="EZ32" s="17">
        <f t="shared" si="0"/>
        <v>41220</v>
      </c>
      <c r="FA32" s="20">
        <f t="shared" si="5"/>
        <v>0.216</v>
      </c>
      <c r="FB32" s="24">
        <f t="shared" si="3"/>
        <v>0.18</v>
      </c>
      <c r="FC32" s="25">
        <v>0.245</v>
      </c>
      <c r="FD32" s="25">
        <f t="shared" si="4"/>
        <v>56105</v>
      </c>
      <c r="FE32" s="17">
        <f t="shared" si="2"/>
        <v>41220</v>
      </c>
      <c r="FF32" s="13" t="s">
        <v>162</v>
      </c>
      <c r="FG32" s="19">
        <f>AVERAGE(FB32,FH32)</f>
        <v>0.245</v>
      </c>
      <c r="FH32" s="19">
        <v>0.31</v>
      </c>
      <c r="FI32" s="34">
        <f>FH32/1.29</f>
        <v>0.24031007751938</v>
      </c>
    </row>
    <row r="33" customHeight="1" spans="1:166">
      <c r="A33" s="14">
        <v>184</v>
      </c>
      <c r="B33" s="14">
        <v>26</v>
      </c>
      <c r="C33" s="14" t="s">
        <v>235</v>
      </c>
      <c r="D33" s="14" t="s">
        <v>235</v>
      </c>
      <c r="E33" s="14" t="s">
        <v>236</v>
      </c>
      <c r="F33" s="14" t="s">
        <v>236</v>
      </c>
      <c r="G33" s="14" t="s">
        <v>167</v>
      </c>
      <c r="H33" s="15"/>
      <c r="I33" s="15"/>
      <c r="J33" s="15"/>
      <c r="K33" s="15"/>
      <c r="L33" s="15"/>
      <c r="M33" s="15"/>
      <c r="N33" s="15"/>
      <c r="O33" s="16">
        <v>10</v>
      </c>
      <c r="P33" s="15"/>
      <c r="Q33" s="16">
        <v>25</v>
      </c>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5"/>
      <c r="AZ33" s="15"/>
      <c r="BA33" s="15"/>
      <c r="BB33" s="15"/>
      <c r="BC33" s="15"/>
      <c r="BD33" s="15"/>
      <c r="BE33" s="15"/>
      <c r="BF33" s="15"/>
      <c r="BG33" s="15"/>
      <c r="BH33" s="15"/>
      <c r="BI33" s="15"/>
      <c r="BJ33" s="15"/>
      <c r="BK33" s="15"/>
      <c r="BL33" s="15"/>
      <c r="BM33" s="15"/>
      <c r="BN33" s="15"/>
      <c r="BO33" s="15"/>
      <c r="BP33" s="15"/>
      <c r="BQ33" s="15"/>
      <c r="BR33" s="15"/>
      <c r="BS33" s="15"/>
      <c r="BT33" s="15"/>
      <c r="BU33" s="15"/>
      <c r="BV33" s="15"/>
      <c r="BW33" s="15"/>
      <c r="BX33" s="15"/>
      <c r="BY33" s="15"/>
      <c r="BZ33" s="15"/>
      <c r="CA33" s="15"/>
      <c r="CB33" s="15"/>
      <c r="CC33" s="15"/>
      <c r="CD33" s="15"/>
      <c r="CE33" s="15"/>
      <c r="CF33" s="15"/>
      <c r="CG33" s="15"/>
      <c r="CH33" s="16">
        <v>3</v>
      </c>
      <c r="CI33" s="15"/>
      <c r="CJ33" s="15"/>
      <c r="CK33" s="15"/>
      <c r="CL33" s="15"/>
      <c r="CM33" s="15"/>
      <c r="CN33" s="15"/>
      <c r="CO33" s="16">
        <v>11</v>
      </c>
      <c r="CP33" s="15"/>
      <c r="CQ33" s="15"/>
      <c r="CR33" s="15"/>
      <c r="CS33" s="15"/>
      <c r="CT33" s="15"/>
      <c r="CU33" s="15"/>
      <c r="CV33" s="16">
        <v>120</v>
      </c>
      <c r="CW33" s="15"/>
      <c r="CX33" s="15"/>
      <c r="CY33" s="15"/>
      <c r="CZ33" s="15"/>
      <c r="DA33" s="15"/>
      <c r="DB33" s="15"/>
      <c r="DC33" s="15"/>
      <c r="DD33" s="15"/>
      <c r="DE33" s="15"/>
      <c r="DF33" s="16">
        <v>15</v>
      </c>
      <c r="DG33" s="15"/>
      <c r="DH33" s="15"/>
      <c r="DI33" s="15"/>
      <c r="DJ33" s="15"/>
      <c r="DK33" s="15"/>
      <c r="DL33" s="15"/>
      <c r="DM33" s="15"/>
      <c r="DN33" s="15"/>
      <c r="DO33" s="15"/>
      <c r="DP33" s="15"/>
      <c r="DQ33" s="15"/>
      <c r="DR33" s="15"/>
      <c r="DS33" s="15"/>
      <c r="DT33" s="15"/>
      <c r="DU33" s="15"/>
      <c r="DV33" s="16">
        <v>10</v>
      </c>
      <c r="DW33" s="15"/>
      <c r="DX33" s="15"/>
      <c r="DY33" s="15"/>
      <c r="DZ33" s="15"/>
      <c r="EA33" s="16">
        <v>5</v>
      </c>
      <c r="EB33" s="15"/>
      <c r="EC33" s="15"/>
      <c r="ED33" s="15"/>
      <c r="EE33" s="15"/>
      <c r="EF33" s="15"/>
      <c r="EG33" s="15"/>
      <c r="EH33" s="15"/>
      <c r="EI33" s="15"/>
      <c r="EJ33" s="15"/>
      <c r="EK33" s="15"/>
      <c r="EL33" s="16">
        <v>10</v>
      </c>
      <c r="EM33" s="15"/>
      <c r="EN33" s="15"/>
      <c r="EO33" s="15"/>
      <c r="EP33" s="15"/>
      <c r="EQ33" s="15"/>
      <c r="ER33" s="15"/>
      <c r="ES33" s="15"/>
      <c r="ET33" s="16">
        <v>20</v>
      </c>
      <c r="EU33" s="15"/>
      <c r="EV33" s="15"/>
      <c r="EW33" s="15"/>
      <c r="EX33" s="16">
        <v>229</v>
      </c>
      <c r="EY33" s="35"/>
      <c r="EZ33" s="17">
        <f t="shared" si="0"/>
        <v>0</v>
      </c>
      <c r="FA33" s="20">
        <f t="shared" si="5"/>
        <v>0</v>
      </c>
      <c r="FB33" s="18">
        <f t="shared" si="3"/>
        <v>0</v>
      </c>
      <c r="FC33" s="18">
        <v>0</v>
      </c>
      <c r="FD33" s="18">
        <f t="shared" si="4"/>
        <v>0</v>
      </c>
      <c r="FE33" s="17">
        <f t="shared" si="2"/>
        <v>0</v>
      </c>
      <c r="FF33" s="13"/>
      <c r="FG33" s="19"/>
      <c r="FH33" s="19"/>
      <c r="FI33" s="19"/>
    </row>
    <row r="34" customHeight="1" spans="1:166">
      <c r="A34" s="14">
        <v>191</v>
      </c>
      <c r="B34" s="14">
        <v>27</v>
      </c>
      <c r="C34" s="14" t="s">
        <v>237</v>
      </c>
      <c r="D34" s="14" t="s">
        <v>237</v>
      </c>
      <c r="E34" s="14" t="s">
        <v>238</v>
      </c>
      <c r="F34" s="14" t="s">
        <v>238</v>
      </c>
      <c r="G34" s="14" t="s">
        <v>214</v>
      </c>
      <c r="H34" s="21">
        <v>15000</v>
      </c>
      <c r="I34" s="15"/>
      <c r="J34" s="21">
        <v>10000</v>
      </c>
      <c r="K34" s="15"/>
      <c r="L34" s="15"/>
      <c r="M34" s="15"/>
      <c r="N34" s="15"/>
      <c r="O34" s="15"/>
      <c r="P34" s="21">
        <v>2000</v>
      </c>
      <c r="Q34" s="15"/>
      <c r="R34" s="21">
        <v>3000</v>
      </c>
      <c r="S34" s="21">
        <v>3000</v>
      </c>
      <c r="T34" s="15"/>
      <c r="U34" s="15"/>
      <c r="V34" s="21">
        <v>1000</v>
      </c>
      <c r="W34" s="15"/>
      <c r="X34" s="15"/>
      <c r="Y34" s="15"/>
      <c r="Z34" s="15"/>
      <c r="AA34" s="15"/>
      <c r="AB34" s="15"/>
      <c r="AC34" s="15"/>
      <c r="AD34" s="15"/>
      <c r="AE34" s="15"/>
      <c r="AF34" s="15"/>
      <c r="AG34" s="15"/>
      <c r="AH34" s="21">
        <v>1000</v>
      </c>
      <c r="AI34" s="15"/>
      <c r="AJ34" s="15"/>
      <c r="AK34" s="15"/>
      <c r="AL34" s="15"/>
      <c r="AM34" s="15"/>
      <c r="AN34" s="15"/>
      <c r="AO34" s="15"/>
      <c r="AP34" s="15"/>
      <c r="AQ34" s="15"/>
      <c r="AR34" s="15"/>
      <c r="AS34" s="15"/>
      <c r="AT34" s="15"/>
      <c r="AU34" s="21">
        <v>1000</v>
      </c>
      <c r="AV34" s="15"/>
      <c r="AW34" s="15"/>
      <c r="AX34" s="15"/>
      <c r="AY34" s="21">
        <v>1000</v>
      </c>
      <c r="AZ34" s="15"/>
      <c r="BA34" s="15"/>
      <c r="BB34" s="21">
        <v>4000</v>
      </c>
      <c r="BC34" s="15"/>
      <c r="BD34" s="15"/>
      <c r="BE34" s="15"/>
      <c r="BF34" s="15"/>
      <c r="BG34" s="15"/>
      <c r="BH34" s="15"/>
      <c r="BI34" s="15"/>
      <c r="BJ34" s="15"/>
      <c r="BK34" s="15"/>
      <c r="BL34" s="15"/>
      <c r="BM34" s="15"/>
      <c r="BN34" s="15"/>
      <c r="BO34" s="21">
        <v>1000</v>
      </c>
      <c r="BP34" s="15"/>
      <c r="BQ34" s="15"/>
      <c r="BR34" s="15"/>
      <c r="BS34" s="15"/>
      <c r="BT34" s="15"/>
      <c r="BU34" s="15"/>
      <c r="BV34" s="15"/>
      <c r="BW34" s="15"/>
      <c r="BX34" s="15"/>
      <c r="BY34" s="15"/>
      <c r="BZ34" s="15"/>
      <c r="CA34" s="15"/>
      <c r="CB34" s="15"/>
      <c r="CC34" s="15"/>
      <c r="CD34" s="15"/>
      <c r="CE34" s="15"/>
      <c r="CF34" s="21">
        <v>1000</v>
      </c>
      <c r="CG34" s="21">
        <v>1000</v>
      </c>
      <c r="CH34" s="15"/>
      <c r="CI34" s="15"/>
      <c r="CJ34" s="15"/>
      <c r="CK34" s="15"/>
      <c r="CL34" s="15"/>
      <c r="CM34" s="15"/>
      <c r="CN34" s="15"/>
      <c r="CO34" s="15"/>
      <c r="CP34" s="21">
        <v>1000</v>
      </c>
      <c r="CQ34" s="15"/>
      <c r="CR34" s="15"/>
      <c r="CS34" s="15"/>
      <c r="CT34" s="21">
        <v>45000</v>
      </c>
      <c r="CU34" s="21">
        <v>3000</v>
      </c>
      <c r="CV34" s="21">
        <v>2000</v>
      </c>
      <c r="CW34" s="15"/>
      <c r="CX34" s="15"/>
      <c r="CY34" s="15"/>
      <c r="CZ34" s="15"/>
      <c r="DA34" s="21">
        <v>34000</v>
      </c>
      <c r="DB34" s="15"/>
      <c r="DC34" s="15"/>
      <c r="DD34" s="21">
        <v>40000</v>
      </c>
      <c r="DE34" s="15"/>
      <c r="DF34" s="15"/>
      <c r="DG34" s="15"/>
      <c r="DH34" s="21">
        <v>104000</v>
      </c>
      <c r="DI34" s="15"/>
      <c r="DJ34" s="15"/>
      <c r="DK34" s="21">
        <v>1000</v>
      </c>
      <c r="DL34" s="15"/>
      <c r="DM34" s="15"/>
      <c r="DN34" s="21">
        <v>6000</v>
      </c>
      <c r="DO34" s="15"/>
      <c r="DP34" s="15"/>
      <c r="DQ34" s="21">
        <v>53000</v>
      </c>
      <c r="DR34" s="15"/>
      <c r="DS34" s="15"/>
      <c r="DT34" s="21">
        <v>22000</v>
      </c>
      <c r="DU34" s="21">
        <v>60000</v>
      </c>
      <c r="DV34" s="15"/>
      <c r="DW34" s="15"/>
      <c r="DX34" s="15"/>
      <c r="DY34" s="15"/>
      <c r="DZ34" s="15"/>
      <c r="EA34" s="21">
        <v>20000</v>
      </c>
      <c r="EB34" s="15"/>
      <c r="EC34" s="15"/>
      <c r="ED34" s="15"/>
      <c r="EE34" s="15"/>
      <c r="EF34" s="15"/>
      <c r="EG34" s="21">
        <v>25000</v>
      </c>
      <c r="EH34" s="15"/>
      <c r="EI34" s="15"/>
      <c r="EJ34" s="15"/>
      <c r="EK34" s="15"/>
      <c r="EL34" s="21">
        <v>12000</v>
      </c>
      <c r="EM34" s="15"/>
      <c r="EN34" s="15"/>
      <c r="EO34" s="21">
        <v>34000</v>
      </c>
      <c r="EP34" s="15"/>
      <c r="EQ34" s="21">
        <v>24000</v>
      </c>
      <c r="ER34" s="21">
        <v>5000</v>
      </c>
      <c r="ES34" s="15"/>
      <c r="ET34" s="21">
        <v>25000</v>
      </c>
      <c r="EU34" s="15"/>
      <c r="EV34" s="15"/>
      <c r="EW34" s="21">
        <v>10000</v>
      </c>
      <c r="EX34" s="21">
        <v>570000</v>
      </c>
      <c r="EY34" s="17">
        <v>68400</v>
      </c>
      <c r="EZ34" s="17">
        <f t="shared" si="0"/>
        <v>57000</v>
      </c>
      <c r="FA34" s="20">
        <f t="shared" si="5"/>
        <v>0.12</v>
      </c>
      <c r="FB34" s="24">
        <f t="shared" si="3"/>
        <v>0.1</v>
      </c>
      <c r="FC34" s="25">
        <v>0.1202</v>
      </c>
      <c r="FD34" s="25">
        <f t="shared" si="4"/>
        <v>68514</v>
      </c>
      <c r="FE34" s="17">
        <f t="shared" si="2"/>
        <v>57000</v>
      </c>
      <c r="FF34" s="13" t="s">
        <v>162</v>
      </c>
      <c r="FG34" s="34">
        <v>0.115</v>
      </c>
      <c r="FH34" s="19">
        <v>0.13</v>
      </c>
      <c r="FI34" s="19">
        <f>FH34/1.29</f>
        <v>0.10077519379845</v>
      </c>
    </row>
    <row r="35" customHeight="1" spans="1:166">
      <c r="A35" s="14">
        <v>191</v>
      </c>
      <c r="B35" s="14">
        <v>27</v>
      </c>
      <c r="C35" s="14" t="s">
        <v>239</v>
      </c>
      <c r="D35" s="14" t="s">
        <v>239</v>
      </c>
      <c r="E35" s="14" t="s">
        <v>240</v>
      </c>
      <c r="F35" s="14" t="s">
        <v>240</v>
      </c>
      <c r="G35" s="14" t="s">
        <v>167</v>
      </c>
      <c r="H35" s="16">
        <v>15</v>
      </c>
      <c r="I35" s="15"/>
      <c r="J35" s="16">
        <v>10</v>
      </c>
      <c r="K35" s="15"/>
      <c r="L35" s="15"/>
      <c r="M35" s="15"/>
      <c r="N35" s="15"/>
      <c r="O35" s="15"/>
      <c r="P35" s="16">
        <v>2</v>
      </c>
      <c r="Q35" s="15"/>
      <c r="R35" s="16">
        <v>3</v>
      </c>
      <c r="S35" s="16">
        <v>3</v>
      </c>
      <c r="T35" s="15"/>
      <c r="U35" s="15"/>
      <c r="V35" s="16">
        <v>1</v>
      </c>
      <c r="W35" s="15"/>
      <c r="X35" s="15"/>
      <c r="Y35" s="15"/>
      <c r="Z35" s="15"/>
      <c r="AA35" s="15"/>
      <c r="AB35" s="15"/>
      <c r="AC35" s="15"/>
      <c r="AD35" s="15"/>
      <c r="AE35" s="15"/>
      <c r="AF35" s="15"/>
      <c r="AG35" s="15"/>
      <c r="AH35" s="16">
        <v>1</v>
      </c>
      <c r="AI35" s="15"/>
      <c r="AJ35" s="15"/>
      <c r="AK35" s="15"/>
      <c r="AL35" s="15"/>
      <c r="AM35" s="15"/>
      <c r="AN35" s="15"/>
      <c r="AO35" s="15"/>
      <c r="AP35" s="15"/>
      <c r="AQ35" s="15"/>
      <c r="AR35" s="15"/>
      <c r="AS35" s="15"/>
      <c r="AT35" s="15"/>
      <c r="AU35" s="16">
        <v>1</v>
      </c>
      <c r="AV35" s="15"/>
      <c r="AW35" s="15"/>
      <c r="AX35" s="15"/>
      <c r="AY35" s="16">
        <v>1</v>
      </c>
      <c r="AZ35" s="15"/>
      <c r="BA35" s="15"/>
      <c r="BB35" s="16">
        <v>4</v>
      </c>
      <c r="BC35" s="15"/>
      <c r="BD35" s="15"/>
      <c r="BE35" s="15"/>
      <c r="BF35" s="15"/>
      <c r="BG35" s="15"/>
      <c r="BH35" s="15"/>
      <c r="BI35" s="15"/>
      <c r="BJ35" s="15"/>
      <c r="BK35" s="15"/>
      <c r="BL35" s="15"/>
      <c r="BM35" s="15"/>
      <c r="BN35" s="15"/>
      <c r="BO35" s="15"/>
      <c r="BP35" s="15"/>
      <c r="BQ35" s="15"/>
      <c r="BR35" s="15"/>
      <c r="BS35" s="15"/>
      <c r="BT35" s="15"/>
      <c r="BU35" s="15"/>
      <c r="BV35" s="15"/>
      <c r="BW35" s="15"/>
      <c r="BX35" s="15"/>
      <c r="BY35" s="15"/>
      <c r="BZ35" s="15"/>
      <c r="CA35" s="15"/>
      <c r="CB35" s="15"/>
      <c r="CC35" s="15"/>
      <c r="CD35" s="15"/>
      <c r="CE35" s="15"/>
      <c r="CF35" s="16">
        <v>1</v>
      </c>
      <c r="CG35" s="16">
        <v>1</v>
      </c>
      <c r="CH35" s="15"/>
      <c r="CI35" s="15"/>
      <c r="CJ35" s="15"/>
      <c r="CK35" s="15"/>
      <c r="CL35" s="15"/>
      <c r="CM35" s="15"/>
      <c r="CN35" s="15"/>
      <c r="CO35" s="15"/>
      <c r="CP35" s="16">
        <v>1</v>
      </c>
      <c r="CQ35" s="15"/>
      <c r="CR35" s="15"/>
      <c r="CS35" s="15"/>
      <c r="CT35" s="16">
        <v>45</v>
      </c>
      <c r="CU35" s="16">
        <v>3</v>
      </c>
      <c r="CV35" s="16">
        <v>2</v>
      </c>
      <c r="CW35" s="15"/>
      <c r="CX35" s="15"/>
      <c r="CY35" s="15"/>
      <c r="CZ35" s="15"/>
      <c r="DA35" s="16">
        <v>34</v>
      </c>
      <c r="DB35" s="15"/>
      <c r="DC35" s="15"/>
      <c r="DD35" s="16">
        <v>40</v>
      </c>
      <c r="DE35" s="15"/>
      <c r="DF35" s="15"/>
      <c r="DG35" s="15"/>
      <c r="DH35" s="16">
        <v>104</v>
      </c>
      <c r="DI35" s="15"/>
      <c r="DJ35" s="15"/>
      <c r="DK35" s="16">
        <v>1</v>
      </c>
      <c r="DL35" s="15"/>
      <c r="DM35" s="15"/>
      <c r="DN35" s="16">
        <v>6</v>
      </c>
      <c r="DO35" s="15"/>
      <c r="DP35" s="15"/>
      <c r="DQ35" s="16">
        <v>53</v>
      </c>
      <c r="DR35" s="15"/>
      <c r="DS35" s="15"/>
      <c r="DT35" s="16">
        <v>22</v>
      </c>
      <c r="DU35" s="16">
        <v>60</v>
      </c>
      <c r="DV35" s="15"/>
      <c r="DW35" s="15"/>
      <c r="DX35" s="15"/>
      <c r="DY35" s="15"/>
      <c r="DZ35" s="15"/>
      <c r="EA35" s="16">
        <v>20</v>
      </c>
      <c r="EB35" s="15"/>
      <c r="EC35" s="15"/>
      <c r="ED35" s="15"/>
      <c r="EE35" s="15"/>
      <c r="EF35" s="15"/>
      <c r="EG35" s="16">
        <v>25</v>
      </c>
      <c r="EH35" s="15"/>
      <c r="EI35" s="15"/>
      <c r="EJ35" s="15"/>
      <c r="EK35" s="15"/>
      <c r="EL35" s="16">
        <v>12</v>
      </c>
      <c r="EM35" s="15"/>
      <c r="EN35" s="15"/>
      <c r="EO35" s="16">
        <v>34</v>
      </c>
      <c r="EP35" s="15"/>
      <c r="EQ35" s="16">
        <v>24</v>
      </c>
      <c r="ER35" s="16">
        <v>5</v>
      </c>
      <c r="ES35" s="15"/>
      <c r="ET35" s="16">
        <v>25</v>
      </c>
      <c r="EU35" s="15"/>
      <c r="EV35" s="15"/>
      <c r="EW35" s="16">
        <v>10</v>
      </c>
      <c r="EX35" s="16">
        <v>569</v>
      </c>
      <c r="EY35" s="35"/>
      <c r="EZ35" s="17">
        <f t="shared" si="0"/>
        <v>0</v>
      </c>
      <c r="FA35" s="20">
        <f t="shared" si="5"/>
        <v>0</v>
      </c>
      <c r="FB35" s="18">
        <f t="shared" si="3"/>
        <v>0</v>
      </c>
      <c r="FC35" s="18">
        <v>0</v>
      </c>
      <c r="FD35" s="18">
        <f t="shared" si="4"/>
        <v>0</v>
      </c>
      <c r="FE35" s="17">
        <f t="shared" si="2"/>
        <v>0</v>
      </c>
      <c r="FF35" s="13"/>
      <c r="FG35" s="19"/>
      <c r="FH35" s="19"/>
      <c r="FI35" s="19"/>
    </row>
    <row r="36" customHeight="1" spans="1:166">
      <c r="A36" s="14">
        <v>192</v>
      </c>
      <c r="B36" s="14">
        <v>28</v>
      </c>
      <c r="C36" s="14" t="s">
        <v>241</v>
      </c>
      <c r="D36" s="14" t="s">
        <v>241</v>
      </c>
      <c r="E36" s="14" t="s">
        <v>242</v>
      </c>
      <c r="F36" s="14" t="s">
        <v>242</v>
      </c>
      <c r="G36" s="14" t="s">
        <v>214</v>
      </c>
      <c r="H36" s="21">
        <v>14000</v>
      </c>
      <c r="I36" s="21">
        <v>2000</v>
      </c>
      <c r="J36" s="15"/>
      <c r="K36" s="15"/>
      <c r="L36" s="15"/>
      <c r="M36" s="21">
        <v>5000</v>
      </c>
      <c r="N36" s="15"/>
      <c r="O36" s="21">
        <v>5000</v>
      </c>
      <c r="P36" s="21">
        <v>2000</v>
      </c>
      <c r="Q36" s="15"/>
      <c r="R36" s="15"/>
      <c r="S36" s="21">
        <v>2000</v>
      </c>
      <c r="T36" s="15"/>
      <c r="U36" s="15"/>
      <c r="V36" s="15"/>
      <c r="W36" s="15"/>
      <c r="X36" s="15"/>
      <c r="Y36" s="15"/>
      <c r="Z36" s="21">
        <v>6000</v>
      </c>
      <c r="AA36" s="15"/>
      <c r="AB36" s="15"/>
      <c r="AC36" s="15"/>
      <c r="AD36" s="15"/>
      <c r="AE36" s="15"/>
      <c r="AF36" s="15"/>
      <c r="AG36" s="15"/>
      <c r="AH36" s="15"/>
      <c r="AI36" s="21">
        <v>1000</v>
      </c>
      <c r="AJ36" s="21">
        <v>1000</v>
      </c>
      <c r="AK36" s="15"/>
      <c r="AL36" s="15"/>
      <c r="AM36" s="21">
        <v>1000</v>
      </c>
      <c r="AN36" s="15"/>
      <c r="AO36" s="15"/>
      <c r="AP36" s="33">
        <v>1000</v>
      </c>
      <c r="AQ36" s="15"/>
      <c r="AR36" s="21">
        <v>5000</v>
      </c>
      <c r="AS36" s="15"/>
      <c r="AT36" s="15"/>
      <c r="AU36" s="15"/>
      <c r="AV36" s="21">
        <v>1000</v>
      </c>
      <c r="AW36" s="15"/>
      <c r="AX36" s="15"/>
      <c r="AY36" s="21">
        <v>1000</v>
      </c>
      <c r="AZ36" s="15"/>
      <c r="BA36" s="15"/>
      <c r="BB36" s="15"/>
      <c r="BC36" s="15"/>
      <c r="BD36" s="15"/>
      <c r="BE36" s="15"/>
      <c r="BF36" s="15"/>
      <c r="BG36" s="15"/>
      <c r="BH36" s="15"/>
      <c r="BI36" s="21">
        <v>3000</v>
      </c>
      <c r="BJ36" s="15"/>
      <c r="BK36" s="21">
        <v>1000</v>
      </c>
      <c r="BL36" s="15"/>
      <c r="BM36" s="15"/>
      <c r="BN36" s="15"/>
      <c r="BO36" s="15"/>
      <c r="BP36" s="15"/>
      <c r="BQ36" s="15"/>
      <c r="BR36" s="15"/>
      <c r="BS36" s="15"/>
      <c r="BT36" s="15"/>
      <c r="BU36" s="15"/>
      <c r="BV36" s="15"/>
      <c r="BW36" s="21">
        <v>3000</v>
      </c>
      <c r="BX36" s="21">
        <v>2000</v>
      </c>
      <c r="BY36" s="15"/>
      <c r="BZ36" s="15"/>
      <c r="CA36" s="21">
        <v>10000</v>
      </c>
      <c r="CB36" s="15"/>
      <c r="CC36" s="15"/>
      <c r="CD36" s="21">
        <v>1000</v>
      </c>
      <c r="CE36" s="15"/>
      <c r="CF36" s="21">
        <v>1000</v>
      </c>
      <c r="CG36" s="15"/>
      <c r="CH36" s="21">
        <v>2000</v>
      </c>
      <c r="CI36" s="15"/>
      <c r="CJ36" s="15"/>
      <c r="CK36" s="15"/>
      <c r="CL36" s="15"/>
      <c r="CM36" s="21">
        <v>1000</v>
      </c>
      <c r="CN36" s="15"/>
      <c r="CO36" s="15"/>
      <c r="CP36" s="21">
        <v>1000</v>
      </c>
      <c r="CQ36" s="21">
        <v>20000</v>
      </c>
      <c r="CR36" s="21">
        <v>3000</v>
      </c>
      <c r="CS36" s="15"/>
      <c r="CT36" s="15"/>
      <c r="CU36" s="15"/>
      <c r="CV36" s="21">
        <v>71000</v>
      </c>
      <c r="CW36" s="15"/>
      <c r="CX36" s="15"/>
      <c r="CY36" s="15"/>
      <c r="CZ36" s="15"/>
      <c r="DA36" s="21">
        <v>10000</v>
      </c>
      <c r="DB36" s="15"/>
      <c r="DC36" s="15"/>
      <c r="DD36" s="15"/>
      <c r="DE36" s="21">
        <v>15000</v>
      </c>
      <c r="DF36" s="15"/>
      <c r="DG36" s="21">
        <v>22000</v>
      </c>
      <c r="DH36" s="15"/>
      <c r="DI36" s="15"/>
      <c r="DJ36" s="15"/>
      <c r="DK36" s="15"/>
      <c r="DL36" s="21">
        <v>2000</v>
      </c>
      <c r="DM36" s="21">
        <v>50000</v>
      </c>
      <c r="DN36" s="21">
        <v>3000</v>
      </c>
      <c r="DO36" s="21">
        <v>3000</v>
      </c>
      <c r="DP36" s="21">
        <v>25000</v>
      </c>
      <c r="DQ36" s="21">
        <v>6000</v>
      </c>
      <c r="DR36" s="21">
        <v>5000</v>
      </c>
      <c r="DS36" s="15"/>
      <c r="DT36" s="15"/>
      <c r="DU36" s="15"/>
      <c r="DV36" s="21">
        <v>25000</v>
      </c>
      <c r="DW36" s="15"/>
      <c r="DX36" s="15"/>
      <c r="DY36" s="15"/>
      <c r="DZ36" s="21">
        <v>40000</v>
      </c>
      <c r="EA36" s="15"/>
      <c r="EB36" s="15"/>
      <c r="EC36" s="21">
        <v>8000</v>
      </c>
      <c r="ED36" s="21">
        <v>9000</v>
      </c>
      <c r="EE36" s="21">
        <v>5000</v>
      </c>
      <c r="EF36" s="21">
        <v>12000</v>
      </c>
      <c r="EG36" s="15"/>
      <c r="EH36" s="21">
        <v>60000</v>
      </c>
      <c r="EI36" s="21">
        <v>20000</v>
      </c>
      <c r="EJ36" s="21">
        <v>65000</v>
      </c>
      <c r="EK36" s="21">
        <v>45000</v>
      </c>
      <c r="EL36" s="21">
        <v>12000</v>
      </c>
      <c r="EM36" s="21">
        <v>24000</v>
      </c>
      <c r="EN36" s="21">
        <v>4000</v>
      </c>
      <c r="EO36" s="15"/>
      <c r="EP36" s="21">
        <v>50000</v>
      </c>
      <c r="EQ36" s="15"/>
      <c r="ER36" s="15"/>
      <c r="ES36" s="21">
        <v>10000</v>
      </c>
      <c r="ET36" s="21">
        <v>58000</v>
      </c>
      <c r="EU36" s="21">
        <v>5000</v>
      </c>
      <c r="EV36" s="21">
        <v>30000</v>
      </c>
      <c r="EW36" s="15"/>
      <c r="EX36" s="21">
        <v>828000</v>
      </c>
      <c r="EY36" s="17">
        <v>99360</v>
      </c>
      <c r="EZ36" s="17">
        <f t="shared" si="0"/>
        <v>82800</v>
      </c>
      <c r="FA36" s="20">
        <f t="shared" si="5"/>
        <v>0.12</v>
      </c>
      <c r="FB36" s="24">
        <f t="shared" si="3"/>
        <v>0.1</v>
      </c>
      <c r="FC36" s="25">
        <v>0.1202</v>
      </c>
      <c r="FD36" s="25">
        <f t="shared" si="4"/>
        <v>99525.6</v>
      </c>
      <c r="FE36" s="17">
        <f t="shared" si="2"/>
        <v>82800</v>
      </c>
      <c r="FF36" s="13" t="s">
        <v>162</v>
      </c>
      <c r="FG36" s="34">
        <v>0.115</v>
      </c>
      <c r="FH36" s="19">
        <v>0.13</v>
      </c>
      <c r="FI36" s="19">
        <f>FH36/1.29</f>
        <v>0.10077519379845</v>
      </c>
    </row>
    <row r="37" customHeight="1" spans="1:166">
      <c r="A37" s="14">
        <v>192</v>
      </c>
      <c r="B37" s="14">
        <v>28</v>
      </c>
      <c r="C37" s="14" t="s">
        <v>243</v>
      </c>
      <c r="D37" s="14" t="s">
        <v>243</v>
      </c>
      <c r="E37" s="14" t="s">
        <v>244</v>
      </c>
      <c r="F37" s="14" t="s">
        <v>244</v>
      </c>
      <c r="G37" s="14" t="s">
        <v>167</v>
      </c>
      <c r="H37" s="16">
        <v>14</v>
      </c>
      <c r="I37" s="16">
        <v>2</v>
      </c>
      <c r="J37" s="15"/>
      <c r="K37" s="15"/>
      <c r="L37" s="15"/>
      <c r="M37" s="16">
        <v>5</v>
      </c>
      <c r="N37" s="15"/>
      <c r="O37" s="16">
        <v>5</v>
      </c>
      <c r="P37" s="16">
        <v>2</v>
      </c>
      <c r="Q37" s="15"/>
      <c r="R37" s="15"/>
      <c r="S37" s="16">
        <v>2</v>
      </c>
      <c r="T37" s="15"/>
      <c r="U37" s="15"/>
      <c r="V37" s="15"/>
      <c r="W37" s="15"/>
      <c r="X37" s="15"/>
      <c r="Y37" s="15"/>
      <c r="Z37" s="16">
        <v>6</v>
      </c>
      <c r="AA37" s="15"/>
      <c r="AB37" s="15"/>
      <c r="AC37" s="15"/>
      <c r="AD37" s="15"/>
      <c r="AE37" s="15"/>
      <c r="AF37" s="15"/>
      <c r="AG37" s="15"/>
      <c r="AH37" s="15"/>
      <c r="AI37" s="16">
        <v>1</v>
      </c>
      <c r="AJ37" s="16">
        <v>1</v>
      </c>
      <c r="AK37" s="15"/>
      <c r="AL37" s="15"/>
      <c r="AM37" s="16">
        <v>1</v>
      </c>
      <c r="AN37" s="15"/>
      <c r="AO37" s="15"/>
      <c r="AP37" s="23">
        <v>1</v>
      </c>
      <c r="AQ37" s="15"/>
      <c r="AR37" s="16">
        <v>5</v>
      </c>
      <c r="AS37" s="15"/>
      <c r="AT37" s="15"/>
      <c r="AU37" s="15"/>
      <c r="AV37" s="16">
        <v>1</v>
      </c>
      <c r="AW37" s="15"/>
      <c r="AX37" s="15"/>
      <c r="AY37" s="16">
        <v>1</v>
      </c>
      <c r="AZ37" s="15"/>
      <c r="BA37" s="15"/>
      <c r="BB37" s="15"/>
      <c r="BC37" s="15"/>
      <c r="BD37" s="15"/>
      <c r="BE37" s="15"/>
      <c r="BF37" s="15"/>
      <c r="BG37" s="15"/>
      <c r="BH37" s="15"/>
      <c r="BI37" s="16">
        <v>3</v>
      </c>
      <c r="BJ37" s="15"/>
      <c r="BK37" s="16">
        <v>1</v>
      </c>
      <c r="BL37" s="15"/>
      <c r="BM37" s="15"/>
      <c r="BN37" s="15"/>
      <c r="BO37" s="15"/>
      <c r="BP37" s="15"/>
      <c r="BQ37" s="15"/>
      <c r="BR37" s="15"/>
      <c r="BS37" s="15"/>
      <c r="BT37" s="15"/>
      <c r="BU37" s="15"/>
      <c r="BV37" s="15"/>
      <c r="BW37" s="16">
        <v>3</v>
      </c>
      <c r="BX37" s="16">
        <v>2</v>
      </c>
      <c r="BY37" s="15"/>
      <c r="BZ37" s="15"/>
      <c r="CA37" s="16">
        <v>10</v>
      </c>
      <c r="CB37" s="15"/>
      <c r="CC37" s="15"/>
      <c r="CD37" s="16">
        <v>1</v>
      </c>
      <c r="CE37" s="15"/>
      <c r="CF37" s="16">
        <v>1</v>
      </c>
      <c r="CG37" s="15"/>
      <c r="CH37" s="16">
        <v>2</v>
      </c>
      <c r="CI37" s="15"/>
      <c r="CJ37" s="15"/>
      <c r="CK37" s="15"/>
      <c r="CL37" s="15"/>
      <c r="CM37" s="16">
        <v>1</v>
      </c>
      <c r="CN37" s="15"/>
      <c r="CO37" s="15"/>
      <c r="CP37" s="16">
        <v>1</v>
      </c>
      <c r="CQ37" s="16">
        <v>20</v>
      </c>
      <c r="CR37" s="16">
        <v>3</v>
      </c>
      <c r="CS37" s="15"/>
      <c r="CT37" s="15"/>
      <c r="CU37" s="15"/>
      <c r="CV37" s="16">
        <v>71</v>
      </c>
      <c r="CW37" s="15"/>
      <c r="CX37" s="15"/>
      <c r="CY37" s="15"/>
      <c r="CZ37" s="15"/>
      <c r="DA37" s="16">
        <v>10</v>
      </c>
      <c r="DB37" s="15"/>
      <c r="DC37" s="15"/>
      <c r="DD37" s="15"/>
      <c r="DE37" s="16">
        <v>15</v>
      </c>
      <c r="DF37" s="15"/>
      <c r="DG37" s="16">
        <v>22</v>
      </c>
      <c r="DH37" s="15"/>
      <c r="DI37" s="15"/>
      <c r="DJ37" s="15"/>
      <c r="DK37" s="15"/>
      <c r="DL37" s="16">
        <v>2</v>
      </c>
      <c r="DM37" s="16">
        <v>50</v>
      </c>
      <c r="DN37" s="16">
        <v>3</v>
      </c>
      <c r="DO37" s="16">
        <v>3</v>
      </c>
      <c r="DP37" s="16">
        <v>25</v>
      </c>
      <c r="DQ37" s="16">
        <v>6</v>
      </c>
      <c r="DR37" s="16">
        <v>5</v>
      </c>
      <c r="DS37" s="15"/>
      <c r="DT37" s="15"/>
      <c r="DU37" s="15"/>
      <c r="DV37" s="16">
        <v>25</v>
      </c>
      <c r="DW37" s="15"/>
      <c r="DX37" s="15"/>
      <c r="DY37" s="15"/>
      <c r="DZ37" s="16">
        <v>40</v>
      </c>
      <c r="EA37" s="15"/>
      <c r="EB37" s="15"/>
      <c r="EC37" s="16">
        <v>8</v>
      </c>
      <c r="ED37" s="16">
        <v>9</v>
      </c>
      <c r="EE37" s="16">
        <v>5</v>
      </c>
      <c r="EF37" s="16">
        <v>12</v>
      </c>
      <c r="EG37" s="15"/>
      <c r="EH37" s="16">
        <v>60</v>
      </c>
      <c r="EI37" s="16">
        <v>20</v>
      </c>
      <c r="EJ37" s="16">
        <v>65</v>
      </c>
      <c r="EK37" s="16">
        <v>45</v>
      </c>
      <c r="EL37" s="16">
        <v>12</v>
      </c>
      <c r="EM37" s="16">
        <v>24</v>
      </c>
      <c r="EN37" s="16">
        <v>4</v>
      </c>
      <c r="EO37" s="15"/>
      <c r="EP37" s="16">
        <v>50</v>
      </c>
      <c r="EQ37" s="15"/>
      <c r="ER37" s="15"/>
      <c r="ES37" s="16">
        <v>10</v>
      </c>
      <c r="ET37" s="16">
        <v>58</v>
      </c>
      <c r="EU37" s="16">
        <v>5</v>
      </c>
      <c r="EV37" s="16">
        <v>30</v>
      </c>
      <c r="EW37" s="15"/>
      <c r="EX37" s="16">
        <v>828</v>
      </c>
      <c r="EY37" s="35"/>
      <c r="EZ37" s="17">
        <f t="shared" si="0"/>
        <v>0</v>
      </c>
      <c r="FA37" s="20">
        <f t="shared" si="5"/>
        <v>0</v>
      </c>
      <c r="FB37" s="18">
        <f t="shared" si="3"/>
        <v>0</v>
      </c>
      <c r="FC37" s="18">
        <v>0</v>
      </c>
      <c r="FD37" s="18">
        <f t="shared" si="4"/>
        <v>0</v>
      </c>
      <c r="FE37" s="17">
        <f t="shared" si="2"/>
        <v>0</v>
      </c>
      <c r="FF37" s="13"/>
      <c r="FG37" s="19"/>
      <c r="FH37" s="19"/>
      <c r="FI37" s="19"/>
    </row>
    <row r="38" customHeight="1" spans="1:166">
      <c r="A38" s="14">
        <v>194</v>
      </c>
      <c r="B38" s="14">
        <v>29</v>
      </c>
      <c r="C38" s="14" t="s">
        <v>245</v>
      </c>
      <c r="D38" s="14" t="s">
        <v>245</v>
      </c>
      <c r="E38" s="14" t="s">
        <v>246</v>
      </c>
      <c r="F38" s="14" t="s">
        <v>246</v>
      </c>
      <c r="G38" s="14" t="s">
        <v>167</v>
      </c>
      <c r="H38" s="15"/>
      <c r="I38" s="15"/>
      <c r="J38" s="15"/>
      <c r="K38" s="15"/>
      <c r="L38" s="15"/>
      <c r="M38" s="15"/>
      <c r="N38" s="15"/>
      <c r="O38" s="15"/>
      <c r="P38" s="16">
        <v>20</v>
      </c>
      <c r="Q38" s="15"/>
      <c r="R38" s="15"/>
      <c r="S38" s="15"/>
      <c r="T38" s="15"/>
      <c r="U38" s="16">
        <v>5</v>
      </c>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5"/>
      <c r="AZ38" s="15"/>
      <c r="BA38" s="15"/>
      <c r="BB38" s="15"/>
      <c r="BC38" s="15"/>
      <c r="BD38" s="15"/>
      <c r="BE38" s="15"/>
      <c r="BF38" s="15"/>
      <c r="BG38" s="15"/>
      <c r="BH38" s="15"/>
      <c r="BI38" s="15"/>
      <c r="BJ38" s="15"/>
      <c r="BK38" s="15"/>
      <c r="BL38" s="15"/>
      <c r="BM38" s="15"/>
      <c r="BN38" s="15"/>
      <c r="BO38" s="16">
        <v>10</v>
      </c>
      <c r="BP38" s="15"/>
      <c r="BQ38" s="15"/>
      <c r="BR38" s="15"/>
      <c r="BS38" s="15"/>
      <c r="BT38" s="15"/>
      <c r="BU38" s="15"/>
      <c r="BV38" s="15"/>
      <c r="BW38" s="15"/>
      <c r="BX38" s="15"/>
      <c r="BY38" s="15"/>
      <c r="BZ38" s="15"/>
      <c r="CA38" s="15"/>
      <c r="CB38" s="15"/>
      <c r="CC38" s="15"/>
      <c r="CD38" s="15"/>
      <c r="CE38" s="15"/>
      <c r="CF38" s="15"/>
      <c r="CG38" s="15"/>
      <c r="CH38" s="15"/>
      <c r="CI38" s="15"/>
      <c r="CJ38" s="15"/>
      <c r="CK38" s="15"/>
      <c r="CL38" s="15"/>
      <c r="CM38" s="15"/>
      <c r="CN38" s="16">
        <v>50</v>
      </c>
      <c r="CO38" s="15"/>
      <c r="CP38" s="15"/>
      <c r="CQ38" s="15"/>
      <c r="CR38" s="15"/>
      <c r="CS38" s="21">
        <v>1800</v>
      </c>
      <c r="CT38" s="16">
        <v>50</v>
      </c>
      <c r="CU38" s="15"/>
      <c r="CV38" s="16">
        <v>10</v>
      </c>
      <c r="CW38" s="15"/>
      <c r="CX38" s="15"/>
      <c r="CY38" s="15"/>
      <c r="CZ38" s="15"/>
      <c r="DA38" s="15"/>
      <c r="DB38" s="15"/>
      <c r="DC38" s="15"/>
      <c r="DD38" s="15"/>
      <c r="DE38" s="15"/>
      <c r="DF38" s="15"/>
      <c r="DG38" s="15"/>
      <c r="DH38" s="16">
        <v>2</v>
      </c>
      <c r="DI38" s="15"/>
      <c r="DJ38" s="15"/>
      <c r="DK38" s="15"/>
      <c r="DL38" s="15"/>
      <c r="DM38" s="15"/>
      <c r="DN38" s="15"/>
      <c r="DO38" s="15"/>
      <c r="DP38" s="15"/>
      <c r="DQ38" s="15"/>
      <c r="DR38" s="15"/>
      <c r="DS38" s="15"/>
      <c r="DT38" s="15"/>
      <c r="DU38" s="15"/>
      <c r="DV38" s="15"/>
      <c r="DW38" s="15"/>
      <c r="DX38" s="15"/>
      <c r="DY38" s="15"/>
      <c r="DZ38" s="15"/>
      <c r="EA38" s="15"/>
      <c r="EB38" s="15"/>
      <c r="EC38" s="15"/>
      <c r="ED38" s="15"/>
      <c r="EE38" s="15"/>
      <c r="EF38" s="15"/>
      <c r="EG38" s="15"/>
      <c r="EH38" s="15"/>
      <c r="EI38" s="15"/>
      <c r="EJ38" s="15"/>
      <c r="EK38" s="15"/>
      <c r="EL38" s="16">
        <v>20</v>
      </c>
      <c r="EM38" s="15"/>
      <c r="EN38" s="15"/>
      <c r="EO38" s="15"/>
      <c r="EP38" s="15"/>
      <c r="EQ38" s="15"/>
      <c r="ER38" s="15"/>
      <c r="ES38" s="15"/>
      <c r="ET38" s="16">
        <v>10</v>
      </c>
      <c r="EU38" s="15"/>
      <c r="EV38" s="15"/>
      <c r="EW38" s="15"/>
      <c r="EX38" s="21">
        <v>1977</v>
      </c>
      <c r="EY38" s="17">
        <v>131786.82</v>
      </c>
      <c r="EZ38" s="17">
        <f t="shared" si="0"/>
        <v>109822.35</v>
      </c>
      <c r="FA38" s="20">
        <f t="shared" si="5"/>
        <v>66.66</v>
      </c>
      <c r="FB38" s="18">
        <f t="shared" si="3"/>
        <v>55.55</v>
      </c>
      <c r="FC38" s="18">
        <v>55.55</v>
      </c>
      <c r="FD38" s="18">
        <f t="shared" si="4"/>
        <v>109822.35</v>
      </c>
      <c r="FE38" s="17">
        <f t="shared" si="2"/>
        <v>109822.35</v>
      </c>
      <c r="FF38" s="13"/>
      <c r="FG38" s="19"/>
      <c r="FH38" s="19"/>
      <c r="FI38" s="19"/>
    </row>
    <row r="39" customHeight="1" spans="1:166">
      <c r="A39" s="14">
        <v>195</v>
      </c>
      <c r="B39" s="14">
        <v>30</v>
      </c>
      <c r="C39" s="14" t="s">
        <v>247</v>
      </c>
      <c r="D39" s="14" t="s">
        <v>247</v>
      </c>
      <c r="E39" s="14" t="s">
        <v>248</v>
      </c>
      <c r="F39" s="14" t="s">
        <v>248</v>
      </c>
      <c r="G39" s="14" t="s">
        <v>249</v>
      </c>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c r="BB39" s="15"/>
      <c r="BC39" s="15"/>
      <c r="BD39" s="15"/>
      <c r="BE39" s="15"/>
      <c r="BF39" s="15"/>
      <c r="BG39" s="15"/>
      <c r="BH39" s="15"/>
      <c r="BI39" s="15"/>
      <c r="BJ39" s="15"/>
      <c r="BK39" s="15"/>
      <c r="BL39" s="15"/>
      <c r="BM39" s="15"/>
      <c r="BN39" s="15"/>
      <c r="BO39" s="15"/>
      <c r="BP39" s="15"/>
      <c r="BQ39" s="15"/>
      <c r="BR39" s="15"/>
      <c r="BS39" s="15"/>
      <c r="BT39" s="15"/>
      <c r="BU39" s="15"/>
      <c r="BV39" s="15"/>
      <c r="BW39" s="15"/>
      <c r="BX39" s="15"/>
      <c r="BY39" s="15"/>
      <c r="BZ39" s="15"/>
      <c r="CA39" s="15"/>
      <c r="CB39" s="15"/>
      <c r="CC39" s="15"/>
      <c r="CD39" s="15"/>
      <c r="CE39" s="15"/>
      <c r="CF39" s="15"/>
      <c r="CG39" s="15"/>
      <c r="CH39" s="15"/>
      <c r="CI39" s="15"/>
      <c r="CJ39" s="15"/>
      <c r="CK39" s="15"/>
      <c r="CL39" s="15"/>
      <c r="CM39" s="15"/>
      <c r="CN39" s="15"/>
      <c r="CO39" s="15"/>
      <c r="CP39" s="15"/>
      <c r="CQ39" s="15"/>
      <c r="CR39" s="15"/>
      <c r="CS39" s="15"/>
      <c r="CT39" s="15"/>
      <c r="CU39" s="15"/>
      <c r="CV39" s="15"/>
      <c r="CW39" s="15"/>
      <c r="CX39" s="15"/>
      <c r="CY39" s="15"/>
      <c r="CZ39" s="15"/>
      <c r="DA39" s="15"/>
      <c r="DB39" s="15"/>
      <c r="DC39" s="15"/>
      <c r="DD39" s="15"/>
      <c r="DE39" s="15"/>
      <c r="DF39" s="15"/>
      <c r="DG39" s="15"/>
      <c r="DH39" s="15"/>
      <c r="DI39" s="15"/>
      <c r="DJ39" s="15"/>
      <c r="DK39" s="15"/>
      <c r="DL39" s="15"/>
      <c r="DM39" s="15"/>
      <c r="DN39" s="15"/>
      <c r="DO39" s="15"/>
      <c r="DP39" s="15"/>
      <c r="DQ39" s="16">
        <v>150</v>
      </c>
      <c r="DR39" s="15"/>
      <c r="DS39" s="15"/>
      <c r="DT39" s="16">
        <v>200</v>
      </c>
      <c r="DU39" s="15"/>
      <c r="DV39" s="15"/>
      <c r="DW39" s="15"/>
      <c r="DX39" s="15"/>
      <c r="DY39" s="15"/>
      <c r="DZ39" s="15"/>
      <c r="EA39" s="15"/>
      <c r="EB39" s="15"/>
      <c r="EC39" s="15"/>
      <c r="ED39" s="15"/>
      <c r="EE39" s="15"/>
      <c r="EF39" s="15"/>
      <c r="EG39" s="15"/>
      <c r="EH39" s="15"/>
      <c r="EI39" s="15"/>
      <c r="EJ39" s="15"/>
      <c r="EK39" s="15"/>
      <c r="EL39" s="15"/>
      <c r="EM39" s="15"/>
      <c r="EN39" s="15"/>
      <c r="EO39" s="21">
        <v>1000</v>
      </c>
      <c r="EP39" s="15"/>
      <c r="EQ39" s="15"/>
      <c r="ER39" s="15"/>
      <c r="ES39" s="15"/>
      <c r="ET39" s="15"/>
      <c r="EU39" s="15"/>
      <c r="EV39" s="15"/>
      <c r="EW39" s="15"/>
      <c r="EX39" s="21">
        <v>1350</v>
      </c>
      <c r="EY39" s="17">
        <v>74244.6</v>
      </c>
      <c r="EZ39" s="17">
        <f t="shared" si="0"/>
        <v>61870.5</v>
      </c>
      <c r="FA39" s="20">
        <f t="shared" si="5"/>
        <v>54.996</v>
      </c>
      <c r="FB39" s="24">
        <f t="shared" si="3"/>
        <v>45.83</v>
      </c>
      <c r="FC39" s="25">
        <v>74.3296</v>
      </c>
      <c r="FD39" s="25">
        <f t="shared" si="4"/>
        <v>100344.96</v>
      </c>
      <c r="FE39" s="17">
        <f t="shared" si="2"/>
        <v>61870.5</v>
      </c>
      <c r="FF39" s="13" t="s">
        <v>162</v>
      </c>
      <c r="FG39" s="34">
        <f>AVERAGE(FB39,FH39)</f>
        <v>74.3296</v>
      </c>
      <c r="FH39" s="19">
        <v>102.8292</v>
      </c>
      <c r="FI39" s="19">
        <f>FH39/1.29</f>
        <v>79.7125581395349</v>
      </c>
      <c r="FJ39" s="1">
        <f>FG39*1.29</f>
        <v>95.885184</v>
      </c>
    </row>
    <row r="40" customHeight="1" spans="1:166">
      <c r="A40" s="14">
        <v>196</v>
      </c>
      <c r="B40" s="14">
        <v>31</v>
      </c>
      <c r="C40" s="14" t="s">
        <v>250</v>
      </c>
      <c r="D40" s="14" t="s">
        <v>250</v>
      </c>
      <c r="E40" s="14" t="s">
        <v>251</v>
      </c>
      <c r="F40" s="14" t="s">
        <v>251</v>
      </c>
      <c r="G40" s="14" t="s">
        <v>249</v>
      </c>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5"/>
      <c r="BD40" s="15"/>
      <c r="BE40" s="15"/>
      <c r="BF40" s="15"/>
      <c r="BG40" s="15"/>
      <c r="BH40" s="15"/>
      <c r="BI40" s="15"/>
      <c r="BJ40" s="15"/>
      <c r="BK40" s="15"/>
      <c r="BL40" s="15"/>
      <c r="BM40" s="15"/>
      <c r="BN40" s="15"/>
      <c r="BO40" s="15"/>
      <c r="BP40" s="15"/>
      <c r="BQ40" s="15"/>
      <c r="BR40" s="15"/>
      <c r="BS40" s="15"/>
      <c r="BT40" s="15"/>
      <c r="BU40" s="15"/>
      <c r="BV40" s="15"/>
      <c r="BW40" s="15"/>
      <c r="BX40" s="15"/>
      <c r="BY40" s="15"/>
      <c r="BZ40" s="15"/>
      <c r="CA40" s="15"/>
      <c r="CB40" s="15"/>
      <c r="CC40" s="15"/>
      <c r="CD40" s="15"/>
      <c r="CE40" s="15"/>
      <c r="CF40" s="15"/>
      <c r="CG40" s="15"/>
      <c r="CH40" s="15"/>
      <c r="CI40" s="15"/>
      <c r="CJ40" s="15"/>
      <c r="CK40" s="15"/>
      <c r="CL40" s="15"/>
      <c r="CM40" s="15"/>
      <c r="CN40" s="15"/>
      <c r="CO40" s="15"/>
      <c r="CP40" s="15"/>
      <c r="CQ40" s="15"/>
      <c r="CR40" s="15"/>
      <c r="CS40" s="15"/>
      <c r="CT40" s="15"/>
      <c r="CU40" s="15"/>
      <c r="CV40" s="15"/>
      <c r="CW40" s="15"/>
      <c r="CX40" s="15"/>
      <c r="CY40" s="15"/>
      <c r="CZ40" s="15"/>
      <c r="DA40" s="15"/>
      <c r="DB40" s="15"/>
      <c r="DC40" s="15"/>
      <c r="DD40" s="15"/>
      <c r="DE40" s="15"/>
      <c r="DF40" s="15"/>
      <c r="DG40" s="15"/>
      <c r="DH40" s="15"/>
      <c r="DI40" s="15"/>
      <c r="DJ40" s="15"/>
      <c r="DK40" s="15"/>
      <c r="DL40" s="15"/>
      <c r="DM40" s="15"/>
      <c r="DN40" s="15"/>
      <c r="DO40" s="15"/>
      <c r="DP40" s="15"/>
      <c r="DQ40" s="15"/>
      <c r="DR40" s="15"/>
      <c r="DS40" s="15"/>
      <c r="DT40" s="15"/>
      <c r="DU40" s="15"/>
      <c r="DV40" s="15"/>
      <c r="DW40" s="15"/>
      <c r="DX40" s="15"/>
      <c r="DY40" s="15"/>
      <c r="DZ40" s="15"/>
      <c r="EA40" s="15"/>
      <c r="EB40" s="15"/>
      <c r="EC40" s="15"/>
      <c r="ED40" s="15"/>
      <c r="EE40" s="15"/>
      <c r="EF40" s="15"/>
      <c r="EG40" s="15"/>
      <c r="EH40" s="15"/>
      <c r="EI40" s="15"/>
      <c r="EJ40" s="15"/>
      <c r="EK40" s="15"/>
      <c r="EL40" s="15"/>
      <c r="EM40" s="15"/>
      <c r="EN40" s="15"/>
      <c r="EO40" s="21">
        <v>1000</v>
      </c>
      <c r="EP40" s="15"/>
      <c r="EQ40" s="15"/>
      <c r="ER40" s="15"/>
      <c r="ES40" s="15"/>
      <c r="ET40" s="15"/>
      <c r="EU40" s="15"/>
      <c r="EV40" s="15"/>
      <c r="EW40" s="15"/>
      <c r="EX40" s="21">
        <v>1000</v>
      </c>
      <c r="EY40" s="17">
        <v>50004</v>
      </c>
      <c r="EZ40" s="17">
        <f t="shared" si="0"/>
        <v>41670</v>
      </c>
      <c r="FA40" s="20">
        <f t="shared" si="5"/>
        <v>50.004</v>
      </c>
      <c r="FB40" s="24">
        <f t="shared" si="3"/>
        <v>41.67</v>
      </c>
      <c r="FC40" s="25">
        <v>72.2496</v>
      </c>
      <c r="FD40" s="25">
        <f t="shared" si="4"/>
        <v>72249.6</v>
      </c>
      <c r="FE40" s="17">
        <f t="shared" si="2"/>
        <v>41670</v>
      </c>
      <c r="FF40" s="13" t="s">
        <v>162</v>
      </c>
      <c r="FG40" s="34">
        <f>AVERAGE(FB40,FH40)</f>
        <v>72.2496</v>
      </c>
      <c r="FH40" s="19">
        <v>102.8292</v>
      </c>
      <c r="FI40" s="19">
        <f>FH40/1.29</f>
        <v>79.7125581395349</v>
      </c>
    </row>
    <row r="41" customHeight="1" spans="1:166">
      <c r="A41" s="14">
        <v>197</v>
      </c>
      <c r="B41" s="14">
        <v>32</v>
      </c>
      <c r="C41" s="14" t="s">
        <v>252</v>
      </c>
      <c r="D41" s="14" t="s">
        <v>252</v>
      </c>
      <c r="E41" s="14" t="s">
        <v>253</v>
      </c>
      <c r="F41" s="14" t="s">
        <v>253</v>
      </c>
      <c r="G41" s="14" t="s">
        <v>167</v>
      </c>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c r="AY41" s="15"/>
      <c r="AZ41" s="15"/>
      <c r="BA41" s="15"/>
      <c r="BB41" s="15"/>
      <c r="BC41" s="15"/>
      <c r="BD41" s="15"/>
      <c r="BE41" s="15"/>
      <c r="BF41" s="15"/>
      <c r="BG41" s="15"/>
      <c r="BH41" s="15"/>
      <c r="BI41" s="15"/>
      <c r="BJ41" s="15"/>
      <c r="BK41" s="15"/>
      <c r="BL41" s="15"/>
      <c r="BM41" s="15"/>
      <c r="BN41" s="15"/>
      <c r="BO41" s="15"/>
      <c r="BP41" s="15"/>
      <c r="BQ41" s="15"/>
      <c r="BR41" s="15"/>
      <c r="BS41" s="15"/>
      <c r="BT41" s="15"/>
      <c r="BU41" s="15"/>
      <c r="BV41" s="15"/>
      <c r="BW41" s="15"/>
      <c r="BX41" s="15"/>
      <c r="BY41" s="15"/>
      <c r="BZ41" s="15"/>
      <c r="CA41" s="15"/>
      <c r="CB41" s="15"/>
      <c r="CC41" s="15"/>
      <c r="CD41" s="15"/>
      <c r="CE41" s="15"/>
      <c r="CF41" s="15"/>
      <c r="CG41" s="15"/>
      <c r="CH41" s="15"/>
      <c r="CI41" s="15"/>
      <c r="CJ41" s="15"/>
      <c r="CK41" s="15"/>
      <c r="CL41" s="15"/>
      <c r="CM41" s="15"/>
      <c r="CN41" s="15"/>
      <c r="CO41" s="15"/>
      <c r="CP41" s="15"/>
      <c r="CQ41" s="15"/>
      <c r="CR41" s="15"/>
      <c r="CS41" s="15"/>
      <c r="CT41" s="15"/>
      <c r="CU41" s="15"/>
      <c r="CV41" s="15"/>
      <c r="CW41" s="15"/>
      <c r="CX41" s="15"/>
      <c r="CY41" s="15"/>
      <c r="CZ41" s="15"/>
      <c r="DA41" s="15"/>
      <c r="DB41" s="15"/>
      <c r="DC41" s="15"/>
      <c r="DD41" s="15"/>
      <c r="DE41" s="15"/>
      <c r="DF41" s="15"/>
      <c r="DG41" s="15"/>
      <c r="DH41" s="15"/>
      <c r="DI41" s="15"/>
      <c r="DJ41" s="15"/>
      <c r="DK41" s="15"/>
      <c r="DL41" s="15"/>
      <c r="DM41" s="15"/>
      <c r="DN41" s="15"/>
      <c r="DO41" s="15"/>
      <c r="DP41" s="15"/>
      <c r="DQ41" s="15"/>
      <c r="DR41" s="15"/>
      <c r="DS41" s="15"/>
      <c r="DT41" s="15"/>
      <c r="DU41" s="15"/>
      <c r="DV41" s="15"/>
      <c r="DW41" s="15"/>
      <c r="DX41" s="15"/>
      <c r="DY41" s="15"/>
      <c r="DZ41" s="15"/>
      <c r="EA41" s="15"/>
      <c r="EB41" s="15"/>
      <c r="EC41" s="15"/>
      <c r="ED41" s="15"/>
      <c r="EE41" s="16">
        <v>100</v>
      </c>
      <c r="EF41" s="15"/>
      <c r="EG41" s="15"/>
      <c r="EH41" s="15"/>
      <c r="EI41" s="15"/>
      <c r="EJ41" s="15"/>
      <c r="EK41" s="15"/>
      <c r="EL41" s="15"/>
      <c r="EM41" s="15"/>
      <c r="EN41" s="15"/>
      <c r="EO41" s="15"/>
      <c r="EP41" s="15"/>
      <c r="EQ41" s="15"/>
      <c r="ER41" s="15"/>
      <c r="ES41" s="16">
        <v>100</v>
      </c>
      <c r="ET41" s="15"/>
      <c r="EU41" s="15"/>
      <c r="EV41" s="15"/>
      <c r="EW41" s="15"/>
      <c r="EX41" s="16">
        <v>200</v>
      </c>
      <c r="EY41" s="22">
        <v>600</v>
      </c>
      <c r="EZ41" s="17">
        <f t="shared" si="0"/>
        <v>500</v>
      </c>
      <c r="FA41" s="20">
        <f t="shared" si="5"/>
        <v>3</v>
      </c>
      <c r="FB41" s="18">
        <f t="shared" si="3"/>
        <v>2.5</v>
      </c>
      <c r="FC41" s="18">
        <v>2.5</v>
      </c>
      <c r="FD41" s="18">
        <f t="shared" si="4"/>
        <v>500</v>
      </c>
      <c r="FE41" s="17">
        <f t="shared" si="2"/>
        <v>500</v>
      </c>
      <c r="FF41" s="13"/>
      <c r="FG41" s="19"/>
      <c r="FH41" s="19"/>
      <c r="FI41" s="19"/>
    </row>
    <row r="42" customHeight="1" spans="1:166">
      <c r="A42" s="14">
        <v>199</v>
      </c>
      <c r="B42" s="14">
        <v>33</v>
      </c>
      <c r="C42" s="14" t="s">
        <v>254</v>
      </c>
      <c r="D42" s="14" t="s">
        <v>254</v>
      </c>
      <c r="E42" s="14" t="s">
        <v>255</v>
      </c>
      <c r="F42" s="14" t="s">
        <v>255</v>
      </c>
      <c r="G42" s="14" t="s">
        <v>167</v>
      </c>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c r="AY42" s="15"/>
      <c r="AZ42" s="15"/>
      <c r="BA42" s="15"/>
      <c r="BB42" s="15"/>
      <c r="BC42" s="15"/>
      <c r="BD42" s="15"/>
      <c r="BE42" s="15"/>
      <c r="BF42" s="15"/>
      <c r="BG42" s="15"/>
      <c r="BH42" s="15"/>
      <c r="BI42" s="15"/>
      <c r="BJ42" s="15"/>
      <c r="BK42" s="15"/>
      <c r="BL42" s="15"/>
      <c r="BM42" s="15"/>
      <c r="BN42" s="15"/>
      <c r="BO42" s="15"/>
      <c r="BP42" s="15"/>
      <c r="BQ42" s="15"/>
      <c r="BR42" s="15"/>
      <c r="BS42" s="15"/>
      <c r="BT42" s="15"/>
      <c r="BU42" s="15"/>
      <c r="BV42" s="15"/>
      <c r="BW42" s="15"/>
      <c r="BX42" s="15"/>
      <c r="BY42" s="15"/>
      <c r="BZ42" s="15"/>
      <c r="CA42" s="15"/>
      <c r="CB42" s="15"/>
      <c r="CC42" s="15"/>
      <c r="CD42" s="15"/>
      <c r="CE42" s="15"/>
      <c r="CF42" s="15"/>
      <c r="CG42" s="15"/>
      <c r="CH42" s="15"/>
      <c r="CI42" s="15"/>
      <c r="CJ42" s="15"/>
      <c r="CK42" s="15"/>
      <c r="CL42" s="15"/>
      <c r="CM42" s="15"/>
      <c r="CN42" s="15"/>
      <c r="CO42" s="15"/>
      <c r="CP42" s="15"/>
      <c r="CQ42" s="15"/>
      <c r="CR42" s="15"/>
      <c r="CS42" s="15"/>
      <c r="CT42" s="15"/>
      <c r="CU42" s="15"/>
      <c r="CV42" s="15"/>
      <c r="CW42" s="15"/>
      <c r="CX42" s="15"/>
      <c r="CY42" s="15"/>
      <c r="CZ42" s="15"/>
      <c r="DA42" s="15"/>
      <c r="DB42" s="15"/>
      <c r="DC42" s="15"/>
      <c r="DD42" s="15"/>
      <c r="DE42" s="15"/>
      <c r="DF42" s="15"/>
      <c r="DG42" s="15"/>
      <c r="DH42" s="16">
        <v>4</v>
      </c>
      <c r="DI42" s="15"/>
      <c r="DJ42" s="15"/>
      <c r="DK42" s="15"/>
      <c r="DL42" s="15"/>
      <c r="DM42" s="15"/>
      <c r="DN42" s="15"/>
      <c r="DO42" s="15"/>
      <c r="DP42" s="15"/>
      <c r="DQ42" s="15"/>
      <c r="DR42" s="15"/>
      <c r="DS42" s="15"/>
      <c r="DT42" s="15"/>
      <c r="DU42" s="15"/>
      <c r="DV42" s="15"/>
      <c r="DW42" s="15"/>
      <c r="DX42" s="16">
        <v>5</v>
      </c>
      <c r="DY42" s="15"/>
      <c r="DZ42" s="15"/>
      <c r="EA42" s="15"/>
      <c r="EB42" s="15"/>
      <c r="EC42" s="15"/>
      <c r="ED42" s="15"/>
      <c r="EE42" s="15"/>
      <c r="EF42" s="15"/>
      <c r="EG42" s="15"/>
      <c r="EH42" s="15"/>
      <c r="EI42" s="15"/>
      <c r="EJ42" s="16">
        <v>2</v>
      </c>
      <c r="EK42" s="15"/>
      <c r="EL42" s="15"/>
      <c r="EM42" s="15"/>
      <c r="EN42" s="15"/>
      <c r="EO42" s="15"/>
      <c r="EP42" s="15"/>
      <c r="EQ42" s="15"/>
      <c r="ER42" s="15"/>
      <c r="ES42" s="15"/>
      <c r="ET42" s="15"/>
      <c r="EU42" s="15"/>
      <c r="EV42" s="15"/>
      <c r="EW42" s="15"/>
      <c r="EX42" s="16">
        <v>11</v>
      </c>
      <c r="EY42" s="17">
        <v>4399.96</v>
      </c>
      <c r="EZ42" s="17">
        <f t="shared" si="0"/>
        <v>3666.63333333333</v>
      </c>
      <c r="FA42" s="20">
        <f t="shared" si="5"/>
        <v>399.996363636364</v>
      </c>
      <c r="FB42" s="18">
        <f t="shared" si="3"/>
        <v>333.330303030303</v>
      </c>
      <c r="FC42" s="18">
        <v>333.330303030303</v>
      </c>
      <c r="FD42" s="18">
        <f t="shared" si="4"/>
        <v>3666.63333333333</v>
      </c>
      <c r="FE42" s="17">
        <f t="shared" si="2"/>
        <v>3666.64</v>
      </c>
      <c r="FF42" s="13"/>
      <c r="FG42" s="19"/>
      <c r="FH42" s="19"/>
      <c r="FI42" s="19"/>
    </row>
    <row r="43" customHeight="1" spans="1:166">
      <c r="A43" s="14">
        <v>200</v>
      </c>
      <c r="B43" s="14">
        <v>34</v>
      </c>
      <c r="C43" s="14" t="s">
        <v>256</v>
      </c>
      <c r="D43" s="14" t="s">
        <v>256</v>
      </c>
      <c r="E43" s="14" t="s">
        <v>257</v>
      </c>
      <c r="F43" s="14" t="s">
        <v>257</v>
      </c>
      <c r="G43" s="14" t="s">
        <v>167</v>
      </c>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5"/>
      <c r="BC43" s="15"/>
      <c r="BD43" s="15"/>
      <c r="BE43" s="15"/>
      <c r="BF43" s="15"/>
      <c r="BG43" s="15"/>
      <c r="BH43" s="15"/>
      <c r="BI43" s="15"/>
      <c r="BJ43" s="15"/>
      <c r="BK43" s="15"/>
      <c r="BL43" s="15"/>
      <c r="BM43" s="15"/>
      <c r="BN43" s="15"/>
      <c r="BO43" s="15"/>
      <c r="BP43" s="15"/>
      <c r="BQ43" s="15"/>
      <c r="BR43" s="15"/>
      <c r="BS43" s="15"/>
      <c r="BT43" s="15"/>
      <c r="BU43" s="15"/>
      <c r="BV43" s="15"/>
      <c r="BW43" s="15"/>
      <c r="BX43" s="15"/>
      <c r="BY43" s="15"/>
      <c r="BZ43" s="15"/>
      <c r="CA43" s="15"/>
      <c r="CB43" s="15"/>
      <c r="CC43" s="15"/>
      <c r="CD43" s="15"/>
      <c r="CE43" s="15"/>
      <c r="CF43" s="15"/>
      <c r="CG43" s="15"/>
      <c r="CH43" s="15"/>
      <c r="CI43" s="15"/>
      <c r="CJ43" s="15"/>
      <c r="CK43" s="15"/>
      <c r="CL43" s="15"/>
      <c r="CM43" s="15"/>
      <c r="CN43" s="15"/>
      <c r="CO43" s="15"/>
      <c r="CP43" s="15"/>
      <c r="CQ43" s="15"/>
      <c r="CR43" s="15"/>
      <c r="CS43" s="15"/>
      <c r="CT43" s="15"/>
      <c r="CU43" s="15"/>
      <c r="CV43" s="15"/>
      <c r="CW43" s="21">
        <v>1000</v>
      </c>
      <c r="CX43" s="15"/>
      <c r="CY43" s="15"/>
      <c r="CZ43" s="15"/>
      <c r="DA43" s="15"/>
      <c r="DB43" s="15"/>
      <c r="DC43" s="15"/>
      <c r="DD43" s="15"/>
      <c r="DE43" s="15"/>
      <c r="DF43" s="15"/>
      <c r="DG43" s="15"/>
      <c r="DH43" s="15"/>
      <c r="DI43" s="15"/>
      <c r="DJ43" s="15"/>
      <c r="DK43" s="23">
        <v>20</v>
      </c>
      <c r="DL43" s="15"/>
      <c r="DM43" s="15"/>
      <c r="DN43" s="15"/>
      <c r="DO43" s="15"/>
      <c r="DP43" s="15"/>
      <c r="DQ43" s="16">
        <v>10</v>
      </c>
      <c r="DR43" s="15"/>
      <c r="DS43" s="15"/>
      <c r="DT43" s="15"/>
      <c r="DU43" s="15"/>
      <c r="DV43" s="15"/>
      <c r="DW43" s="15"/>
      <c r="DX43" s="15"/>
      <c r="DY43" s="15"/>
      <c r="DZ43" s="15"/>
      <c r="EA43" s="15"/>
      <c r="EB43" s="15"/>
      <c r="EC43" s="15"/>
      <c r="ED43" s="15"/>
      <c r="EE43" s="15"/>
      <c r="EF43" s="15"/>
      <c r="EG43" s="15"/>
      <c r="EH43" s="15"/>
      <c r="EI43" s="15"/>
      <c r="EJ43" s="15"/>
      <c r="EK43" s="15"/>
      <c r="EL43" s="15"/>
      <c r="EM43" s="15"/>
      <c r="EN43" s="15"/>
      <c r="EO43" s="15"/>
      <c r="EP43" s="15"/>
      <c r="EQ43" s="15"/>
      <c r="ER43" s="15"/>
      <c r="ES43" s="15"/>
      <c r="ET43" s="15"/>
      <c r="EU43" s="15"/>
      <c r="EV43" s="15"/>
      <c r="EW43" s="15"/>
      <c r="EX43" s="21">
        <v>1040</v>
      </c>
      <c r="EY43" s="17">
        <v>223604.16</v>
      </c>
      <c r="EZ43" s="17">
        <f t="shared" si="0"/>
        <v>186336.8</v>
      </c>
      <c r="FA43" s="20">
        <f t="shared" si="5"/>
        <v>215.004</v>
      </c>
      <c r="FB43" s="18">
        <f t="shared" si="3"/>
        <v>179.17</v>
      </c>
      <c r="FC43" s="18">
        <v>179.17</v>
      </c>
      <c r="FD43" s="18">
        <f t="shared" si="4"/>
        <v>186336.8</v>
      </c>
      <c r="FE43" s="17">
        <f t="shared" si="2"/>
        <v>186336.8</v>
      </c>
      <c r="FF43" s="13"/>
      <c r="FG43" s="19"/>
      <c r="FH43" s="19"/>
      <c r="FI43" s="19"/>
    </row>
    <row r="44" customHeight="1" spans="1:166">
      <c r="A44" s="14">
        <v>201</v>
      </c>
      <c r="B44" s="14">
        <v>35</v>
      </c>
      <c r="C44" s="14" t="s">
        <v>258</v>
      </c>
      <c r="D44" s="14" t="s">
        <v>258</v>
      </c>
      <c r="E44" s="14" t="s">
        <v>259</v>
      </c>
      <c r="F44" s="14" t="s">
        <v>259</v>
      </c>
      <c r="G44" s="14" t="s">
        <v>167</v>
      </c>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c r="AY44" s="15"/>
      <c r="AZ44" s="15"/>
      <c r="BA44" s="15"/>
      <c r="BB44" s="15"/>
      <c r="BC44" s="15"/>
      <c r="BD44" s="15"/>
      <c r="BE44" s="15"/>
      <c r="BF44" s="15"/>
      <c r="BG44" s="15"/>
      <c r="BH44" s="15"/>
      <c r="BI44" s="15"/>
      <c r="BJ44" s="15"/>
      <c r="BK44" s="15"/>
      <c r="BL44" s="15"/>
      <c r="BM44" s="15"/>
      <c r="BN44" s="15"/>
      <c r="BO44" s="15"/>
      <c r="BP44" s="15"/>
      <c r="BQ44" s="15"/>
      <c r="BR44" s="15"/>
      <c r="BS44" s="15"/>
      <c r="BT44" s="15"/>
      <c r="BU44" s="15"/>
      <c r="BV44" s="15"/>
      <c r="BW44" s="15"/>
      <c r="BX44" s="15"/>
      <c r="BY44" s="15"/>
      <c r="BZ44" s="15"/>
      <c r="CA44" s="15"/>
      <c r="CB44" s="15"/>
      <c r="CC44" s="15"/>
      <c r="CD44" s="15"/>
      <c r="CE44" s="15"/>
      <c r="CF44" s="15"/>
      <c r="CG44" s="15"/>
      <c r="CH44" s="15"/>
      <c r="CI44" s="15"/>
      <c r="CJ44" s="15"/>
      <c r="CK44" s="15"/>
      <c r="CL44" s="15"/>
      <c r="CM44" s="15"/>
      <c r="CN44" s="15"/>
      <c r="CO44" s="15"/>
      <c r="CP44" s="15"/>
      <c r="CQ44" s="15"/>
      <c r="CR44" s="15"/>
      <c r="CS44" s="15"/>
      <c r="CT44" s="15"/>
      <c r="CU44" s="15"/>
      <c r="CV44" s="15"/>
      <c r="CW44" s="15"/>
      <c r="CX44" s="15"/>
      <c r="CY44" s="15"/>
      <c r="CZ44" s="15"/>
      <c r="DA44" s="15"/>
      <c r="DB44" s="15"/>
      <c r="DC44" s="15"/>
      <c r="DD44" s="15"/>
      <c r="DE44" s="15"/>
      <c r="DF44" s="15"/>
      <c r="DG44" s="15"/>
      <c r="DH44" s="15"/>
      <c r="DI44" s="16">
        <v>50</v>
      </c>
      <c r="DJ44" s="15"/>
      <c r="DK44" s="15"/>
      <c r="DL44" s="15"/>
      <c r="DM44" s="15"/>
      <c r="DN44" s="15"/>
      <c r="DO44" s="15"/>
      <c r="DP44" s="15"/>
      <c r="DQ44" s="15"/>
      <c r="DR44" s="15"/>
      <c r="DS44" s="15"/>
      <c r="DT44" s="15"/>
      <c r="DU44" s="15"/>
      <c r="DV44" s="15"/>
      <c r="DW44" s="15"/>
      <c r="DX44" s="15"/>
      <c r="DY44" s="15"/>
      <c r="DZ44" s="15"/>
      <c r="EA44" s="15"/>
      <c r="EB44" s="15"/>
      <c r="EC44" s="15"/>
      <c r="ED44" s="15"/>
      <c r="EE44" s="15"/>
      <c r="EF44" s="15"/>
      <c r="EG44" s="15"/>
      <c r="EH44" s="15"/>
      <c r="EI44" s="15"/>
      <c r="EJ44" s="15"/>
      <c r="EK44" s="15"/>
      <c r="EL44" s="15"/>
      <c r="EM44" s="15"/>
      <c r="EN44" s="15"/>
      <c r="EO44" s="15"/>
      <c r="EP44" s="15"/>
      <c r="EQ44" s="15"/>
      <c r="ER44" s="15"/>
      <c r="ES44" s="15"/>
      <c r="ET44" s="15"/>
      <c r="EU44" s="15"/>
      <c r="EV44" s="15"/>
      <c r="EW44" s="15"/>
      <c r="EX44" s="16">
        <v>50</v>
      </c>
      <c r="EY44" s="17">
        <v>85000.2</v>
      </c>
      <c r="EZ44" s="17">
        <f t="shared" si="0"/>
        <v>70833.5</v>
      </c>
      <c r="FA44" s="20">
        <f t="shared" si="5"/>
        <v>1700.004</v>
      </c>
      <c r="FB44" s="24">
        <f t="shared" si="3"/>
        <v>1416.67</v>
      </c>
      <c r="FC44" s="25">
        <v>3228.335</v>
      </c>
      <c r="FD44" s="25">
        <f t="shared" si="4"/>
        <v>161416.75</v>
      </c>
      <c r="FE44" s="17">
        <f t="shared" si="2"/>
        <v>70833.5</v>
      </c>
      <c r="FF44" s="13" t="s">
        <v>162</v>
      </c>
      <c r="FG44" s="34">
        <f>AVERAGE(FB44,FH44)</f>
        <v>3228.335</v>
      </c>
      <c r="FH44" s="19">
        <v>5040</v>
      </c>
      <c r="FI44" s="19">
        <f>FH44/1.29</f>
        <v>3906.97674418605</v>
      </c>
    </row>
    <row r="45" customHeight="1" spans="1:166">
      <c r="A45" s="14">
        <v>206</v>
      </c>
      <c r="B45" s="14">
        <v>36</v>
      </c>
      <c r="C45" s="14" t="s">
        <v>260</v>
      </c>
      <c r="D45" s="14" t="s">
        <v>260</v>
      </c>
      <c r="E45" s="14" t="s">
        <v>261</v>
      </c>
      <c r="F45" s="14" t="s">
        <v>261</v>
      </c>
      <c r="G45" s="14" t="s">
        <v>167</v>
      </c>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c r="AY45" s="15"/>
      <c r="AZ45" s="15"/>
      <c r="BA45" s="15"/>
      <c r="BB45" s="15"/>
      <c r="BC45" s="15"/>
      <c r="BD45" s="15"/>
      <c r="BE45" s="15"/>
      <c r="BF45" s="15"/>
      <c r="BG45" s="15"/>
      <c r="BH45" s="15"/>
      <c r="BI45" s="15"/>
      <c r="BJ45" s="15"/>
      <c r="BK45" s="15"/>
      <c r="BL45" s="15"/>
      <c r="BM45" s="15"/>
      <c r="BN45" s="15"/>
      <c r="BO45" s="15"/>
      <c r="BP45" s="15"/>
      <c r="BQ45" s="15"/>
      <c r="BR45" s="15"/>
      <c r="BS45" s="15"/>
      <c r="BT45" s="15"/>
      <c r="BU45" s="15"/>
      <c r="BV45" s="15"/>
      <c r="BW45" s="15"/>
      <c r="BX45" s="15"/>
      <c r="BY45" s="15"/>
      <c r="BZ45" s="15"/>
      <c r="CA45" s="15"/>
      <c r="CB45" s="15"/>
      <c r="CC45" s="15"/>
      <c r="CD45" s="15"/>
      <c r="CE45" s="15"/>
      <c r="CF45" s="15"/>
      <c r="CG45" s="15"/>
      <c r="CH45" s="15"/>
      <c r="CI45" s="15"/>
      <c r="CJ45" s="15"/>
      <c r="CK45" s="15"/>
      <c r="CL45" s="15"/>
      <c r="CM45" s="15"/>
      <c r="CN45" s="15"/>
      <c r="CO45" s="15"/>
      <c r="CP45" s="15"/>
      <c r="CQ45" s="15"/>
      <c r="CR45" s="15"/>
      <c r="CS45" s="15"/>
      <c r="CT45" s="15"/>
      <c r="CU45" s="15"/>
      <c r="CV45" s="15"/>
      <c r="CW45" s="15"/>
      <c r="CX45" s="15"/>
      <c r="CY45" s="15"/>
      <c r="CZ45" s="15"/>
      <c r="DA45" s="15"/>
      <c r="DB45" s="15"/>
      <c r="DC45" s="15"/>
      <c r="DD45" s="15"/>
      <c r="DE45" s="15"/>
      <c r="DF45" s="15"/>
      <c r="DG45" s="15"/>
      <c r="DH45" s="15"/>
      <c r="DI45" s="15"/>
      <c r="DJ45" s="15"/>
      <c r="DK45" s="15"/>
      <c r="DL45" s="15"/>
      <c r="DM45" s="15"/>
      <c r="DN45" s="15"/>
      <c r="DO45" s="15"/>
      <c r="DP45" s="15"/>
      <c r="DQ45" s="15"/>
      <c r="DR45" s="15"/>
      <c r="DS45" s="15"/>
      <c r="DT45" s="15"/>
      <c r="DU45" s="15"/>
      <c r="DV45" s="15"/>
      <c r="DW45" s="15"/>
      <c r="DX45" s="15"/>
      <c r="DY45" s="15"/>
      <c r="DZ45" s="15"/>
      <c r="EA45" s="15"/>
      <c r="EB45" s="15"/>
      <c r="EC45" s="15"/>
      <c r="ED45" s="15"/>
      <c r="EE45" s="15"/>
      <c r="EF45" s="15"/>
      <c r="EG45" s="15"/>
      <c r="EH45" s="15"/>
      <c r="EI45" s="15"/>
      <c r="EJ45" s="16">
        <v>1</v>
      </c>
      <c r="EK45" s="15"/>
      <c r="EL45" s="15"/>
      <c r="EM45" s="15"/>
      <c r="EN45" s="15"/>
      <c r="EO45" s="15"/>
      <c r="EP45" s="15"/>
      <c r="EQ45" s="15"/>
      <c r="ER45" s="15"/>
      <c r="ES45" s="15"/>
      <c r="ET45" s="15"/>
      <c r="EU45" s="15"/>
      <c r="EV45" s="15"/>
      <c r="EW45" s="15"/>
      <c r="EX45" s="16">
        <v>1</v>
      </c>
      <c r="EY45" s="17">
        <v>3500</v>
      </c>
      <c r="EZ45" s="17">
        <f t="shared" si="0"/>
        <v>2916.66666666667</v>
      </c>
      <c r="FA45" s="20">
        <f t="shared" si="5"/>
        <v>3500</v>
      </c>
      <c r="FB45" s="24">
        <f t="shared" si="3"/>
        <v>2916.66666666667</v>
      </c>
      <c r="FC45" s="25">
        <v>4144.53333333333</v>
      </c>
      <c r="FD45" s="25">
        <f t="shared" si="4"/>
        <v>4144.53333333333</v>
      </c>
      <c r="FE45" s="17">
        <f t="shared" si="2"/>
        <v>2916.67</v>
      </c>
      <c r="FF45" s="13" t="s">
        <v>162</v>
      </c>
      <c r="FG45" s="34">
        <f>AVERAGE(FB45,FH45)</f>
        <v>4144.53333333333</v>
      </c>
      <c r="FH45" s="19">
        <v>5372.4</v>
      </c>
      <c r="FI45" s="19">
        <f>FH45/1.29</f>
        <v>4164.6511627907</v>
      </c>
    </row>
    <row r="46" customHeight="1" spans="1:166">
      <c r="A46" s="14">
        <v>209</v>
      </c>
      <c r="B46" s="14">
        <v>37</v>
      </c>
      <c r="C46" s="14" t="s">
        <v>262</v>
      </c>
      <c r="D46" s="14" t="s">
        <v>262</v>
      </c>
      <c r="E46" s="14" t="s">
        <v>263</v>
      </c>
      <c r="F46" s="14" t="s">
        <v>263</v>
      </c>
      <c r="G46" s="14" t="s">
        <v>167</v>
      </c>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c r="AY46" s="15"/>
      <c r="AZ46" s="15"/>
      <c r="BA46" s="15"/>
      <c r="BB46" s="15"/>
      <c r="BC46" s="15"/>
      <c r="BD46" s="15"/>
      <c r="BE46" s="15"/>
      <c r="BF46" s="15"/>
      <c r="BG46" s="15"/>
      <c r="BH46" s="15"/>
      <c r="BI46" s="15"/>
      <c r="BJ46" s="15"/>
      <c r="BK46" s="15"/>
      <c r="BL46" s="15"/>
      <c r="BM46" s="15"/>
      <c r="BN46" s="15"/>
      <c r="BO46" s="15"/>
      <c r="BP46" s="15"/>
      <c r="BQ46" s="15"/>
      <c r="BR46" s="15"/>
      <c r="BS46" s="15"/>
      <c r="BT46" s="15"/>
      <c r="BU46" s="15"/>
      <c r="BV46" s="15"/>
      <c r="BW46" s="15"/>
      <c r="BX46" s="15"/>
      <c r="BY46" s="15"/>
      <c r="BZ46" s="15"/>
      <c r="CA46" s="15"/>
      <c r="CB46" s="15"/>
      <c r="CC46" s="15"/>
      <c r="CD46" s="15"/>
      <c r="CE46" s="15"/>
      <c r="CF46" s="15"/>
      <c r="CG46" s="15"/>
      <c r="CH46" s="15"/>
      <c r="CI46" s="15"/>
      <c r="CJ46" s="15"/>
      <c r="CK46" s="15"/>
      <c r="CL46" s="15"/>
      <c r="CM46" s="15"/>
      <c r="CN46" s="15"/>
      <c r="CO46" s="15"/>
      <c r="CP46" s="15"/>
      <c r="CQ46" s="15"/>
      <c r="CR46" s="15"/>
      <c r="CS46" s="15"/>
      <c r="CT46" s="16">
        <v>2</v>
      </c>
      <c r="CU46" s="16">
        <v>5</v>
      </c>
      <c r="CV46" s="15"/>
      <c r="CW46" s="15"/>
      <c r="CX46" s="15"/>
      <c r="CY46" s="15"/>
      <c r="CZ46" s="15"/>
      <c r="DA46" s="15"/>
      <c r="DB46" s="15"/>
      <c r="DC46" s="15"/>
      <c r="DD46" s="15"/>
      <c r="DE46" s="15"/>
      <c r="DF46" s="15"/>
      <c r="DG46" s="15"/>
      <c r="DH46" s="16">
        <v>5</v>
      </c>
      <c r="DI46" s="16">
        <v>40</v>
      </c>
      <c r="DJ46" s="15"/>
      <c r="DK46" s="15"/>
      <c r="DL46" s="15"/>
      <c r="DM46" s="15"/>
      <c r="DN46" s="15"/>
      <c r="DO46" s="15"/>
      <c r="DP46" s="15"/>
      <c r="DQ46" s="15"/>
      <c r="DR46" s="15"/>
      <c r="DS46" s="15"/>
      <c r="DT46" s="15"/>
      <c r="DU46" s="15"/>
      <c r="DV46" s="15"/>
      <c r="DW46" s="15"/>
      <c r="DX46" s="15"/>
      <c r="DY46" s="15"/>
      <c r="DZ46" s="15"/>
      <c r="EA46" s="15"/>
      <c r="EB46" s="15"/>
      <c r="EC46" s="15"/>
      <c r="ED46" s="15"/>
      <c r="EE46" s="15"/>
      <c r="EF46" s="15"/>
      <c r="EG46" s="15"/>
      <c r="EH46" s="15"/>
      <c r="EI46" s="15"/>
      <c r="EJ46" s="16">
        <v>5</v>
      </c>
      <c r="EK46" s="15"/>
      <c r="EL46" s="15"/>
      <c r="EM46" s="15"/>
      <c r="EN46" s="15"/>
      <c r="EO46" s="15"/>
      <c r="EP46" s="15"/>
      <c r="EQ46" s="15"/>
      <c r="ER46" s="15"/>
      <c r="ES46" s="15"/>
      <c r="ET46" s="15"/>
      <c r="EU46" s="15"/>
      <c r="EV46" s="15"/>
      <c r="EW46" s="15"/>
      <c r="EX46" s="16">
        <v>57</v>
      </c>
      <c r="EY46" s="17">
        <v>114000.23</v>
      </c>
      <c r="EZ46" s="17">
        <f t="shared" si="0"/>
        <v>95000.1916666667</v>
      </c>
      <c r="FA46" s="20">
        <f t="shared" si="5"/>
        <v>2000.00403508772</v>
      </c>
      <c r="FB46" s="18">
        <f t="shared" si="3"/>
        <v>1666.67002923977</v>
      </c>
      <c r="FC46" s="18">
        <v>1666.67002923977</v>
      </c>
      <c r="FD46" s="18">
        <f t="shared" si="4"/>
        <v>95000.1916666667</v>
      </c>
      <c r="FE46" s="17">
        <f t="shared" si="2"/>
        <v>95000.2</v>
      </c>
      <c r="FF46" s="13"/>
      <c r="FG46" s="19"/>
      <c r="FH46" s="19"/>
      <c r="FI46" s="19"/>
    </row>
    <row r="47" customHeight="1" spans="1:166">
      <c r="A47" s="14">
        <v>210</v>
      </c>
      <c r="B47" s="14">
        <v>38</v>
      </c>
      <c r="C47" s="14" t="s">
        <v>264</v>
      </c>
      <c r="D47" s="14" t="s">
        <v>264</v>
      </c>
      <c r="E47" s="14" t="s">
        <v>265</v>
      </c>
      <c r="F47" s="14" t="s">
        <v>265</v>
      </c>
      <c r="G47" s="14" t="s">
        <v>167</v>
      </c>
      <c r="H47" s="15"/>
      <c r="I47" s="15"/>
      <c r="J47" s="15"/>
      <c r="K47" s="15"/>
      <c r="L47" s="15"/>
      <c r="M47" s="15"/>
      <c r="N47" s="15"/>
      <c r="O47" s="15"/>
      <c r="P47" s="15"/>
      <c r="Q47" s="15"/>
      <c r="R47" s="16">
        <v>3</v>
      </c>
      <c r="S47" s="15"/>
      <c r="T47" s="15"/>
      <c r="U47" s="15"/>
      <c r="V47" s="15"/>
      <c r="W47" s="15"/>
      <c r="X47" s="15"/>
      <c r="Y47" s="15"/>
      <c r="Z47" s="15"/>
      <c r="AA47" s="15"/>
      <c r="AB47" s="15"/>
      <c r="AC47" s="15"/>
      <c r="AD47" s="15"/>
      <c r="AE47" s="15"/>
      <c r="AF47" s="15"/>
      <c r="AG47" s="15"/>
      <c r="AH47" s="15"/>
      <c r="AI47" s="15"/>
      <c r="AJ47" s="15"/>
      <c r="AK47" s="15"/>
      <c r="AL47" s="15"/>
      <c r="AM47" s="15"/>
      <c r="AN47" s="15"/>
      <c r="AO47" s="15"/>
      <c r="AP47" s="16">
        <v>1</v>
      </c>
      <c r="AQ47" s="15"/>
      <c r="AR47" s="15"/>
      <c r="AS47" s="15"/>
      <c r="AT47" s="15"/>
      <c r="AU47" s="15"/>
      <c r="AV47" s="15"/>
      <c r="AW47" s="15"/>
      <c r="AX47" s="15"/>
      <c r="AY47" s="15"/>
      <c r="AZ47" s="15"/>
      <c r="BA47" s="15"/>
      <c r="BB47" s="15"/>
      <c r="BC47" s="15"/>
      <c r="BD47" s="15"/>
      <c r="BE47" s="15"/>
      <c r="BF47" s="15"/>
      <c r="BG47" s="15"/>
      <c r="BH47" s="15"/>
      <c r="BI47" s="15"/>
      <c r="BJ47" s="15"/>
      <c r="BK47" s="15"/>
      <c r="BL47" s="15"/>
      <c r="BM47" s="15"/>
      <c r="BN47" s="15"/>
      <c r="BO47" s="15"/>
      <c r="BP47" s="15"/>
      <c r="BQ47" s="15"/>
      <c r="BR47" s="15"/>
      <c r="BS47" s="15"/>
      <c r="BT47" s="15"/>
      <c r="BU47" s="15"/>
      <c r="BV47" s="15"/>
      <c r="BW47" s="15"/>
      <c r="BX47" s="15"/>
      <c r="BY47" s="15"/>
      <c r="BZ47" s="15"/>
      <c r="CA47" s="15"/>
      <c r="CB47" s="15"/>
      <c r="CC47" s="15"/>
      <c r="CD47" s="15"/>
      <c r="CE47" s="15"/>
      <c r="CF47" s="15"/>
      <c r="CG47" s="15"/>
      <c r="CH47" s="15"/>
      <c r="CI47" s="15"/>
      <c r="CJ47" s="15"/>
      <c r="CK47" s="15"/>
      <c r="CL47" s="15"/>
      <c r="CM47" s="15"/>
      <c r="CN47" s="15"/>
      <c r="CO47" s="15"/>
      <c r="CP47" s="15"/>
      <c r="CQ47" s="15"/>
      <c r="CR47" s="16">
        <v>1</v>
      </c>
      <c r="CS47" s="15"/>
      <c r="CT47" s="16">
        <v>1</v>
      </c>
      <c r="CU47" s="15"/>
      <c r="CV47" s="15"/>
      <c r="CW47" s="15"/>
      <c r="CX47" s="15"/>
      <c r="CY47" s="15"/>
      <c r="CZ47" s="15"/>
      <c r="DA47" s="16">
        <v>2</v>
      </c>
      <c r="DB47" s="15"/>
      <c r="DC47" s="15"/>
      <c r="DD47" s="15"/>
      <c r="DE47" s="15"/>
      <c r="DF47" s="15"/>
      <c r="DG47" s="15"/>
      <c r="DH47" s="15"/>
      <c r="DI47" s="15"/>
      <c r="DJ47" s="15"/>
      <c r="DK47" s="15"/>
      <c r="DL47" s="15"/>
      <c r="DM47" s="15"/>
      <c r="DN47" s="15"/>
      <c r="DO47" s="15"/>
      <c r="DP47" s="15"/>
      <c r="DQ47" s="15"/>
      <c r="DR47" s="15"/>
      <c r="DS47" s="15"/>
      <c r="DT47" s="15"/>
      <c r="DU47" s="15"/>
      <c r="DV47" s="15"/>
      <c r="DW47" s="15"/>
      <c r="DX47" s="15"/>
      <c r="DY47" s="15"/>
      <c r="DZ47" s="16">
        <v>1</v>
      </c>
      <c r="EA47" s="15"/>
      <c r="EB47" s="15"/>
      <c r="EC47" s="15"/>
      <c r="ED47" s="15"/>
      <c r="EE47" s="15"/>
      <c r="EF47" s="15"/>
      <c r="EG47" s="15"/>
      <c r="EH47" s="15"/>
      <c r="EI47" s="15"/>
      <c r="EJ47" s="15"/>
      <c r="EK47" s="15"/>
      <c r="EL47" s="15"/>
      <c r="EM47" s="15"/>
      <c r="EN47" s="15"/>
      <c r="EO47" s="15"/>
      <c r="EP47" s="15"/>
      <c r="EQ47" s="16">
        <v>1</v>
      </c>
      <c r="ER47" s="15"/>
      <c r="ES47" s="15"/>
      <c r="ET47" s="15"/>
      <c r="EU47" s="15"/>
      <c r="EV47" s="15"/>
      <c r="EW47" s="15"/>
      <c r="EX47" s="16">
        <v>10</v>
      </c>
      <c r="EY47" s="17">
        <v>20000.04</v>
      </c>
      <c r="EZ47" s="17">
        <f t="shared" si="0"/>
        <v>16666.7</v>
      </c>
      <c r="FA47" s="20">
        <f t="shared" si="5"/>
        <v>2000.004</v>
      </c>
      <c r="FB47" s="18">
        <f t="shared" si="3"/>
        <v>1666.67</v>
      </c>
      <c r="FC47" s="18">
        <v>1666.67</v>
      </c>
      <c r="FD47" s="18">
        <f t="shared" si="4"/>
        <v>16666.7</v>
      </c>
      <c r="FE47" s="17">
        <f t="shared" si="2"/>
        <v>16666.7</v>
      </c>
      <c r="FF47" s="13" t="s">
        <v>266</v>
      </c>
      <c r="FG47" s="19"/>
      <c r="FH47" s="19"/>
      <c r="FI47" s="19"/>
    </row>
    <row r="48" customHeight="1" spans="1:166">
      <c r="A48" s="14">
        <v>211</v>
      </c>
      <c r="B48" s="14">
        <v>39</v>
      </c>
      <c r="C48" s="14" t="s">
        <v>267</v>
      </c>
      <c r="D48" s="14" t="s">
        <v>267</v>
      </c>
      <c r="E48" s="14" t="s">
        <v>268</v>
      </c>
      <c r="F48" s="14" t="s">
        <v>268</v>
      </c>
      <c r="G48" s="14" t="s">
        <v>167</v>
      </c>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5"/>
      <c r="AZ48" s="15"/>
      <c r="BA48" s="15"/>
      <c r="BB48" s="15"/>
      <c r="BC48" s="15"/>
      <c r="BD48" s="15"/>
      <c r="BE48" s="15"/>
      <c r="BF48" s="15"/>
      <c r="BG48" s="15"/>
      <c r="BH48" s="15"/>
      <c r="BI48" s="15"/>
      <c r="BJ48" s="15"/>
      <c r="BK48" s="15"/>
      <c r="BL48" s="15"/>
      <c r="BM48" s="15"/>
      <c r="BN48" s="15"/>
      <c r="BO48" s="15"/>
      <c r="BP48" s="15"/>
      <c r="BQ48" s="15"/>
      <c r="BR48" s="15"/>
      <c r="BS48" s="15"/>
      <c r="BT48" s="15"/>
      <c r="BU48" s="15"/>
      <c r="BV48" s="15"/>
      <c r="BW48" s="15"/>
      <c r="BX48" s="15"/>
      <c r="BY48" s="15"/>
      <c r="BZ48" s="15"/>
      <c r="CA48" s="15"/>
      <c r="CB48" s="15"/>
      <c r="CC48" s="15"/>
      <c r="CD48" s="15"/>
      <c r="CE48" s="15"/>
      <c r="CF48" s="15"/>
      <c r="CG48" s="15"/>
      <c r="CH48" s="15"/>
      <c r="CI48" s="15"/>
      <c r="CJ48" s="15"/>
      <c r="CK48" s="15"/>
      <c r="CL48" s="15"/>
      <c r="CM48" s="15"/>
      <c r="CN48" s="15"/>
      <c r="CO48" s="15"/>
      <c r="CP48" s="15"/>
      <c r="CQ48" s="15"/>
      <c r="CR48" s="16">
        <v>10</v>
      </c>
      <c r="CS48" s="15"/>
      <c r="CT48" s="15"/>
      <c r="CU48" s="15"/>
      <c r="CV48" s="15"/>
      <c r="CW48" s="15"/>
      <c r="CX48" s="15"/>
      <c r="CY48" s="15"/>
      <c r="CZ48" s="15"/>
      <c r="DA48" s="15"/>
      <c r="DB48" s="15"/>
      <c r="DC48" s="15"/>
      <c r="DD48" s="15"/>
      <c r="DE48" s="15"/>
      <c r="DF48" s="15"/>
      <c r="DG48" s="15"/>
      <c r="DH48" s="15"/>
      <c r="DI48" s="15"/>
      <c r="DJ48" s="15"/>
      <c r="DK48" s="15"/>
      <c r="DL48" s="15"/>
      <c r="DM48" s="15"/>
      <c r="DN48" s="15"/>
      <c r="DO48" s="15"/>
      <c r="DP48" s="15"/>
      <c r="DQ48" s="15"/>
      <c r="DR48" s="15"/>
      <c r="DS48" s="15"/>
      <c r="DT48" s="15"/>
      <c r="DU48" s="15"/>
      <c r="DV48" s="15"/>
      <c r="DW48" s="15"/>
      <c r="DX48" s="15"/>
      <c r="DY48" s="15"/>
      <c r="DZ48" s="15"/>
      <c r="EA48" s="15"/>
      <c r="EB48" s="15"/>
      <c r="EC48" s="15"/>
      <c r="ED48" s="15"/>
      <c r="EE48" s="15"/>
      <c r="EF48" s="15"/>
      <c r="EG48" s="15"/>
      <c r="EH48" s="15"/>
      <c r="EI48" s="15"/>
      <c r="EJ48" s="15"/>
      <c r="EK48" s="15"/>
      <c r="EL48" s="15"/>
      <c r="EM48" s="15"/>
      <c r="EN48" s="15"/>
      <c r="EO48" s="15"/>
      <c r="EP48" s="15"/>
      <c r="EQ48" s="15"/>
      <c r="ER48" s="15"/>
      <c r="ES48" s="15"/>
      <c r="ET48" s="15"/>
      <c r="EU48" s="15"/>
      <c r="EV48" s="15"/>
      <c r="EW48" s="15"/>
      <c r="EX48" s="16">
        <v>10</v>
      </c>
      <c r="EY48" s="17">
        <v>20000.04</v>
      </c>
      <c r="EZ48" s="17">
        <f t="shared" si="0"/>
        <v>16666.7</v>
      </c>
      <c r="FA48" s="20">
        <f t="shared" si="5"/>
        <v>2000.004</v>
      </c>
      <c r="FB48" s="18">
        <f t="shared" si="3"/>
        <v>1666.67</v>
      </c>
      <c r="FC48" s="18">
        <v>1666.67</v>
      </c>
      <c r="FD48" s="18">
        <f t="shared" si="4"/>
        <v>16666.7</v>
      </c>
      <c r="FE48" s="17">
        <f t="shared" si="2"/>
        <v>16666.7</v>
      </c>
      <c r="FF48" s="13"/>
      <c r="FG48" s="19"/>
      <c r="FH48" s="19"/>
      <c r="FI48" s="19"/>
    </row>
    <row r="49" customHeight="1" spans="1:165">
      <c r="A49" s="14">
        <v>212</v>
      </c>
      <c r="B49" s="14">
        <v>40</v>
      </c>
      <c r="C49" s="14" t="s">
        <v>269</v>
      </c>
      <c r="D49" s="14" t="s">
        <v>269</v>
      </c>
      <c r="E49" s="14" t="s">
        <v>270</v>
      </c>
      <c r="F49" s="14" t="s">
        <v>270</v>
      </c>
      <c r="G49" s="14" t="s">
        <v>167</v>
      </c>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c r="AY49" s="15"/>
      <c r="AZ49" s="15"/>
      <c r="BA49" s="15"/>
      <c r="BB49" s="15"/>
      <c r="BC49" s="15"/>
      <c r="BD49" s="15"/>
      <c r="BE49" s="15"/>
      <c r="BF49" s="15"/>
      <c r="BG49" s="15"/>
      <c r="BH49" s="15"/>
      <c r="BI49" s="15"/>
      <c r="BJ49" s="15"/>
      <c r="BK49" s="15"/>
      <c r="BL49" s="15"/>
      <c r="BM49" s="15"/>
      <c r="BN49" s="15"/>
      <c r="BO49" s="15"/>
      <c r="BP49" s="15"/>
      <c r="BQ49" s="15"/>
      <c r="BR49" s="15"/>
      <c r="BS49" s="15"/>
      <c r="BT49" s="15"/>
      <c r="BU49" s="15"/>
      <c r="BV49" s="15"/>
      <c r="BW49" s="15"/>
      <c r="BX49" s="15"/>
      <c r="BY49" s="15"/>
      <c r="BZ49" s="15"/>
      <c r="CA49" s="15"/>
      <c r="CB49" s="15"/>
      <c r="CC49" s="15"/>
      <c r="CD49" s="15"/>
      <c r="CE49" s="15"/>
      <c r="CF49" s="15"/>
      <c r="CG49" s="15"/>
      <c r="CH49" s="15"/>
      <c r="CI49" s="15"/>
      <c r="CJ49" s="15"/>
      <c r="CK49" s="15"/>
      <c r="CL49" s="15"/>
      <c r="CM49" s="15"/>
      <c r="CN49" s="15"/>
      <c r="CO49" s="15"/>
      <c r="CP49" s="15"/>
      <c r="CQ49" s="15"/>
      <c r="CR49" s="16">
        <v>8</v>
      </c>
      <c r="CS49" s="15"/>
      <c r="CT49" s="15"/>
      <c r="CU49" s="15"/>
      <c r="CV49" s="15"/>
      <c r="CW49" s="15"/>
      <c r="CX49" s="15"/>
      <c r="CY49" s="15"/>
      <c r="CZ49" s="15"/>
      <c r="DA49" s="15"/>
      <c r="DB49" s="15"/>
      <c r="DC49" s="15"/>
      <c r="DD49" s="15"/>
      <c r="DE49" s="15"/>
      <c r="DF49" s="15"/>
      <c r="DG49" s="15"/>
      <c r="DH49" s="15"/>
      <c r="DI49" s="15"/>
      <c r="DJ49" s="15"/>
      <c r="DK49" s="15"/>
      <c r="DL49" s="15"/>
      <c r="DM49" s="15"/>
      <c r="DN49" s="15"/>
      <c r="DO49" s="15"/>
      <c r="DP49" s="15"/>
      <c r="DQ49" s="15"/>
      <c r="DR49" s="15"/>
      <c r="DS49" s="15"/>
      <c r="DT49" s="15"/>
      <c r="DU49" s="15"/>
      <c r="DV49" s="15"/>
      <c r="DW49" s="15"/>
      <c r="DX49" s="15"/>
      <c r="DY49" s="15"/>
      <c r="DZ49" s="15"/>
      <c r="EA49" s="15"/>
      <c r="EB49" s="15"/>
      <c r="EC49" s="15"/>
      <c r="ED49" s="15"/>
      <c r="EE49" s="15"/>
      <c r="EF49" s="15"/>
      <c r="EG49" s="15"/>
      <c r="EH49" s="15"/>
      <c r="EI49" s="15"/>
      <c r="EJ49" s="15"/>
      <c r="EK49" s="15"/>
      <c r="EL49" s="15"/>
      <c r="EM49" s="15"/>
      <c r="EN49" s="15"/>
      <c r="EO49" s="15"/>
      <c r="EP49" s="15"/>
      <c r="EQ49" s="15"/>
      <c r="ER49" s="15"/>
      <c r="ES49" s="15"/>
      <c r="ET49" s="15"/>
      <c r="EU49" s="15"/>
      <c r="EV49" s="15"/>
      <c r="EW49" s="15"/>
      <c r="EX49" s="16">
        <v>8</v>
      </c>
      <c r="EY49" s="17">
        <v>64000.03</v>
      </c>
      <c r="EZ49" s="17">
        <f t="shared" si="0"/>
        <v>53333.3583333333</v>
      </c>
      <c r="FA49" s="20">
        <f t="shared" si="5"/>
        <v>8000.00375</v>
      </c>
      <c r="FB49" s="18">
        <f t="shared" si="3"/>
        <v>6666.66979166667</v>
      </c>
      <c r="FC49" s="18">
        <v>6666.66979166667</v>
      </c>
      <c r="FD49" s="18">
        <f t="shared" si="4"/>
        <v>53333.3583333333</v>
      </c>
      <c r="FE49" s="17">
        <f t="shared" si="2"/>
        <v>53333.36</v>
      </c>
      <c r="FF49" s="13"/>
      <c r="FG49" s="19"/>
      <c r="FH49" s="19"/>
      <c r="FI49" s="19"/>
    </row>
    <row r="50" customHeight="1" spans="1:165">
      <c r="A50" s="14">
        <v>213</v>
      </c>
      <c r="B50" s="14">
        <v>41</v>
      </c>
      <c r="C50" s="14" t="s">
        <v>271</v>
      </c>
      <c r="D50" s="14" t="s">
        <v>271</v>
      </c>
      <c r="E50" s="14" t="s">
        <v>272</v>
      </c>
      <c r="F50" s="14" t="s">
        <v>272</v>
      </c>
      <c r="G50" s="14" t="s">
        <v>167</v>
      </c>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c r="AY50" s="15"/>
      <c r="AZ50" s="15"/>
      <c r="BA50" s="15"/>
      <c r="BB50" s="15"/>
      <c r="BC50" s="15"/>
      <c r="BD50" s="15"/>
      <c r="BE50" s="15"/>
      <c r="BF50" s="15"/>
      <c r="BG50" s="15"/>
      <c r="BH50" s="15"/>
      <c r="BI50" s="15"/>
      <c r="BJ50" s="15"/>
      <c r="BK50" s="15"/>
      <c r="BL50" s="15"/>
      <c r="BM50" s="15"/>
      <c r="BN50" s="15"/>
      <c r="BO50" s="15"/>
      <c r="BP50" s="15"/>
      <c r="BQ50" s="15"/>
      <c r="BR50" s="15"/>
      <c r="BS50" s="15"/>
      <c r="BT50" s="15"/>
      <c r="BU50" s="15"/>
      <c r="BV50" s="15"/>
      <c r="BW50" s="15"/>
      <c r="BX50" s="15"/>
      <c r="BY50" s="15"/>
      <c r="BZ50" s="15"/>
      <c r="CA50" s="15"/>
      <c r="CB50" s="15"/>
      <c r="CC50" s="15"/>
      <c r="CD50" s="15"/>
      <c r="CE50" s="15"/>
      <c r="CF50" s="15"/>
      <c r="CG50" s="15"/>
      <c r="CH50" s="15"/>
      <c r="CI50" s="15"/>
      <c r="CJ50" s="15"/>
      <c r="CK50" s="15"/>
      <c r="CL50" s="15"/>
      <c r="CM50" s="15"/>
      <c r="CN50" s="15"/>
      <c r="CO50" s="15"/>
      <c r="CP50" s="15"/>
      <c r="CQ50" s="15"/>
      <c r="CR50" s="16">
        <v>8</v>
      </c>
      <c r="CS50" s="15"/>
      <c r="CT50" s="15"/>
      <c r="CU50" s="15"/>
      <c r="CV50" s="15"/>
      <c r="CW50" s="15"/>
      <c r="CX50" s="15"/>
      <c r="CY50" s="15"/>
      <c r="CZ50" s="15"/>
      <c r="DA50" s="15"/>
      <c r="DB50" s="15"/>
      <c r="DC50" s="15"/>
      <c r="DD50" s="15"/>
      <c r="DE50" s="15"/>
      <c r="DF50" s="15"/>
      <c r="DG50" s="15"/>
      <c r="DH50" s="15"/>
      <c r="DI50" s="15"/>
      <c r="DJ50" s="15"/>
      <c r="DK50" s="15"/>
      <c r="DL50" s="15"/>
      <c r="DM50" s="15"/>
      <c r="DN50" s="15"/>
      <c r="DO50" s="15"/>
      <c r="DP50" s="15"/>
      <c r="DQ50" s="15"/>
      <c r="DR50" s="15"/>
      <c r="DS50" s="15"/>
      <c r="DT50" s="15"/>
      <c r="DU50" s="15"/>
      <c r="DV50" s="15"/>
      <c r="DW50" s="15"/>
      <c r="DX50" s="15"/>
      <c r="DY50" s="15"/>
      <c r="DZ50" s="15"/>
      <c r="EA50" s="15"/>
      <c r="EB50" s="15"/>
      <c r="EC50" s="15"/>
      <c r="ED50" s="15"/>
      <c r="EE50" s="15"/>
      <c r="EF50" s="15"/>
      <c r="EG50" s="15"/>
      <c r="EH50" s="15"/>
      <c r="EI50" s="15"/>
      <c r="EJ50" s="15"/>
      <c r="EK50" s="15"/>
      <c r="EL50" s="15"/>
      <c r="EM50" s="15"/>
      <c r="EN50" s="15"/>
      <c r="EO50" s="15"/>
      <c r="EP50" s="15"/>
      <c r="EQ50" s="15"/>
      <c r="ER50" s="15"/>
      <c r="ES50" s="15"/>
      <c r="ET50" s="15"/>
      <c r="EU50" s="15"/>
      <c r="EV50" s="15"/>
      <c r="EW50" s="15"/>
      <c r="EX50" s="16">
        <v>8</v>
      </c>
      <c r="EY50" s="17">
        <v>64000.03</v>
      </c>
      <c r="EZ50" s="17">
        <f t="shared" si="0"/>
        <v>53333.3583333333</v>
      </c>
      <c r="FA50" s="20">
        <f t="shared" si="5"/>
        <v>8000.00375</v>
      </c>
      <c r="FB50" s="18">
        <f t="shared" si="3"/>
        <v>6666.66979166667</v>
      </c>
      <c r="FC50" s="18">
        <v>6666.66979166667</v>
      </c>
      <c r="FD50" s="18">
        <f t="shared" si="4"/>
        <v>53333.3583333333</v>
      </c>
      <c r="FE50" s="17">
        <f t="shared" si="2"/>
        <v>53333.36</v>
      </c>
      <c r="FF50" s="13"/>
      <c r="FG50" s="19"/>
      <c r="FH50" s="19"/>
      <c r="FI50" s="19"/>
    </row>
    <row r="51" customHeight="1" spans="1:165">
      <c r="A51" s="14">
        <v>214</v>
      </c>
      <c r="B51" s="14">
        <v>42</v>
      </c>
      <c r="C51" s="14" t="s">
        <v>273</v>
      </c>
      <c r="D51" s="14" t="s">
        <v>273</v>
      </c>
      <c r="E51" s="14" t="s">
        <v>274</v>
      </c>
      <c r="F51" s="14" t="s">
        <v>274</v>
      </c>
      <c r="G51" s="14" t="s">
        <v>167</v>
      </c>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c r="AY51" s="15"/>
      <c r="AZ51" s="15"/>
      <c r="BA51" s="15"/>
      <c r="BB51" s="15"/>
      <c r="BC51" s="15"/>
      <c r="BD51" s="15"/>
      <c r="BE51" s="15"/>
      <c r="BF51" s="15"/>
      <c r="BG51" s="15"/>
      <c r="BH51" s="15"/>
      <c r="BI51" s="15"/>
      <c r="BJ51" s="15"/>
      <c r="BK51" s="15"/>
      <c r="BL51" s="15"/>
      <c r="BM51" s="15"/>
      <c r="BN51" s="15"/>
      <c r="BO51" s="15"/>
      <c r="BP51" s="15"/>
      <c r="BQ51" s="15"/>
      <c r="BR51" s="15"/>
      <c r="BS51" s="15"/>
      <c r="BT51" s="15"/>
      <c r="BU51" s="15"/>
      <c r="BV51" s="15"/>
      <c r="BW51" s="15"/>
      <c r="BX51" s="15"/>
      <c r="BY51" s="15"/>
      <c r="BZ51" s="15"/>
      <c r="CA51" s="15"/>
      <c r="CB51" s="15"/>
      <c r="CC51" s="15"/>
      <c r="CD51" s="15"/>
      <c r="CE51" s="15"/>
      <c r="CF51" s="15"/>
      <c r="CG51" s="15"/>
      <c r="CH51" s="15"/>
      <c r="CI51" s="15"/>
      <c r="CJ51" s="15"/>
      <c r="CK51" s="15"/>
      <c r="CL51" s="15"/>
      <c r="CM51" s="15"/>
      <c r="CN51" s="15"/>
      <c r="CO51" s="15"/>
      <c r="CP51" s="15"/>
      <c r="CQ51" s="15"/>
      <c r="CR51" s="15"/>
      <c r="CS51" s="15"/>
      <c r="CT51" s="15"/>
      <c r="CU51" s="15"/>
      <c r="CV51" s="15"/>
      <c r="CW51" s="15"/>
      <c r="CX51" s="15"/>
      <c r="CY51" s="15"/>
      <c r="CZ51" s="15"/>
      <c r="DA51" s="15"/>
      <c r="DB51" s="16">
        <v>4</v>
      </c>
      <c r="DC51" s="15"/>
      <c r="DD51" s="15"/>
      <c r="DE51" s="15"/>
      <c r="DF51" s="15"/>
      <c r="DG51" s="15"/>
      <c r="DH51" s="15"/>
      <c r="DI51" s="15"/>
      <c r="DJ51" s="15"/>
      <c r="DK51" s="15"/>
      <c r="DL51" s="15"/>
      <c r="DM51" s="15"/>
      <c r="DN51" s="15"/>
      <c r="DO51" s="15"/>
      <c r="DP51" s="15"/>
      <c r="DQ51" s="15"/>
      <c r="DR51" s="15"/>
      <c r="DS51" s="15"/>
      <c r="DT51" s="15"/>
      <c r="DU51" s="15"/>
      <c r="DV51" s="15"/>
      <c r="DW51" s="15"/>
      <c r="DX51" s="15"/>
      <c r="DY51" s="15"/>
      <c r="DZ51" s="15"/>
      <c r="EA51" s="15"/>
      <c r="EB51" s="15"/>
      <c r="EC51" s="15"/>
      <c r="ED51" s="15"/>
      <c r="EE51" s="15"/>
      <c r="EF51" s="15"/>
      <c r="EG51" s="15"/>
      <c r="EH51" s="15"/>
      <c r="EI51" s="15"/>
      <c r="EJ51" s="15"/>
      <c r="EK51" s="15"/>
      <c r="EL51" s="15"/>
      <c r="EM51" s="15"/>
      <c r="EN51" s="15"/>
      <c r="EO51" s="15"/>
      <c r="EP51" s="15"/>
      <c r="EQ51" s="15"/>
      <c r="ER51" s="15"/>
      <c r="ES51" s="15"/>
      <c r="ET51" s="15"/>
      <c r="EU51" s="15"/>
      <c r="EV51" s="15"/>
      <c r="EW51" s="15"/>
      <c r="EX51" s="16">
        <v>4</v>
      </c>
      <c r="EY51" s="17">
        <v>240000</v>
      </c>
      <c r="EZ51" s="17">
        <f t="shared" si="0"/>
        <v>200000</v>
      </c>
      <c r="FA51" s="20">
        <f t="shared" si="5"/>
        <v>60000</v>
      </c>
      <c r="FB51" s="18">
        <f t="shared" si="3"/>
        <v>50000</v>
      </c>
      <c r="FC51" s="18">
        <v>50000</v>
      </c>
      <c r="FD51" s="18">
        <f t="shared" si="4"/>
        <v>200000</v>
      </c>
      <c r="FE51" s="17">
        <f t="shared" si="2"/>
        <v>200000</v>
      </c>
      <c r="FF51" s="13"/>
      <c r="FG51" s="19"/>
      <c r="FH51" s="19"/>
      <c r="FI51" s="19"/>
    </row>
    <row r="52" customHeight="1" spans="1:165">
      <c r="A52" s="14">
        <v>215</v>
      </c>
      <c r="B52" s="14">
        <v>43</v>
      </c>
      <c r="C52" s="14" t="s">
        <v>275</v>
      </c>
      <c r="D52" s="14" t="s">
        <v>275</v>
      </c>
      <c r="E52" s="14" t="s">
        <v>276</v>
      </c>
      <c r="F52" s="14" t="s">
        <v>276</v>
      </c>
      <c r="G52" s="14" t="s">
        <v>167</v>
      </c>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c r="AY52" s="15"/>
      <c r="AZ52" s="15"/>
      <c r="BA52" s="15"/>
      <c r="BB52" s="15"/>
      <c r="BC52" s="15"/>
      <c r="BD52" s="15"/>
      <c r="BE52" s="15"/>
      <c r="BF52" s="15"/>
      <c r="BG52" s="15"/>
      <c r="BH52" s="15"/>
      <c r="BI52" s="15"/>
      <c r="BJ52" s="15"/>
      <c r="BK52" s="15"/>
      <c r="BL52" s="15"/>
      <c r="BM52" s="15"/>
      <c r="BN52" s="15"/>
      <c r="BO52" s="15"/>
      <c r="BP52" s="15"/>
      <c r="BQ52" s="15"/>
      <c r="BR52" s="15"/>
      <c r="BS52" s="15"/>
      <c r="BT52" s="15"/>
      <c r="BU52" s="15"/>
      <c r="BV52" s="15"/>
      <c r="BW52" s="15"/>
      <c r="BX52" s="15"/>
      <c r="BY52" s="15"/>
      <c r="BZ52" s="15"/>
      <c r="CA52" s="15"/>
      <c r="CB52" s="15"/>
      <c r="CC52" s="15"/>
      <c r="CD52" s="15"/>
      <c r="CE52" s="15"/>
      <c r="CF52" s="15"/>
      <c r="CG52" s="15"/>
      <c r="CH52" s="15"/>
      <c r="CI52" s="15"/>
      <c r="CJ52" s="15"/>
      <c r="CK52" s="15"/>
      <c r="CL52" s="15"/>
      <c r="CM52" s="15"/>
      <c r="CN52" s="15"/>
      <c r="CO52" s="15"/>
      <c r="CP52" s="15"/>
      <c r="CQ52" s="15"/>
      <c r="CR52" s="15"/>
      <c r="CS52" s="15"/>
      <c r="CT52" s="15"/>
      <c r="CU52" s="15"/>
      <c r="CV52" s="15"/>
      <c r="CW52" s="15"/>
      <c r="CX52" s="15"/>
      <c r="CY52" s="15"/>
      <c r="CZ52" s="15"/>
      <c r="DA52" s="15"/>
      <c r="DB52" s="15"/>
      <c r="DC52" s="15"/>
      <c r="DD52" s="15"/>
      <c r="DE52" s="15"/>
      <c r="DF52" s="15"/>
      <c r="DG52" s="15"/>
      <c r="DH52" s="15"/>
      <c r="DI52" s="16">
        <v>20</v>
      </c>
      <c r="DJ52" s="15"/>
      <c r="DK52" s="15"/>
      <c r="DL52" s="15"/>
      <c r="DM52" s="15"/>
      <c r="DN52" s="15"/>
      <c r="DO52" s="15"/>
      <c r="DP52" s="23">
        <v>0</v>
      </c>
      <c r="DQ52" s="15"/>
      <c r="DR52" s="15"/>
      <c r="DS52" s="15"/>
      <c r="DT52" s="15"/>
      <c r="DU52" s="15"/>
      <c r="DV52" s="15"/>
      <c r="DW52" s="15"/>
      <c r="DX52" s="15"/>
      <c r="DY52" s="15"/>
      <c r="DZ52" s="15"/>
      <c r="EA52" s="15"/>
      <c r="EB52" s="15"/>
      <c r="EC52" s="15"/>
      <c r="ED52" s="15"/>
      <c r="EE52" s="15"/>
      <c r="EF52" s="15"/>
      <c r="EG52" s="15"/>
      <c r="EH52" s="15"/>
      <c r="EI52" s="15"/>
      <c r="EJ52" s="15"/>
      <c r="EK52" s="15"/>
      <c r="EL52" s="15"/>
      <c r="EM52" s="15"/>
      <c r="EN52" s="15"/>
      <c r="EO52" s="15"/>
      <c r="EP52" s="15"/>
      <c r="EQ52" s="16">
        <v>1</v>
      </c>
      <c r="ER52" s="15"/>
      <c r="ES52" s="15"/>
      <c r="ET52" s="15"/>
      <c r="EU52" s="15"/>
      <c r="EV52" s="15"/>
      <c r="EW52" s="15"/>
      <c r="EX52" s="16">
        <v>22</v>
      </c>
      <c r="EY52" s="17">
        <v>77000.09</v>
      </c>
      <c r="EZ52" s="17">
        <f t="shared" si="0"/>
        <v>64166.7416666667</v>
      </c>
      <c r="FA52" s="20">
        <f t="shared" si="5"/>
        <v>3500.00409090909</v>
      </c>
      <c r="FB52" s="24">
        <f t="shared" si="3"/>
        <v>2916.67007575758</v>
      </c>
      <c r="FC52" s="25">
        <v>5300.13503787879</v>
      </c>
      <c r="FD52" s="25">
        <f t="shared" si="4"/>
        <v>116602.970833333</v>
      </c>
      <c r="FE52" s="17">
        <f t="shared" si="2"/>
        <v>64166.75</v>
      </c>
      <c r="FF52" s="13" t="s">
        <v>162</v>
      </c>
      <c r="FG52" s="34">
        <f>AVERAGE(FB52,FH52)</f>
        <v>5300.13503787879</v>
      </c>
      <c r="FH52" s="19">
        <v>7683.6</v>
      </c>
      <c r="FI52" s="19">
        <f>FH52/1.29</f>
        <v>5956.27906976744</v>
      </c>
    </row>
    <row r="53" customHeight="1" spans="1:165">
      <c r="A53" s="14">
        <v>218</v>
      </c>
      <c r="B53" s="14">
        <v>44</v>
      </c>
      <c r="C53" s="14" t="s">
        <v>277</v>
      </c>
      <c r="D53" s="14" t="s">
        <v>277</v>
      </c>
      <c r="E53" s="14" t="s">
        <v>278</v>
      </c>
      <c r="F53" s="14" t="s">
        <v>278</v>
      </c>
      <c r="G53" s="14" t="s">
        <v>167</v>
      </c>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c r="BC53" s="15"/>
      <c r="BD53" s="15"/>
      <c r="BE53" s="15"/>
      <c r="BF53" s="15"/>
      <c r="BG53" s="15"/>
      <c r="BH53" s="15"/>
      <c r="BI53" s="15"/>
      <c r="BJ53" s="15"/>
      <c r="BK53" s="15"/>
      <c r="BL53" s="15"/>
      <c r="BM53" s="15"/>
      <c r="BN53" s="15"/>
      <c r="BO53" s="15"/>
      <c r="BP53" s="15"/>
      <c r="BQ53" s="15"/>
      <c r="BR53" s="15"/>
      <c r="BS53" s="15"/>
      <c r="BT53" s="15"/>
      <c r="BU53" s="15"/>
      <c r="BV53" s="15"/>
      <c r="BW53" s="15"/>
      <c r="BX53" s="15"/>
      <c r="BY53" s="15"/>
      <c r="BZ53" s="15"/>
      <c r="CA53" s="15"/>
      <c r="CB53" s="15"/>
      <c r="CC53" s="15"/>
      <c r="CD53" s="15"/>
      <c r="CE53" s="15"/>
      <c r="CF53" s="15"/>
      <c r="CG53" s="15"/>
      <c r="CH53" s="15"/>
      <c r="CI53" s="15"/>
      <c r="CJ53" s="15"/>
      <c r="CK53" s="15"/>
      <c r="CL53" s="15"/>
      <c r="CM53" s="15"/>
      <c r="CN53" s="15"/>
      <c r="CO53" s="15"/>
      <c r="CP53" s="15"/>
      <c r="CQ53" s="15"/>
      <c r="CR53" s="15"/>
      <c r="CS53" s="15"/>
      <c r="CT53" s="15"/>
      <c r="CU53" s="15"/>
      <c r="CV53" s="15"/>
      <c r="CW53" s="15"/>
      <c r="CX53" s="15"/>
      <c r="CY53" s="15"/>
      <c r="CZ53" s="15"/>
      <c r="DA53" s="15"/>
      <c r="DB53" s="15"/>
      <c r="DC53" s="15"/>
      <c r="DD53" s="15"/>
      <c r="DE53" s="15"/>
      <c r="DF53" s="15"/>
      <c r="DG53" s="15"/>
      <c r="DH53" s="15"/>
      <c r="DI53" s="15"/>
      <c r="DJ53" s="16">
        <v>12</v>
      </c>
      <c r="DK53" s="15"/>
      <c r="DL53" s="15"/>
      <c r="DM53" s="15"/>
      <c r="DN53" s="15"/>
      <c r="DO53" s="15"/>
      <c r="DP53" s="15"/>
      <c r="DQ53" s="15"/>
      <c r="DR53" s="15"/>
      <c r="DS53" s="15"/>
      <c r="DT53" s="15"/>
      <c r="DU53" s="15"/>
      <c r="DV53" s="15"/>
      <c r="DW53" s="15"/>
      <c r="DX53" s="15"/>
      <c r="DY53" s="15"/>
      <c r="DZ53" s="15"/>
      <c r="EA53" s="15"/>
      <c r="EB53" s="15"/>
      <c r="EC53" s="15"/>
      <c r="ED53" s="15"/>
      <c r="EE53" s="15"/>
      <c r="EF53" s="15"/>
      <c r="EG53" s="15"/>
      <c r="EH53" s="15"/>
      <c r="EI53" s="15"/>
      <c r="EJ53" s="15"/>
      <c r="EK53" s="15"/>
      <c r="EL53" s="15"/>
      <c r="EM53" s="15"/>
      <c r="EN53" s="15"/>
      <c r="EO53" s="15"/>
      <c r="EP53" s="15"/>
      <c r="EQ53" s="15"/>
      <c r="ER53" s="15"/>
      <c r="ES53" s="15"/>
      <c r="ET53" s="15"/>
      <c r="EU53" s="15"/>
      <c r="EV53" s="15"/>
      <c r="EW53" s="15"/>
      <c r="EX53" s="16">
        <v>12</v>
      </c>
      <c r="EY53" s="17">
        <v>10800</v>
      </c>
      <c r="EZ53" s="17">
        <f t="shared" si="0"/>
        <v>9000</v>
      </c>
      <c r="FA53" s="20">
        <f t="shared" si="5"/>
        <v>900</v>
      </c>
      <c r="FB53" s="18">
        <f t="shared" si="3"/>
        <v>750</v>
      </c>
      <c r="FC53" s="18">
        <v>750</v>
      </c>
      <c r="FD53" s="18">
        <f t="shared" si="4"/>
        <v>9000</v>
      </c>
      <c r="FE53" s="17">
        <f t="shared" si="2"/>
        <v>9000</v>
      </c>
      <c r="FF53" s="13"/>
      <c r="FG53" s="19"/>
      <c r="FH53" s="19"/>
      <c r="FI53" s="19"/>
    </row>
    <row r="54" customHeight="1" spans="1:165">
      <c r="A54" s="14">
        <v>223</v>
      </c>
      <c r="B54" s="14">
        <v>45</v>
      </c>
      <c r="C54" s="14" t="s">
        <v>279</v>
      </c>
      <c r="D54" s="14" t="s">
        <v>279</v>
      </c>
      <c r="E54" s="14" t="s">
        <v>280</v>
      </c>
      <c r="F54" s="14" t="s">
        <v>280</v>
      </c>
      <c r="G54" s="14" t="s">
        <v>167</v>
      </c>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15"/>
      <c r="CN54" s="15"/>
      <c r="CO54" s="15"/>
      <c r="CP54" s="15"/>
      <c r="CQ54" s="15"/>
      <c r="CR54" s="15"/>
      <c r="CS54" s="15"/>
      <c r="CT54" s="15"/>
      <c r="CU54" s="15"/>
      <c r="CV54" s="15"/>
      <c r="CW54" s="15"/>
      <c r="CX54" s="15"/>
      <c r="CY54" s="15"/>
      <c r="CZ54" s="15"/>
      <c r="DA54" s="15"/>
      <c r="DB54" s="15"/>
      <c r="DC54" s="15"/>
      <c r="DD54" s="15"/>
      <c r="DE54" s="15"/>
      <c r="DF54" s="15"/>
      <c r="DG54" s="15"/>
      <c r="DH54" s="15"/>
      <c r="DI54" s="16">
        <v>30</v>
      </c>
      <c r="DJ54" s="15"/>
      <c r="DK54" s="15"/>
      <c r="DL54" s="15"/>
      <c r="DM54" s="15"/>
      <c r="DN54" s="15"/>
      <c r="DO54" s="15"/>
      <c r="DP54" s="15"/>
      <c r="DQ54" s="15"/>
      <c r="DR54" s="15"/>
      <c r="DS54" s="15"/>
      <c r="DT54" s="15"/>
      <c r="DU54" s="15"/>
      <c r="DV54" s="15"/>
      <c r="DW54" s="15"/>
      <c r="DX54" s="15"/>
      <c r="DY54" s="15"/>
      <c r="DZ54" s="15"/>
      <c r="EA54" s="15"/>
      <c r="EB54" s="15"/>
      <c r="EC54" s="15"/>
      <c r="ED54" s="15"/>
      <c r="EE54" s="15"/>
      <c r="EF54" s="15"/>
      <c r="EG54" s="15"/>
      <c r="EH54" s="15"/>
      <c r="EI54" s="15"/>
      <c r="EJ54" s="15"/>
      <c r="EK54" s="15"/>
      <c r="EL54" s="15"/>
      <c r="EM54" s="15"/>
      <c r="EN54" s="15"/>
      <c r="EO54" s="15"/>
      <c r="EP54" s="15"/>
      <c r="EQ54" s="15"/>
      <c r="ER54" s="15"/>
      <c r="ES54" s="15"/>
      <c r="ET54" s="15"/>
      <c r="EU54" s="15"/>
      <c r="EV54" s="15"/>
      <c r="EW54" s="15"/>
      <c r="EX54" s="16">
        <v>30</v>
      </c>
      <c r="EY54" s="17">
        <v>69000.12</v>
      </c>
      <c r="EZ54" s="17">
        <f t="shared" si="0"/>
        <v>57500.1</v>
      </c>
      <c r="FA54" s="20">
        <f t="shared" si="5"/>
        <v>2300.004</v>
      </c>
      <c r="FB54" s="18">
        <f t="shared" si="3"/>
        <v>1916.67</v>
      </c>
      <c r="FC54" s="18">
        <v>1916.67</v>
      </c>
      <c r="FD54" s="18">
        <f t="shared" si="4"/>
        <v>57500.1</v>
      </c>
      <c r="FE54" s="17">
        <f t="shared" si="2"/>
        <v>57500.1</v>
      </c>
      <c r="FF54" s="13"/>
      <c r="FG54" s="19"/>
      <c r="FH54" s="19"/>
      <c r="FI54" s="19"/>
    </row>
    <row r="55" customHeight="1" spans="1:165">
      <c r="A55" s="14">
        <v>224</v>
      </c>
      <c r="B55" s="14">
        <v>46</v>
      </c>
      <c r="C55" s="14" t="s">
        <v>281</v>
      </c>
      <c r="D55" s="14" t="s">
        <v>281</v>
      </c>
      <c r="E55" s="14" t="s">
        <v>282</v>
      </c>
      <c r="F55" s="14" t="s">
        <v>282</v>
      </c>
      <c r="G55" s="14" t="s">
        <v>167</v>
      </c>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c r="AY55" s="15"/>
      <c r="AZ55" s="15"/>
      <c r="BA55" s="15"/>
      <c r="BB55" s="15"/>
      <c r="BC55" s="15"/>
      <c r="BD55" s="15"/>
      <c r="BE55" s="15"/>
      <c r="BF55" s="15"/>
      <c r="BG55" s="15"/>
      <c r="BH55" s="15"/>
      <c r="BI55" s="15"/>
      <c r="BJ55" s="15"/>
      <c r="BK55" s="15"/>
      <c r="BL55" s="15"/>
      <c r="BM55" s="15"/>
      <c r="BN55" s="15"/>
      <c r="BO55" s="15"/>
      <c r="BP55" s="15"/>
      <c r="BQ55" s="15"/>
      <c r="BR55" s="15"/>
      <c r="BS55" s="15"/>
      <c r="BT55" s="15"/>
      <c r="BU55" s="15"/>
      <c r="BV55" s="15"/>
      <c r="BW55" s="15"/>
      <c r="BX55" s="15"/>
      <c r="BY55" s="15"/>
      <c r="BZ55" s="15"/>
      <c r="CA55" s="15"/>
      <c r="CB55" s="15"/>
      <c r="CC55" s="15"/>
      <c r="CD55" s="15"/>
      <c r="CE55" s="15"/>
      <c r="CF55" s="15"/>
      <c r="CG55" s="15"/>
      <c r="CH55" s="15"/>
      <c r="CI55" s="15"/>
      <c r="CJ55" s="15"/>
      <c r="CK55" s="15"/>
      <c r="CL55" s="15"/>
      <c r="CM55" s="15"/>
      <c r="CN55" s="15"/>
      <c r="CO55" s="15"/>
      <c r="CP55" s="15"/>
      <c r="CQ55" s="15"/>
      <c r="CR55" s="15"/>
      <c r="CS55" s="15"/>
      <c r="CT55" s="15"/>
      <c r="CU55" s="15"/>
      <c r="CV55" s="15"/>
      <c r="CW55" s="15"/>
      <c r="CX55" s="15"/>
      <c r="CY55" s="15"/>
      <c r="CZ55" s="15"/>
      <c r="DA55" s="15"/>
      <c r="DB55" s="15"/>
      <c r="DC55" s="15"/>
      <c r="DD55" s="15"/>
      <c r="DE55" s="15"/>
      <c r="DF55" s="15"/>
      <c r="DG55" s="15"/>
      <c r="DH55" s="15"/>
      <c r="DI55" s="16">
        <v>20</v>
      </c>
      <c r="DJ55" s="15"/>
      <c r="DK55" s="15"/>
      <c r="DL55" s="15"/>
      <c r="DM55" s="15"/>
      <c r="DN55" s="15"/>
      <c r="DO55" s="15"/>
      <c r="DP55" s="15"/>
      <c r="DQ55" s="15"/>
      <c r="DR55" s="15"/>
      <c r="DS55" s="15"/>
      <c r="DT55" s="15"/>
      <c r="DU55" s="15"/>
      <c r="DV55" s="15"/>
      <c r="DW55" s="15"/>
      <c r="DX55" s="15"/>
      <c r="DY55" s="15"/>
      <c r="DZ55" s="15"/>
      <c r="EA55" s="15"/>
      <c r="EB55" s="15"/>
      <c r="EC55" s="15"/>
      <c r="ED55" s="15"/>
      <c r="EE55" s="15"/>
      <c r="EF55" s="15"/>
      <c r="EG55" s="15"/>
      <c r="EH55" s="15"/>
      <c r="EI55" s="15"/>
      <c r="EJ55" s="15"/>
      <c r="EK55" s="15"/>
      <c r="EL55" s="15"/>
      <c r="EM55" s="15"/>
      <c r="EN55" s="15"/>
      <c r="EO55" s="15"/>
      <c r="EP55" s="15"/>
      <c r="EQ55" s="15"/>
      <c r="ER55" s="15"/>
      <c r="ES55" s="15"/>
      <c r="ET55" s="15"/>
      <c r="EU55" s="15"/>
      <c r="EV55" s="15"/>
      <c r="EW55" s="15"/>
      <c r="EX55" s="16">
        <v>20</v>
      </c>
      <c r="EY55" s="17">
        <v>46000.08</v>
      </c>
      <c r="EZ55" s="17">
        <f t="shared" si="0"/>
        <v>38333.4</v>
      </c>
      <c r="FA55" s="20">
        <f t="shared" si="5"/>
        <v>2300.004</v>
      </c>
      <c r="FB55" s="18">
        <f t="shared" si="3"/>
        <v>1916.67</v>
      </c>
      <c r="FC55" s="18">
        <v>1916.67</v>
      </c>
      <c r="FD55" s="18">
        <f t="shared" si="4"/>
        <v>38333.4</v>
      </c>
      <c r="FE55" s="17">
        <f t="shared" si="2"/>
        <v>38333.4</v>
      </c>
      <c r="FF55" s="13"/>
      <c r="FG55" s="19"/>
      <c r="FH55" s="19"/>
      <c r="FI55" s="19"/>
    </row>
    <row r="56" customHeight="1" spans="1:165">
      <c r="A56" s="14">
        <v>229</v>
      </c>
      <c r="B56" s="14">
        <v>47</v>
      </c>
      <c r="C56" s="14" t="s">
        <v>283</v>
      </c>
      <c r="D56" s="14" t="s">
        <v>283</v>
      </c>
      <c r="E56" s="14" t="s">
        <v>284</v>
      </c>
      <c r="F56" s="14" t="s">
        <v>284</v>
      </c>
      <c r="G56" s="14" t="s">
        <v>285</v>
      </c>
      <c r="H56" s="15"/>
      <c r="I56" s="15"/>
      <c r="J56" s="15"/>
      <c r="K56" s="15"/>
      <c r="L56" s="15"/>
      <c r="M56" s="15"/>
      <c r="N56" s="15"/>
      <c r="O56" s="15"/>
      <c r="P56" s="15"/>
      <c r="Q56" s="15"/>
      <c r="R56" s="15"/>
      <c r="S56" s="15"/>
      <c r="T56" s="15"/>
      <c r="U56" s="15"/>
      <c r="V56" s="15"/>
      <c r="W56" s="15"/>
      <c r="X56" s="16">
        <v>25</v>
      </c>
      <c r="Y56" s="15"/>
      <c r="Z56" s="16">
        <v>200</v>
      </c>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c r="AY56" s="15"/>
      <c r="AZ56" s="15"/>
      <c r="BA56" s="15"/>
      <c r="BB56" s="15"/>
      <c r="BC56" s="15"/>
      <c r="BD56" s="15"/>
      <c r="BE56" s="15"/>
      <c r="BF56" s="15"/>
      <c r="BG56" s="15"/>
      <c r="BH56" s="15"/>
      <c r="BI56" s="15"/>
      <c r="BJ56" s="15"/>
      <c r="BK56" s="15"/>
      <c r="BL56" s="15"/>
      <c r="BM56" s="15"/>
      <c r="BN56" s="15"/>
      <c r="BO56" s="15"/>
      <c r="BP56" s="15"/>
      <c r="BQ56" s="16">
        <v>10</v>
      </c>
      <c r="BR56" s="15"/>
      <c r="BS56" s="15"/>
      <c r="BT56" s="15"/>
      <c r="BU56" s="15"/>
      <c r="BV56" s="15"/>
      <c r="BW56" s="15"/>
      <c r="BX56" s="15"/>
      <c r="BY56" s="15"/>
      <c r="BZ56" s="15"/>
      <c r="CA56" s="15"/>
      <c r="CB56" s="15"/>
      <c r="CC56" s="15"/>
      <c r="CD56" s="15"/>
      <c r="CE56" s="15"/>
      <c r="CF56" s="15"/>
      <c r="CG56" s="15"/>
      <c r="CH56" s="15"/>
      <c r="CI56" s="15"/>
      <c r="CJ56" s="15"/>
      <c r="CK56" s="15"/>
      <c r="CL56" s="15"/>
      <c r="CM56" s="15"/>
      <c r="CN56" s="15"/>
      <c r="CO56" s="15"/>
      <c r="CP56" s="15"/>
      <c r="CQ56" s="15"/>
      <c r="CR56" s="15"/>
      <c r="CS56" s="15"/>
      <c r="CT56" s="15"/>
      <c r="CU56" s="15"/>
      <c r="CV56" s="15"/>
      <c r="CW56" s="15"/>
      <c r="CX56" s="16">
        <v>10</v>
      </c>
      <c r="CY56" s="15"/>
      <c r="CZ56" s="15"/>
      <c r="DA56" s="15"/>
      <c r="DB56" s="15"/>
      <c r="DC56" s="15"/>
      <c r="DD56" s="15"/>
      <c r="DE56" s="15"/>
      <c r="DF56" s="15"/>
      <c r="DG56" s="15"/>
      <c r="DH56" s="15"/>
      <c r="DI56" s="15"/>
      <c r="DJ56" s="15"/>
      <c r="DK56" s="15"/>
      <c r="DL56" s="15"/>
      <c r="DM56" s="15"/>
      <c r="DN56" s="15"/>
      <c r="DO56" s="16">
        <v>180</v>
      </c>
      <c r="DP56" s="15"/>
      <c r="DQ56" s="15"/>
      <c r="DR56" s="15"/>
      <c r="DS56" s="15"/>
      <c r="DT56" s="15"/>
      <c r="DU56" s="15"/>
      <c r="DV56" s="15"/>
      <c r="DW56" s="15"/>
      <c r="DX56" s="16">
        <v>100</v>
      </c>
      <c r="DY56" s="15"/>
      <c r="DZ56" s="15"/>
      <c r="EA56" s="15"/>
      <c r="EB56" s="15"/>
      <c r="EC56" s="16">
        <v>75</v>
      </c>
      <c r="ED56" s="16">
        <v>120</v>
      </c>
      <c r="EE56" s="15"/>
      <c r="EF56" s="15"/>
      <c r="EG56" s="15"/>
      <c r="EH56" s="15"/>
      <c r="EI56" s="15"/>
      <c r="EJ56" s="15"/>
      <c r="EK56" s="15"/>
      <c r="EL56" s="15"/>
      <c r="EM56" s="15"/>
      <c r="EN56" s="15"/>
      <c r="EO56" s="15"/>
      <c r="EP56" s="15"/>
      <c r="EQ56" s="15"/>
      <c r="ER56" s="15"/>
      <c r="ES56" s="15"/>
      <c r="ET56" s="15"/>
      <c r="EU56" s="15"/>
      <c r="EV56" s="15"/>
      <c r="EW56" s="15"/>
      <c r="EX56" s="16">
        <v>720</v>
      </c>
      <c r="EY56" s="17">
        <v>11828.16</v>
      </c>
      <c r="EZ56" s="17">
        <f t="shared" si="0"/>
        <v>9856.8</v>
      </c>
      <c r="FA56" s="20">
        <f t="shared" si="5"/>
        <v>16.428</v>
      </c>
      <c r="FB56" s="24">
        <f t="shared" si="3"/>
        <v>13.69</v>
      </c>
      <c r="FC56" s="18">
        <v>13.69</v>
      </c>
      <c r="FD56" s="18">
        <f t="shared" si="4"/>
        <v>9856.8</v>
      </c>
      <c r="FE56" s="17">
        <f t="shared" si="2"/>
        <v>9856.8</v>
      </c>
      <c r="FF56" s="36" t="s">
        <v>286</v>
      </c>
      <c r="FG56" s="19">
        <f>AVERAGE(FB56,FH56)</f>
        <v>22.935</v>
      </c>
      <c r="FH56" s="19">
        <v>32.18</v>
      </c>
      <c r="FI56" s="34">
        <f>FH56/1.29</f>
        <v>24.9457364341085</v>
      </c>
    </row>
    <row r="57" customHeight="1" spans="1:165">
      <c r="A57" s="14">
        <v>230</v>
      </c>
      <c r="B57" s="14">
        <v>48</v>
      </c>
      <c r="C57" s="14" t="s">
        <v>287</v>
      </c>
      <c r="D57" s="14" t="s">
        <v>287</v>
      </c>
      <c r="E57" s="14" t="s">
        <v>288</v>
      </c>
      <c r="F57" s="14" t="s">
        <v>288</v>
      </c>
      <c r="G57" s="14" t="s">
        <v>167</v>
      </c>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6">
        <v>10</v>
      </c>
      <c r="AQ57" s="15"/>
      <c r="AR57" s="15"/>
      <c r="AS57" s="15"/>
      <c r="AT57" s="15"/>
      <c r="AU57" s="15"/>
      <c r="AV57" s="15"/>
      <c r="AW57" s="15"/>
      <c r="AX57" s="15"/>
      <c r="AY57" s="15"/>
      <c r="AZ57" s="15"/>
      <c r="BA57" s="15"/>
      <c r="BB57" s="15"/>
      <c r="BC57" s="15"/>
      <c r="BD57" s="15"/>
      <c r="BE57" s="15"/>
      <c r="BF57" s="15"/>
      <c r="BG57" s="15"/>
      <c r="BH57" s="15"/>
      <c r="BI57" s="15"/>
      <c r="BJ57" s="15"/>
      <c r="BK57" s="15"/>
      <c r="BL57" s="15"/>
      <c r="BM57" s="15"/>
      <c r="BN57" s="15"/>
      <c r="BO57" s="15"/>
      <c r="BP57" s="15"/>
      <c r="BQ57" s="15"/>
      <c r="BR57" s="15"/>
      <c r="BS57" s="15"/>
      <c r="BT57" s="15"/>
      <c r="BU57" s="15"/>
      <c r="BV57" s="15"/>
      <c r="BW57" s="15"/>
      <c r="BX57" s="15"/>
      <c r="BY57" s="15"/>
      <c r="BZ57" s="15"/>
      <c r="CA57" s="15"/>
      <c r="CB57" s="15"/>
      <c r="CC57" s="15"/>
      <c r="CD57" s="15"/>
      <c r="CE57" s="15"/>
      <c r="CF57" s="15"/>
      <c r="CG57" s="15"/>
      <c r="CH57" s="15"/>
      <c r="CI57" s="15"/>
      <c r="CJ57" s="15"/>
      <c r="CK57" s="15"/>
      <c r="CL57" s="15"/>
      <c r="CM57" s="15"/>
      <c r="CN57" s="15"/>
      <c r="CO57" s="15"/>
      <c r="CP57" s="16">
        <v>1</v>
      </c>
      <c r="CQ57" s="15"/>
      <c r="CR57" s="15"/>
      <c r="CS57" s="15"/>
      <c r="CT57" s="15"/>
      <c r="CU57" s="16">
        <v>50</v>
      </c>
      <c r="CV57" s="16">
        <v>15</v>
      </c>
      <c r="CW57" s="15"/>
      <c r="CX57" s="16">
        <v>6</v>
      </c>
      <c r="CY57" s="15"/>
      <c r="CZ57" s="15"/>
      <c r="DA57" s="16">
        <v>72</v>
      </c>
      <c r="DB57" s="15"/>
      <c r="DC57" s="15"/>
      <c r="DD57" s="15"/>
      <c r="DE57" s="15"/>
      <c r="DF57" s="15"/>
      <c r="DG57" s="15"/>
      <c r="DH57" s="15"/>
      <c r="DI57" s="15"/>
      <c r="DJ57" s="15"/>
      <c r="DK57" s="23">
        <v>200</v>
      </c>
      <c r="DL57" s="15"/>
      <c r="DM57" s="15"/>
      <c r="DN57" s="15"/>
      <c r="DO57" s="15"/>
      <c r="DP57" s="15"/>
      <c r="DQ57" s="15"/>
      <c r="DR57" s="15"/>
      <c r="DS57" s="15"/>
      <c r="DT57" s="15"/>
      <c r="DU57" s="15"/>
      <c r="DV57" s="15"/>
      <c r="DW57" s="15"/>
      <c r="DX57" s="15"/>
      <c r="DY57" s="15"/>
      <c r="DZ57" s="16">
        <v>10</v>
      </c>
      <c r="EA57" s="15"/>
      <c r="EB57" s="15"/>
      <c r="EC57" s="15"/>
      <c r="ED57" s="16">
        <v>2</v>
      </c>
      <c r="EE57" s="16">
        <v>10</v>
      </c>
      <c r="EF57" s="15"/>
      <c r="EG57" s="15"/>
      <c r="EH57" s="15"/>
      <c r="EI57" s="15"/>
      <c r="EJ57" s="15"/>
      <c r="EK57" s="15"/>
      <c r="EL57" s="15"/>
      <c r="EM57" s="15"/>
      <c r="EN57" s="15"/>
      <c r="EO57" s="15"/>
      <c r="EP57" s="15"/>
      <c r="EQ57" s="15"/>
      <c r="ER57" s="15"/>
      <c r="ES57" s="15"/>
      <c r="ET57" s="15"/>
      <c r="EU57" s="15"/>
      <c r="EV57" s="15"/>
      <c r="EW57" s="15"/>
      <c r="EX57" s="16">
        <v>426</v>
      </c>
      <c r="EY57" s="17">
        <v>29823.41</v>
      </c>
      <c r="EZ57" s="17">
        <f t="shared" si="0"/>
        <v>24852.8416666667</v>
      </c>
      <c r="FA57" s="20">
        <f t="shared" si="5"/>
        <v>70.0080046948357</v>
      </c>
      <c r="FB57" s="24">
        <f t="shared" si="3"/>
        <v>58.3400039123631</v>
      </c>
      <c r="FC57" s="25">
        <v>94.17</v>
      </c>
      <c r="FD57" s="25">
        <f t="shared" si="4"/>
        <v>40116.42</v>
      </c>
      <c r="FE57" s="17">
        <f t="shared" si="2"/>
        <v>24852.85</v>
      </c>
      <c r="FF57" s="13"/>
      <c r="FG57" s="34">
        <f>AVERAGE(FB57,FH57)</f>
        <v>94.1700019561815</v>
      </c>
      <c r="FH57" s="19">
        <v>130</v>
      </c>
      <c r="FI57" s="19">
        <f>FH57/1.29</f>
        <v>100.77519379845</v>
      </c>
    </row>
    <row r="58" customHeight="1" spans="1:165">
      <c r="A58" s="14">
        <v>231</v>
      </c>
      <c r="B58" s="14">
        <v>49</v>
      </c>
      <c r="C58" s="14" t="s">
        <v>289</v>
      </c>
      <c r="D58" s="14" t="s">
        <v>289</v>
      </c>
      <c r="E58" s="14" t="s">
        <v>290</v>
      </c>
      <c r="F58" s="14" t="s">
        <v>290</v>
      </c>
      <c r="G58" s="14" t="s">
        <v>167</v>
      </c>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c r="AY58" s="15"/>
      <c r="AZ58" s="15"/>
      <c r="BA58" s="15"/>
      <c r="BB58" s="15"/>
      <c r="BC58" s="15"/>
      <c r="BD58" s="15"/>
      <c r="BE58" s="15"/>
      <c r="BF58" s="15"/>
      <c r="BG58" s="15"/>
      <c r="BH58" s="15"/>
      <c r="BI58" s="15"/>
      <c r="BJ58" s="15"/>
      <c r="BK58" s="15"/>
      <c r="BL58" s="15"/>
      <c r="BM58" s="15"/>
      <c r="BN58" s="15"/>
      <c r="BO58" s="15"/>
      <c r="BP58" s="15"/>
      <c r="BQ58" s="15"/>
      <c r="BR58" s="15"/>
      <c r="BS58" s="15"/>
      <c r="BT58" s="15"/>
      <c r="BU58" s="15"/>
      <c r="BV58" s="15"/>
      <c r="BW58" s="15"/>
      <c r="BX58" s="15"/>
      <c r="BY58" s="15"/>
      <c r="BZ58" s="15"/>
      <c r="CA58" s="15"/>
      <c r="CB58" s="15"/>
      <c r="CC58" s="15"/>
      <c r="CD58" s="15"/>
      <c r="CE58" s="15"/>
      <c r="CF58" s="15"/>
      <c r="CG58" s="15"/>
      <c r="CH58" s="15"/>
      <c r="CI58" s="15"/>
      <c r="CJ58" s="15"/>
      <c r="CK58" s="15"/>
      <c r="CL58" s="15"/>
      <c r="CM58" s="15"/>
      <c r="CN58" s="15"/>
      <c r="CO58" s="15"/>
      <c r="CP58" s="15"/>
      <c r="CQ58" s="15"/>
      <c r="CR58" s="15"/>
      <c r="CS58" s="15"/>
      <c r="CT58" s="15"/>
      <c r="CU58" s="15"/>
      <c r="CV58" s="15"/>
      <c r="CW58" s="15"/>
      <c r="CX58" s="15"/>
      <c r="CY58" s="15"/>
      <c r="CZ58" s="15"/>
      <c r="DA58" s="15"/>
      <c r="DB58" s="15"/>
      <c r="DC58" s="15"/>
      <c r="DD58" s="15"/>
      <c r="DE58" s="15"/>
      <c r="DF58" s="15"/>
      <c r="DG58" s="15"/>
      <c r="DH58" s="15"/>
      <c r="DI58" s="16">
        <v>2</v>
      </c>
      <c r="DJ58" s="15"/>
      <c r="DK58" s="15"/>
      <c r="DL58" s="15"/>
      <c r="DM58" s="15"/>
      <c r="DN58" s="15"/>
      <c r="DO58" s="15"/>
      <c r="DP58" s="15"/>
      <c r="DQ58" s="15"/>
      <c r="DR58" s="15"/>
      <c r="DS58" s="15"/>
      <c r="DT58" s="15"/>
      <c r="DU58" s="15"/>
      <c r="DV58" s="15"/>
      <c r="DW58" s="15"/>
      <c r="DX58" s="15"/>
      <c r="DY58" s="15"/>
      <c r="DZ58" s="15"/>
      <c r="EA58" s="15"/>
      <c r="EB58" s="15"/>
      <c r="EC58" s="15"/>
      <c r="ED58" s="15"/>
      <c r="EE58" s="15"/>
      <c r="EF58" s="15"/>
      <c r="EG58" s="15"/>
      <c r="EH58" s="15"/>
      <c r="EI58" s="15"/>
      <c r="EJ58" s="15"/>
      <c r="EK58" s="15"/>
      <c r="EL58" s="15"/>
      <c r="EM58" s="15"/>
      <c r="EN58" s="15"/>
      <c r="EO58" s="15"/>
      <c r="EP58" s="15"/>
      <c r="EQ58" s="15"/>
      <c r="ER58" s="15"/>
      <c r="ES58" s="15"/>
      <c r="ET58" s="15"/>
      <c r="EU58" s="15"/>
      <c r="EV58" s="15"/>
      <c r="EW58" s="15"/>
      <c r="EX58" s="16">
        <v>2</v>
      </c>
      <c r="EY58" s="17">
        <v>12000</v>
      </c>
      <c r="EZ58" s="17">
        <f t="shared" si="0"/>
        <v>10000</v>
      </c>
      <c r="FA58" s="20">
        <f t="shared" si="5"/>
        <v>6000</v>
      </c>
      <c r="FB58" s="24">
        <f t="shared" si="3"/>
        <v>5000</v>
      </c>
      <c r="FC58" s="25">
        <v>8470</v>
      </c>
      <c r="FD58" s="25">
        <f t="shared" si="4"/>
        <v>16940</v>
      </c>
      <c r="FE58" s="17">
        <f t="shared" si="2"/>
        <v>10000</v>
      </c>
      <c r="FF58" s="13"/>
      <c r="FG58" s="34">
        <f>AVERAGE(FB58,FH58)</f>
        <v>8470</v>
      </c>
      <c r="FH58" s="19">
        <v>11940</v>
      </c>
      <c r="FI58" s="19">
        <f>FH58/1.29</f>
        <v>9255.81395348837</v>
      </c>
    </row>
    <row r="59" customHeight="1" spans="1:165">
      <c r="A59" s="14">
        <v>232</v>
      </c>
      <c r="B59" s="14">
        <v>50</v>
      </c>
      <c r="C59" s="14" t="s">
        <v>291</v>
      </c>
      <c r="D59" s="14" t="s">
        <v>291</v>
      </c>
      <c r="E59" s="14" t="s">
        <v>292</v>
      </c>
      <c r="F59" s="14" t="s">
        <v>292</v>
      </c>
      <c r="G59" s="14" t="s">
        <v>167</v>
      </c>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c r="AY59" s="15"/>
      <c r="AZ59" s="15"/>
      <c r="BA59" s="15"/>
      <c r="BB59" s="15"/>
      <c r="BC59" s="15"/>
      <c r="BD59" s="15"/>
      <c r="BE59" s="15"/>
      <c r="BF59" s="15"/>
      <c r="BG59" s="15"/>
      <c r="BH59" s="15"/>
      <c r="BI59" s="15"/>
      <c r="BJ59" s="15"/>
      <c r="BK59" s="15"/>
      <c r="BL59" s="15"/>
      <c r="BM59" s="15"/>
      <c r="BN59" s="15"/>
      <c r="BO59" s="15"/>
      <c r="BP59" s="15"/>
      <c r="BQ59" s="15"/>
      <c r="BR59" s="15"/>
      <c r="BS59" s="15"/>
      <c r="BT59" s="15"/>
      <c r="BU59" s="15"/>
      <c r="BV59" s="15"/>
      <c r="BW59" s="15"/>
      <c r="BX59" s="15"/>
      <c r="BY59" s="15"/>
      <c r="BZ59" s="15"/>
      <c r="CA59" s="15"/>
      <c r="CB59" s="15"/>
      <c r="CC59" s="15"/>
      <c r="CD59" s="15"/>
      <c r="CE59" s="15"/>
      <c r="CF59" s="15"/>
      <c r="CG59" s="15"/>
      <c r="CH59" s="15"/>
      <c r="CI59" s="15"/>
      <c r="CJ59" s="15"/>
      <c r="CK59" s="15"/>
      <c r="CL59" s="15"/>
      <c r="CM59" s="15"/>
      <c r="CN59" s="15"/>
      <c r="CO59" s="15"/>
      <c r="CP59" s="15"/>
      <c r="CQ59" s="15"/>
      <c r="CR59" s="15"/>
      <c r="CS59" s="15"/>
      <c r="CT59" s="15"/>
      <c r="CU59" s="15"/>
      <c r="CV59" s="15"/>
      <c r="CW59" s="15"/>
      <c r="CX59" s="15"/>
      <c r="CY59" s="15"/>
      <c r="CZ59" s="15"/>
      <c r="DA59" s="15"/>
      <c r="DB59" s="15"/>
      <c r="DC59" s="15"/>
      <c r="DD59" s="15"/>
      <c r="DE59" s="15"/>
      <c r="DF59" s="15"/>
      <c r="DG59" s="15"/>
      <c r="DH59" s="15"/>
      <c r="DI59" s="15"/>
      <c r="DJ59" s="15"/>
      <c r="DK59" s="15"/>
      <c r="DL59" s="15"/>
      <c r="DM59" s="15"/>
      <c r="DN59" s="15"/>
      <c r="DO59" s="15"/>
      <c r="DP59" s="15"/>
      <c r="DQ59" s="16">
        <v>20</v>
      </c>
      <c r="DR59" s="15"/>
      <c r="DS59" s="15"/>
      <c r="DT59" s="15"/>
      <c r="DU59" s="15"/>
      <c r="DV59" s="15"/>
      <c r="DW59" s="15"/>
      <c r="DX59" s="15"/>
      <c r="DY59" s="15"/>
      <c r="DZ59" s="15"/>
      <c r="EA59" s="15"/>
      <c r="EB59" s="15"/>
      <c r="EC59" s="15"/>
      <c r="ED59" s="15"/>
      <c r="EE59" s="15"/>
      <c r="EF59" s="15"/>
      <c r="EG59" s="15"/>
      <c r="EH59" s="15"/>
      <c r="EI59" s="15"/>
      <c r="EJ59" s="15"/>
      <c r="EK59" s="15"/>
      <c r="EL59" s="15"/>
      <c r="EM59" s="15"/>
      <c r="EN59" s="15"/>
      <c r="EO59" s="15"/>
      <c r="EP59" s="15"/>
      <c r="EQ59" s="15"/>
      <c r="ER59" s="15"/>
      <c r="ES59" s="15"/>
      <c r="ET59" s="15"/>
      <c r="EU59" s="15"/>
      <c r="EV59" s="15"/>
      <c r="EW59" s="15"/>
      <c r="EX59" s="16">
        <v>20</v>
      </c>
      <c r="EY59" s="22">
        <v>946.8</v>
      </c>
      <c r="EZ59" s="17">
        <f t="shared" si="0"/>
        <v>789</v>
      </c>
      <c r="FA59" s="20">
        <f t="shared" si="5"/>
        <v>47.34</v>
      </c>
      <c r="FB59" s="18">
        <f t="shared" si="3"/>
        <v>39.45</v>
      </c>
      <c r="FC59" s="18">
        <v>39.45</v>
      </c>
      <c r="FD59" s="18">
        <f t="shared" si="4"/>
        <v>789</v>
      </c>
      <c r="FE59" s="17">
        <f t="shared" si="2"/>
        <v>789</v>
      </c>
      <c r="FF59" s="13"/>
      <c r="FG59" s="19"/>
      <c r="FH59" s="19"/>
      <c r="FI59" s="19"/>
    </row>
    <row r="60" customHeight="1" spans="1:165">
      <c r="A60" s="14">
        <v>233</v>
      </c>
      <c r="B60" s="14">
        <v>51</v>
      </c>
      <c r="C60" s="14" t="s">
        <v>293</v>
      </c>
      <c r="D60" s="14" t="s">
        <v>293</v>
      </c>
      <c r="E60" s="14" t="s">
        <v>294</v>
      </c>
      <c r="F60" s="14" t="s">
        <v>294</v>
      </c>
      <c r="G60" s="14" t="s">
        <v>167</v>
      </c>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c r="AY60" s="15"/>
      <c r="AZ60" s="15"/>
      <c r="BA60" s="15"/>
      <c r="BB60" s="15"/>
      <c r="BC60" s="15"/>
      <c r="BD60" s="15"/>
      <c r="BE60" s="15"/>
      <c r="BF60" s="15"/>
      <c r="BG60" s="15"/>
      <c r="BH60" s="15"/>
      <c r="BI60" s="15"/>
      <c r="BJ60" s="15"/>
      <c r="BK60" s="15"/>
      <c r="BL60" s="15"/>
      <c r="BM60" s="15"/>
      <c r="BN60" s="15"/>
      <c r="BO60" s="15"/>
      <c r="BP60" s="15"/>
      <c r="BQ60" s="15"/>
      <c r="BR60" s="15"/>
      <c r="BS60" s="15"/>
      <c r="BT60" s="15"/>
      <c r="BU60" s="15"/>
      <c r="BV60" s="15"/>
      <c r="BW60" s="15"/>
      <c r="BX60" s="15"/>
      <c r="BY60" s="15"/>
      <c r="BZ60" s="15"/>
      <c r="CA60" s="15"/>
      <c r="CB60" s="15"/>
      <c r="CC60" s="15"/>
      <c r="CD60" s="15"/>
      <c r="CE60" s="15"/>
      <c r="CF60" s="15"/>
      <c r="CG60" s="15"/>
      <c r="CH60" s="15"/>
      <c r="CI60" s="15"/>
      <c r="CJ60" s="15"/>
      <c r="CK60" s="15"/>
      <c r="CL60" s="15"/>
      <c r="CM60" s="15"/>
      <c r="CN60" s="15"/>
      <c r="CO60" s="15"/>
      <c r="CP60" s="15"/>
      <c r="CQ60" s="15"/>
      <c r="CR60" s="15"/>
      <c r="CS60" s="15"/>
      <c r="CT60" s="16">
        <v>3</v>
      </c>
      <c r="CU60" s="16">
        <v>1</v>
      </c>
      <c r="CV60" s="15"/>
      <c r="CW60" s="16">
        <v>2</v>
      </c>
      <c r="CX60" s="15"/>
      <c r="CY60" s="15"/>
      <c r="CZ60" s="15"/>
      <c r="DA60" s="15"/>
      <c r="DB60" s="15"/>
      <c r="DC60" s="16">
        <v>2</v>
      </c>
      <c r="DD60" s="16">
        <v>3</v>
      </c>
      <c r="DE60" s="15"/>
      <c r="DF60" s="15"/>
      <c r="DG60" s="15"/>
      <c r="DH60" s="15"/>
      <c r="DI60" s="16">
        <v>2</v>
      </c>
      <c r="DJ60" s="15"/>
      <c r="DK60" s="15"/>
      <c r="DL60" s="15"/>
      <c r="DM60" s="15"/>
      <c r="DN60" s="15"/>
      <c r="DO60" s="15"/>
      <c r="DP60" s="15"/>
      <c r="DQ60" s="16">
        <v>3</v>
      </c>
      <c r="DR60" s="15"/>
      <c r="DS60" s="15"/>
      <c r="DT60" s="15"/>
      <c r="DU60" s="15"/>
      <c r="DV60" s="15"/>
      <c r="DW60" s="15"/>
      <c r="DX60" s="15"/>
      <c r="DY60" s="15"/>
      <c r="DZ60" s="15"/>
      <c r="EA60" s="15"/>
      <c r="EB60" s="15"/>
      <c r="EC60" s="15"/>
      <c r="ED60" s="15"/>
      <c r="EE60" s="15"/>
      <c r="EF60" s="15"/>
      <c r="EG60" s="15"/>
      <c r="EH60" s="15"/>
      <c r="EI60" s="15"/>
      <c r="EJ60" s="16">
        <v>2</v>
      </c>
      <c r="EK60" s="15"/>
      <c r="EL60" s="15"/>
      <c r="EM60" s="15"/>
      <c r="EN60" s="15"/>
      <c r="EO60" s="15"/>
      <c r="EP60" s="15"/>
      <c r="EQ60" s="16">
        <v>1</v>
      </c>
      <c r="ER60" s="15"/>
      <c r="ES60" s="15"/>
      <c r="ET60" s="16">
        <v>1</v>
      </c>
      <c r="EU60" s="15"/>
      <c r="EV60" s="15"/>
      <c r="EW60" s="15"/>
      <c r="EX60" s="16">
        <v>20</v>
      </c>
      <c r="EY60" s="17">
        <v>150000</v>
      </c>
      <c r="EZ60" s="17">
        <f t="shared" si="0"/>
        <v>125000</v>
      </c>
      <c r="FA60" s="20">
        <f t="shared" si="5"/>
        <v>7500</v>
      </c>
      <c r="FB60" s="24">
        <f t="shared" si="3"/>
        <v>6250</v>
      </c>
      <c r="FC60" s="25">
        <v>11315</v>
      </c>
      <c r="FD60" s="25">
        <f t="shared" si="4"/>
        <v>226300</v>
      </c>
      <c r="FE60" s="17">
        <f t="shared" si="2"/>
        <v>125000</v>
      </c>
      <c r="FF60" s="37"/>
      <c r="FG60" s="34">
        <f>AVERAGE(FB60,FH60)</f>
        <v>11315</v>
      </c>
      <c r="FH60" s="19">
        <v>16380</v>
      </c>
      <c r="FI60" s="19">
        <f>FH60/1.29</f>
        <v>12697.6744186047</v>
      </c>
    </row>
    <row r="61" customHeight="1" spans="1:165">
      <c r="A61" s="14">
        <v>234</v>
      </c>
      <c r="B61" s="14">
        <v>52</v>
      </c>
      <c r="C61" s="14" t="s">
        <v>295</v>
      </c>
      <c r="D61" s="14" t="s">
        <v>295</v>
      </c>
      <c r="E61" s="14" t="s">
        <v>296</v>
      </c>
      <c r="F61" s="14" t="s">
        <v>296</v>
      </c>
      <c r="G61" s="14" t="s">
        <v>167</v>
      </c>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c r="BC61" s="15"/>
      <c r="BD61" s="15"/>
      <c r="BE61" s="15"/>
      <c r="BF61" s="15"/>
      <c r="BG61" s="15"/>
      <c r="BH61" s="15"/>
      <c r="BI61" s="15"/>
      <c r="BJ61" s="15"/>
      <c r="BK61" s="15"/>
      <c r="BL61" s="15"/>
      <c r="BM61" s="15"/>
      <c r="BN61" s="15"/>
      <c r="BO61" s="15"/>
      <c r="BP61" s="15"/>
      <c r="BQ61" s="15"/>
      <c r="BR61" s="15"/>
      <c r="BS61" s="15"/>
      <c r="BT61" s="15"/>
      <c r="BU61" s="15"/>
      <c r="BV61" s="15"/>
      <c r="BW61" s="15"/>
      <c r="BX61" s="15"/>
      <c r="BY61" s="15"/>
      <c r="BZ61" s="15"/>
      <c r="CA61" s="15"/>
      <c r="CB61" s="15"/>
      <c r="CC61" s="15"/>
      <c r="CD61" s="15"/>
      <c r="CE61" s="15"/>
      <c r="CF61" s="15"/>
      <c r="CG61" s="15"/>
      <c r="CH61" s="15"/>
      <c r="CI61" s="15"/>
      <c r="CJ61" s="15"/>
      <c r="CK61" s="15"/>
      <c r="CL61" s="15"/>
      <c r="CM61" s="15"/>
      <c r="CN61" s="15"/>
      <c r="CO61" s="15"/>
      <c r="CP61" s="15"/>
      <c r="CQ61" s="15"/>
      <c r="CR61" s="15"/>
      <c r="CS61" s="15"/>
      <c r="CT61" s="16">
        <v>10</v>
      </c>
      <c r="CU61" s="16">
        <v>5</v>
      </c>
      <c r="CV61" s="15"/>
      <c r="CW61" s="16">
        <v>3</v>
      </c>
      <c r="CX61" s="15"/>
      <c r="CY61" s="15"/>
      <c r="CZ61" s="15"/>
      <c r="DA61" s="15"/>
      <c r="DB61" s="15"/>
      <c r="DC61" s="16">
        <v>3</v>
      </c>
      <c r="DD61" s="16">
        <v>1</v>
      </c>
      <c r="DE61" s="15"/>
      <c r="DF61" s="16">
        <v>5</v>
      </c>
      <c r="DG61" s="15"/>
      <c r="DH61" s="15"/>
      <c r="DI61" s="16">
        <v>31</v>
      </c>
      <c r="DJ61" s="15"/>
      <c r="DK61" s="15"/>
      <c r="DL61" s="15"/>
      <c r="DM61" s="15"/>
      <c r="DN61" s="15"/>
      <c r="DO61" s="15"/>
      <c r="DP61" s="16">
        <v>1</v>
      </c>
      <c r="DQ61" s="16">
        <v>5</v>
      </c>
      <c r="DR61" s="15"/>
      <c r="DS61" s="15"/>
      <c r="DT61" s="15"/>
      <c r="DU61" s="15"/>
      <c r="DV61" s="15"/>
      <c r="DW61" s="15"/>
      <c r="DX61" s="15"/>
      <c r="DY61" s="15"/>
      <c r="DZ61" s="15"/>
      <c r="EA61" s="15"/>
      <c r="EB61" s="15"/>
      <c r="EC61" s="15"/>
      <c r="ED61" s="15"/>
      <c r="EE61" s="15"/>
      <c r="EF61" s="15"/>
      <c r="EG61" s="15"/>
      <c r="EH61" s="16">
        <v>1</v>
      </c>
      <c r="EI61" s="15"/>
      <c r="EJ61" s="16">
        <v>4</v>
      </c>
      <c r="EK61" s="15"/>
      <c r="EL61" s="15"/>
      <c r="EM61" s="15"/>
      <c r="EN61" s="15"/>
      <c r="EO61" s="15"/>
      <c r="EP61" s="15"/>
      <c r="EQ61" s="16">
        <v>1</v>
      </c>
      <c r="ER61" s="15"/>
      <c r="ES61" s="15"/>
      <c r="ET61" s="16">
        <v>4</v>
      </c>
      <c r="EU61" s="15"/>
      <c r="EV61" s="15"/>
      <c r="EW61" s="15"/>
      <c r="EX61" s="16">
        <v>74</v>
      </c>
      <c r="EY61" s="17">
        <v>421800</v>
      </c>
      <c r="EZ61" s="17">
        <f t="shared" si="0"/>
        <v>351500</v>
      </c>
      <c r="FA61" s="20">
        <f t="shared" si="5"/>
        <v>5700</v>
      </c>
      <c r="FB61" s="24">
        <f t="shared" si="3"/>
        <v>4750</v>
      </c>
      <c r="FC61" s="25">
        <v>9803</v>
      </c>
      <c r="FD61" s="25">
        <f t="shared" si="4"/>
        <v>725422</v>
      </c>
      <c r="FE61" s="17">
        <f t="shared" si="2"/>
        <v>351500</v>
      </c>
      <c r="FF61" s="37"/>
      <c r="FG61" s="34">
        <f>AVERAGE(FB61,FH61)</f>
        <v>9803</v>
      </c>
      <c r="FH61" s="19">
        <v>14856</v>
      </c>
      <c r="FI61" s="19">
        <f>FH61/1.29</f>
        <v>11516.2790697674</v>
      </c>
    </row>
    <row r="62" customHeight="1" spans="1:165">
      <c r="A62" s="14">
        <v>235</v>
      </c>
      <c r="B62" s="14">
        <v>53</v>
      </c>
      <c r="C62" s="14" t="s">
        <v>297</v>
      </c>
      <c r="D62" s="14" t="s">
        <v>297</v>
      </c>
      <c r="E62" s="14" t="s">
        <v>298</v>
      </c>
      <c r="F62" s="14" t="s">
        <v>298</v>
      </c>
      <c r="G62" s="14" t="s">
        <v>167</v>
      </c>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c r="AY62" s="15"/>
      <c r="AZ62" s="15"/>
      <c r="BA62" s="15"/>
      <c r="BB62" s="15"/>
      <c r="BC62" s="15"/>
      <c r="BD62" s="15"/>
      <c r="BE62" s="15"/>
      <c r="BF62" s="15"/>
      <c r="BG62" s="15"/>
      <c r="BH62" s="15"/>
      <c r="BI62" s="15"/>
      <c r="BJ62" s="15"/>
      <c r="BK62" s="15"/>
      <c r="BL62" s="15"/>
      <c r="BM62" s="15"/>
      <c r="BN62" s="15"/>
      <c r="BO62" s="15"/>
      <c r="BP62" s="15"/>
      <c r="BQ62" s="15"/>
      <c r="BR62" s="15"/>
      <c r="BS62" s="15"/>
      <c r="BT62" s="15"/>
      <c r="BU62" s="15"/>
      <c r="BV62" s="15"/>
      <c r="BW62" s="15"/>
      <c r="BX62" s="15"/>
      <c r="BY62" s="15"/>
      <c r="BZ62" s="15"/>
      <c r="CA62" s="15"/>
      <c r="CB62" s="15"/>
      <c r="CC62" s="15"/>
      <c r="CD62" s="15"/>
      <c r="CE62" s="15"/>
      <c r="CF62" s="15"/>
      <c r="CG62" s="15"/>
      <c r="CH62" s="15"/>
      <c r="CI62" s="15"/>
      <c r="CJ62" s="15"/>
      <c r="CK62" s="15"/>
      <c r="CL62" s="15"/>
      <c r="CM62" s="15"/>
      <c r="CN62" s="15"/>
      <c r="CO62" s="15"/>
      <c r="CP62" s="15"/>
      <c r="CQ62" s="15"/>
      <c r="CR62" s="15"/>
      <c r="CS62" s="15"/>
      <c r="CT62" s="15"/>
      <c r="CU62" s="16">
        <v>2</v>
      </c>
      <c r="CV62" s="15"/>
      <c r="CW62" s="15"/>
      <c r="CX62" s="15"/>
      <c r="CY62" s="15"/>
      <c r="CZ62" s="15"/>
      <c r="DA62" s="15"/>
      <c r="DB62" s="15"/>
      <c r="DC62" s="15"/>
      <c r="DD62" s="15"/>
      <c r="DE62" s="15"/>
      <c r="DF62" s="15"/>
      <c r="DG62" s="15"/>
      <c r="DH62" s="15"/>
      <c r="DI62" s="15"/>
      <c r="DJ62" s="15"/>
      <c r="DK62" s="15"/>
      <c r="DL62" s="15"/>
      <c r="DM62" s="15"/>
      <c r="DN62" s="15"/>
      <c r="DO62" s="15"/>
      <c r="DP62" s="15"/>
      <c r="DQ62" s="15"/>
      <c r="DR62" s="15"/>
      <c r="DS62" s="15"/>
      <c r="DT62" s="15"/>
      <c r="DU62" s="15"/>
      <c r="DV62" s="15"/>
      <c r="DW62" s="15"/>
      <c r="DX62" s="15"/>
      <c r="DY62" s="15"/>
      <c r="DZ62" s="15"/>
      <c r="EA62" s="15"/>
      <c r="EB62" s="15"/>
      <c r="EC62" s="15"/>
      <c r="ED62" s="15"/>
      <c r="EE62" s="15"/>
      <c r="EF62" s="15"/>
      <c r="EG62" s="15"/>
      <c r="EH62" s="15"/>
      <c r="EI62" s="15"/>
      <c r="EJ62" s="15"/>
      <c r="EK62" s="15"/>
      <c r="EL62" s="15"/>
      <c r="EM62" s="15"/>
      <c r="EN62" s="15"/>
      <c r="EO62" s="15"/>
      <c r="EP62" s="15"/>
      <c r="EQ62" s="15"/>
      <c r="ER62" s="15"/>
      <c r="ES62" s="15"/>
      <c r="ET62" s="15"/>
      <c r="EU62" s="15"/>
      <c r="EV62" s="15"/>
      <c r="EW62" s="15"/>
      <c r="EX62" s="16">
        <v>2</v>
      </c>
      <c r="EY62" s="28">
        <v>14722.56</v>
      </c>
      <c r="EZ62" s="17">
        <f t="shared" si="0"/>
        <v>12268.8</v>
      </c>
      <c r="FA62" s="20">
        <f t="shared" si="5"/>
        <v>7361.28</v>
      </c>
      <c r="FB62" s="24">
        <f t="shared" si="3"/>
        <v>6134.4</v>
      </c>
      <c r="FC62" s="25">
        <v>8953.2</v>
      </c>
      <c r="FD62" s="25">
        <f t="shared" si="4"/>
        <v>17906.4</v>
      </c>
      <c r="FE62" s="17">
        <f t="shared" si="2"/>
        <v>12268.8</v>
      </c>
      <c r="FF62" s="37"/>
      <c r="FG62" s="34">
        <f>AVERAGE(FB62,FH62)</f>
        <v>8953.2</v>
      </c>
      <c r="FH62" s="19">
        <v>11772</v>
      </c>
      <c r="FI62" s="19">
        <f>FH62/1.29</f>
        <v>9125.58139534884</v>
      </c>
    </row>
    <row r="63" customHeight="1" spans="1:165">
      <c r="A63" s="14">
        <v>237</v>
      </c>
      <c r="B63" s="14">
        <v>54</v>
      </c>
      <c r="C63" s="14" t="s">
        <v>299</v>
      </c>
      <c r="D63" s="14" t="s">
        <v>299</v>
      </c>
      <c r="E63" s="14" t="s">
        <v>300</v>
      </c>
      <c r="F63" s="14" t="s">
        <v>300</v>
      </c>
      <c r="G63" s="14" t="s">
        <v>167</v>
      </c>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c r="AY63" s="15"/>
      <c r="AZ63" s="15"/>
      <c r="BA63" s="15"/>
      <c r="BB63" s="15"/>
      <c r="BC63" s="15"/>
      <c r="BD63" s="15"/>
      <c r="BE63" s="15"/>
      <c r="BF63" s="15"/>
      <c r="BG63" s="15"/>
      <c r="BH63" s="15"/>
      <c r="BI63" s="15"/>
      <c r="BJ63" s="15"/>
      <c r="BK63" s="15"/>
      <c r="BL63" s="15"/>
      <c r="BM63" s="15"/>
      <c r="BN63" s="15"/>
      <c r="BO63" s="15"/>
      <c r="BP63" s="15"/>
      <c r="BQ63" s="15"/>
      <c r="BR63" s="15"/>
      <c r="BS63" s="15"/>
      <c r="BT63" s="15"/>
      <c r="BU63" s="15"/>
      <c r="BV63" s="15"/>
      <c r="BW63" s="15"/>
      <c r="BX63" s="15"/>
      <c r="BY63" s="15"/>
      <c r="BZ63" s="15"/>
      <c r="CA63" s="15"/>
      <c r="CB63" s="15"/>
      <c r="CC63" s="15"/>
      <c r="CD63" s="15"/>
      <c r="CE63" s="15"/>
      <c r="CF63" s="15"/>
      <c r="CG63" s="15"/>
      <c r="CH63" s="15"/>
      <c r="CI63" s="15"/>
      <c r="CJ63" s="15"/>
      <c r="CK63" s="15"/>
      <c r="CL63" s="15"/>
      <c r="CM63" s="15"/>
      <c r="CN63" s="15"/>
      <c r="CO63" s="15"/>
      <c r="CP63" s="15"/>
      <c r="CQ63" s="15"/>
      <c r="CR63" s="15"/>
      <c r="CS63" s="16">
        <v>50</v>
      </c>
      <c r="CT63" s="15"/>
      <c r="CU63" s="15"/>
      <c r="CV63" s="15"/>
      <c r="CW63" s="15"/>
      <c r="CX63" s="15"/>
      <c r="CY63" s="15"/>
      <c r="CZ63" s="15"/>
      <c r="DA63" s="15"/>
      <c r="DB63" s="15"/>
      <c r="DC63" s="15"/>
      <c r="DD63" s="15"/>
      <c r="DE63" s="15"/>
      <c r="DF63" s="15"/>
      <c r="DG63" s="15"/>
      <c r="DH63" s="15"/>
      <c r="DI63" s="16">
        <v>80</v>
      </c>
      <c r="DJ63" s="15"/>
      <c r="DK63" s="15"/>
      <c r="DL63" s="15"/>
      <c r="DM63" s="15"/>
      <c r="DN63" s="15"/>
      <c r="DO63" s="15"/>
      <c r="DP63" s="15"/>
      <c r="DQ63" s="15"/>
      <c r="DR63" s="15"/>
      <c r="DS63" s="15"/>
      <c r="DT63" s="15"/>
      <c r="DU63" s="15"/>
      <c r="DV63" s="15"/>
      <c r="DW63" s="15"/>
      <c r="DX63" s="15"/>
      <c r="DY63" s="15"/>
      <c r="DZ63" s="15"/>
      <c r="EA63" s="15"/>
      <c r="EB63" s="15"/>
      <c r="EC63" s="15"/>
      <c r="ED63" s="15"/>
      <c r="EE63" s="15"/>
      <c r="EF63" s="15"/>
      <c r="EG63" s="15"/>
      <c r="EH63" s="15"/>
      <c r="EI63" s="15"/>
      <c r="EJ63" s="15"/>
      <c r="EK63" s="15"/>
      <c r="EL63" s="15"/>
      <c r="EM63" s="15"/>
      <c r="EN63" s="15"/>
      <c r="EO63" s="15"/>
      <c r="EP63" s="15"/>
      <c r="EQ63" s="15"/>
      <c r="ER63" s="15"/>
      <c r="ES63" s="15"/>
      <c r="ET63" s="15"/>
      <c r="EU63" s="15"/>
      <c r="EV63" s="15"/>
      <c r="EW63" s="15"/>
      <c r="EX63" s="16">
        <v>130</v>
      </c>
      <c r="EY63" s="17">
        <v>58500</v>
      </c>
      <c r="EZ63" s="17">
        <f t="shared" si="0"/>
        <v>48750</v>
      </c>
      <c r="FA63" s="20">
        <f t="shared" si="5"/>
        <v>450</v>
      </c>
      <c r="FB63" s="18">
        <f t="shared" si="3"/>
        <v>375</v>
      </c>
      <c r="FC63" s="18">
        <v>375</v>
      </c>
      <c r="FD63" s="18">
        <f t="shared" si="4"/>
        <v>48750</v>
      </c>
      <c r="FE63" s="17">
        <f t="shared" si="2"/>
        <v>48750</v>
      </c>
      <c r="FF63" s="13"/>
      <c r="FG63" s="19"/>
      <c r="FH63" s="19"/>
      <c r="FI63" s="19"/>
    </row>
    <row r="64" customHeight="1" spans="1:165">
      <c r="A64" s="14">
        <v>238</v>
      </c>
      <c r="B64" s="14">
        <v>55</v>
      </c>
      <c r="C64" s="14" t="s">
        <v>301</v>
      </c>
      <c r="D64" s="14" t="s">
        <v>301</v>
      </c>
      <c r="E64" s="14" t="s">
        <v>302</v>
      </c>
      <c r="F64" s="14" t="s">
        <v>302</v>
      </c>
      <c r="G64" s="14" t="s">
        <v>167</v>
      </c>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c r="AY64" s="15"/>
      <c r="AZ64" s="15"/>
      <c r="BA64" s="15"/>
      <c r="BB64" s="15"/>
      <c r="BC64" s="15"/>
      <c r="BD64" s="15"/>
      <c r="BE64" s="15"/>
      <c r="BF64" s="15"/>
      <c r="BG64" s="15"/>
      <c r="BH64" s="15"/>
      <c r="BI64" s="15"/>
      <c r="BJ64" s="15"/>
      <c r="BK64" s="15"/>
      <c r="BL64" s="15"/>
      <c r="BM64" s="15"/>
      <c r="BN64" s="15"/>
      <c r="BO64" s="15"/>
      <c r="BP64" s="15"/>
      <c r="BQ64" s="15"/>
      <c r="BR64" s="15"/>
      <c r="BS64" s="15"/>
      <c r="BT64" s="15"/>
      <c r="BU64" s="15"/>
      <c r="BV64" s="15"/>
      <c r="BW64" s="15"/>
      <c r="BX64" s="15"/>
      <c r="BY64" s="15"/>
      <c r="BZ64" s="15"/>
      <c r="CA64" s="15"/>
      <c r="CB64" s="15"/>
      <c r="CC64" s="15"/>
      <c r="CD64" s="15"/>
      <c r="CE64" s="15"/>
      <c r="CF64" s="15"/>
      <c r="CG64" s="15"/>
      <c r="CH64" s="15"/>
      <c r="CI64" s="15"/>
      <c r="CJ64" s="15"/>
      <c r="CK64" s="15"/>
      <c r="CL64" s="15"/>
      <c r="CM64" s="15"/>
      <c r="CN64" s="15"/>
      <c r="CO64" s="15"/>
      <c r="CP64" s="15"/>
      <c r="CQ64" s="15"/>
      <c r="CR64" s="16">
        <v>100</v>
      </c>
      <c r="CS64" s="16">
        <v>50</v>
      </c>
      <c r="CT64" s="15"/>
      <c r="CU64" s="15"/>
      <c r="CV64" s="15"/>
      <c r="CW64" s="16">
        <v>50</v>
      </c>
      <c r="CX64" s="15"/>
      <c r="CY64" s="15"/>
      <c r="CZ64" s="15"/>
      <c r="DA64" s="15"/>
      <c r="DB64" s="15"/>
      <c r="DC64" s="15"/>
      <c r="DD64" s="15"/>
      <c r="DE64" s="15"/>
      <c r="DF64" s="15"/>
      <c r="DG64" s="15"/>
      <c r="DH64" s="15"/>
      <c r="DI64" s="16">
        <v>30</v>
      </c>
      <c r="DJ64" s="15"/>
      <c r="DK64" s="15"/>
      <c r="DL64" s="15"/>
      <c r="DM64" s="15"/>
      <c r="DN64" s="15"/>
      <c r="DO64" s="15"/>
      <c r="DP64" s="15"/>
      <c r="DQ64" s="15"/>
      <c r="DR64" s="15"/>
      <c r="DS64" s="15"/>
      <c r="DT64" s="15"/>
      <c r="DU64" s="15"/>
      <c r="DV64" s="15"/>
      <c r="DW64" s="15"/>
      <c r="DX64" s="15"/>
      <c r="DY64" s="15"/>
      <c r="DZ64" s="15"/>
      <c r="EA64" s="15"/>
      <c r="EB64" s="15"/>
      <c r="EC64" s="15"/>
      <c r="ED64" s="15"/>
      <c r="EE64" s="15"/>
      <c r="EF64" s="15"/>
      <c r="EG64" s="15"/>
      <c r="EH64" s="15"/>
      <c r="EI64" s="15"/>
      <c r="EJ64" s="15"/>
      <c r="EK64" s="15"/>
      <c r="EL64" s="15"/>
      <c r="EM64" s="15"/>
      <c r="EN64" s="15"/>
      <c r="EO64" s="15"/>
      <c r="EP64" s="15"/>
      <c r="EQ64" s="15"/>
      <c r="ER64" s="15"/>
      <c r="ES64" s="15"/>
      <c r="ET64" s="15"/>
      <c r="EU64" s="15"/>
      <c r="EV64" s="15"/>
      <c r="EW64" s="15"/>
      <c r="EX64" s="16">
        <v>230</v>
      </c>
      <c r="EY64" s="17">
        <v>69000</v>
      </c>
      <c r="EZ64" s="17">
        <f t="shared" si="0"/>
        <v>57500</v>
      </c>
      <c r="FA64" s="20">
        <f t="shared" si="5"/>
        <v>300</v>
      </c>
      <c r="FB64" s="18">
        <f t="shared" si="3"/>
        <v>250</v>
      </c>
      <c r="FC64" s="18">
        <v>250</v>
      </c>
      <c r="FD64" s="18">
        <f t="shared" si="4"/>
        <v>57500</v>
      </c>
      <c r="FE64" s="17">
        <f t="shared" si="2"/>
        <v>57500</v>
      </c>
      <c r="FF64" s="13"/>
      <c r="FG64" s="19"/>
      <c r="FH64" s="19"/>
      <c r="FI64" s="19"/>
    </row>
    <row r="65" customHeight="1" spans="1:167">
      <c r="A65" s="14">
        <v>244</v>
      </c>
      <c r="B65" s="14">
        <v>56</v>
      </c>
      <c r="C65" s="38" t="s">
        <v>303</v>
      </c>
      <c r="D65" s="38" t="s">
        <v>303</v>
      </c>
      <c r="E65" s="38" t="s">
        <v>304</v>
      </c>
      <c r="F65" s="38" t="s">
        <v>304</v>
      </c>
      <c r="G65" s="38" t="s">
        <v>167</v>
      </c>
      <c r="H65" s="39"/>
      <c r="I65" s="39"/>
      <c r="J65" s="39"/>
      <c r="K65" s="39"/>
      <c r="L65" s="39"/>
      <c r="M65" s="39"/>
      <c r="N65" s="39"/>
      <c r="O65" s="39"/>
      <c r="P65" s="15"/>
      <c r="Q65" s="39"/>
      <c r="R65" s="39"/>
      <c r="S65" s="39"/>
      <c r="T65" s="39"/>
      <c r="U65" s="39"/>
      <c r="V65" s="39"/>
      <c r="W65" s="39"/>
      <c r="X65" s="39"/>
      <c r="Y65" s="39"/>
      <c r="Z65" s="39"/>
      <c r="AA65" s="39"/>
      <c r="AB65" s="39"/>
      <c r="AC65" s="39"/>
      <c r="AD65" s="39"/>
      <c r="AE65" s="39"/>
      <c r="AF65" s="39"/>
      <c r="AG65" s="39"/>
      <c r="AH65" s="39"/>
      <c r="AI65" s="39"/>
      <c r="AJ65" s="39"/>
      <c r="AK65" s="39"/>
      <c r="AL65" s="39"/>
      <c r="AM65" s="39"/>
      <c r="AN65" s="39"/>
      <c r="AO65" s="39"/>
      <c r="AP65" s="15"/>
      <c r="AQ65" s="39"/>
      <c r="AR65" s="39"/>
      <c r="AS65" s="39"/>
      <c r="AT65" s="39"/>
      <c r="AU65" s="39"/>
      <c r="AV65" s="39"/>
      <c r="AW65" s="39"/>
      <c r="AX65" s="39"/>
      <c r="AY65" s="39"/>
      <c r="AZ65" s="39"/>
      <c r="BA65" s="39"/>
      <c r="BB65" s="39"/>
      <c r="BC65" s="39"/>
      <c r="BD65" s="39"/>
      <c r="BE65" s="39"/>
      <c r="BF65" s="39"/>
      <c r="BG65" s="39"/>
      <c r="BH65" s="39"/>
      <c r="BI65" s="39"/>
      <c r="BJ65" s="39"/>
      <c r="BK65" s="40">
        <v>3000</v>
      </c>
      <c r="BL65" s="39"/>
      <c r="BM65" s="39"/>
      <c r="BN65" s="39"/>
      <c r="BO65" s="39"/>
      <c r="BP65" s="39"/>
      <c r="BQ65" s="39"/>
      <c r="BR65" s="39"/>
      <c r="BS65" s="39"/>
      <c r="BT65" s="39"/>
      <c r="BU65" s="39"/>
      <c r="BV65" s="39"/>
      <c r="BW65" s="39"/>
      <c r="BX65" s="39"/>
      <c r="BY65" s="39"/>
      <c r="BZ65" s="39"/>
      <c r="CA65" s="39"/>
      <c r="CB65" s="39"/>
      <c r="CC65" s="39"/>
      <c r="CD65" s="39"/>
      <c r="CE65" s="39"/>
      <c r="CF65" s="39"/>
      <c r="CG65" s="39"/>
      <c r="CH65" s="39"/>
      <c r="CI65" s="39"/>
      <c r="CJ65" s="39"/>
      <c r="CK65" s="39"/>
      <c r="CL65" s="39"/>
      <c r="CM65" s="39"/>
      <c r="CN65" s="39"/>
      <c r="CO65" s="15"/>
      <c r="CP65" s="39"/>
      <c r="CQ65" s="39"/>
      <c r="CR65" s="39"/>
      <c r="CS65" s="39"/>
      <c r="CT65" s="39"/>
      <c r="CU65" s="39"/>
      <c r="CV65" s="39"/>
      <c r="CW65" s="39"/>
      <c r="CX65" s="39"/>
      <c r="CY65" s="39"/>
      <c r="CZ65" s="39"/>
      <c r="DA65" s="39"/>
      <c r="DB65" s="39"/>
      <c r="DC65" s="15"/>
      <c r="DD65" s="39"/>
      <c r="DE65" s="39"/>
      <c r="DF65" s="39"/>
      <c r="DG65" s="39"/>
      <c r="DH65" s="39"/>
      <c r="DI65" s="39"/>
      <c r="DJ65" s="39"/>
      <c r="DK65" s="39"/>
      <c r="DL65" s="39"/>
      <c r="DM65" s="39"/>
      <c r="DN65" s="39"/>
      <c r="DO65" s="39"/>
      <c r="DP65" s="39"/>
      <c r="DQ65" s="15"/>
      <c r="DR65" s="39"/>
      <c r="DS65" s="39"/>
      <c r="DT65" s="39"/>
      <c r="DU65" s="39"/>
      <c r="DV65" s="39"/>
      <c r="DW65" s="39"/>
      <c r="DX65" s="39"/>
      <c r="DY65" s="39"/>
      <c r="DZ65" s="39"/>
      <c r="EA65" s="39"/>
      <c r="EB65" s="39"/>
      <c r="EC65" s="39"/>
      <c r="ED65" s="39"/>
      <c r="EE65" s="39"/>
      <c r="EF65" s="39"/>
      <c r="EG65" s="39"/>
      <c r="EH65" s="39"/>
      <c r="EI65" s="39"/>
      <c r="EJ65" s="39"/>
      <c r="EK65" s="39"/>
      <c r="EL65" s="39"/>
      <c r="EM65" s="39"/>
      <c r="EN65" s="39"/>
      <c r="EO65" s="39"/>
      <c r="EP65" s="39"/>
      <c r="EQ65" s="39"/>
      <c r="ER65" s="39"/>
      <c r="ES65" s="39"/>
      <c r="ET65" s="39"/>
      <c r="EU65" s="39"/>
      <c r="EV65" s="39"/>
      <c r="EW65" s="39"/>
      <c r="EX65" s="40">
        <v>3000</v>
      </c>
      <c r="EY65" s="28">
        <v>51000.12</v>
      </c>
      <c r="EZ65" s="17">
        <f t="shared" si="0"/>
        <v>42500.1</v>
      </c>
      <c r="FA65" s="20">
        <f t="shared" si="5"/>
        <v>17.00004</v>
      </c>
      <c r="FB65" s="18">
        <f t="shared" si="3"/>
        <v>14.1667</v>
      </c>
      <c r="FC65" s="18">
        <v>14.1667</v>
      </c>
      <c r="FD65" s="18">
        <f t="shared" si="4"/>
        <v>42500.1</v>
      </c>
      <c r="FE65" s="17">
        <f t="shared" si="2"/>
        <v>42500.1</v>
      </c>
      <c r="FF65" s="13"/>
      <c r="FG65" s="19"/>
      <c r="FH65" s="19"/>
      <c r="FI65" s="19"/>
    </row>
    <row r="66" customHeight="1" spans="1:167">
      <c r="A66" s="14">
        <v>248</v>
      </c>
      <c r="B66" s="14">
        <v>57</v>
      </c>
      <c r="C66" s="14" t="s">
        <v>305</v>
      </c>
      <c r="D66" s="14" t="s">
        <v>305</v>
      </c>
      <c r="E66" s="14" t="s">
        <v>306</v>
      </c>
      <c r="F66" s="14" t="s">
        <v>306</v>
      </c>
      <c r="G66" s="14" t="s">
        <v>167</v>
      </c>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c r="AY66" s="15"/>
      <c r="AZ66" s="15"/>
      <c r="BA66" s="15"/>
      <c r="BB66" s="15"/>
      <c r="BC66" s="15"/>
      <c r="BD66" s="15"/>
      <c r="BE66" s="15"/>
      <c r="BF66" s="15"/>
      <c r="BG66" s="15"/>
      <c r="BH66" s="15"/>
      <c r="BI66" s="15"/>
      <c r="BJ66" s="15"/>
      <c r="BK66" s="15"/>
      <c r="BL66" s="15"/>
      <c r="BM66" s="15"/>
      <c r="BN66" s="15"/>
      <c r="BO66" s="15"/>
      <c r="BP66" s="15"/>
      <c r="BQ66" s="15"/>
      <c r="BR66" s="15"/>
      <c r="BS66" s="15"/>
      <c r="BT66" s="15"/>
      <c r="BU66" s="15"/>
      <c r="BV66" s="15"/>
      <c r="BW66" s="15"/>
      <c r="BX66" s="15"/>
      <c r="BY66" s="15"/>
      <c r="BZ66" s="15"/>
      <c r="CA66" s="15"/>
      <c r="CB66" s="15"/>
      <c r="CC66" s="15"/>
      <c r="CD66" s="15"/>
      <c r="CE66" s="15"/>
      <c r="CF66" s="15"/>
      <c r="CG66" s="15"/>
      <c r="CH66" s="15"/>
      <c r="CI66" s="15"/>
      <c r="CJ66" s="15"/>
      <c r="CK66" s="15"/>
      <c r="CL66" s="15"/>
      <c r="CM66" s="15"/>
      <c r="CN66" s="15"/>
      <c r="CO66" s="15"/>
      <c r="CP66" s="15"/>
      <c r="CQ66" s="15"/>
      <c r="CR66" s="15"/>
      <c r="CS66" s="15"/>
      <c r="CT66" s="15"/>
      <c r="CU66" s="15"/>
      <c r="CV66" s="15"/>
      <c r="CW66" s="15"/>
      <c r="CX66" s="15"/>
      <c r="CY66" s="15"/>
      <c r="CZ66" s="15"/>
      <c r="DA66" s="15"/>
      <c r="DB66" s="15"/>
      <c r="DC66" s="15"/>
      <c r="DD66" s="15"/>
      <c r="DE66" s="15"/>
      <c r="DF66" s="16">
        <v>2</v>
      </c>
      <c r="DG66" s="15"/>
      <c r="DH66" s="15"/>
      <c r="DI66" s="16">
        <v>9</v>
      </c>
      <c r="DJ66" s="15"/>
      <c r="DK66" s="15"/>
      <c r="DL66" s="15"/>
      <c r="DM66" s="15"/>
      <c r="DN66" s="15"/>
      <c r="DO66" s="15"/>
      <c r="DP66" s="15"/>
      <c r="DQ66" s="15"/>
      <c r="DR66" s="15"/>
      <c r="DS66" s="15"/>
      <c r="DT66" s="15"/>
      <c r="DU66" s="15"/>
      <c r="DV66" s="15"/>
      <c r="DW66" s="15"/>
      <c r="DX66" s="15"/>
      <c r="DY66" s="15"/>
      <c r="DZ66" s="15"/>
      <c r="EA66" s="15"/>
      <c r="EB66" s="15"/>
      <c r="EC66" s="15"/>
      <c r="ED66" s="15"/>
      <c r="EE66" s="15"/>
      <c r="EF66" s="15"/>
      <c r="EG66" s="15"/>
      <c r="EH66" s="15"/>
      <c r="EI66" s="15"/>
      <c r="EJ66" s="15"/>
      <c r="EK66" s="15"/>
      <c r="EL66" s="15"/>
      <c r="EM66" s="15"/>
      <c r="EN66" s="15"/>
      <c r="EO66" s="15"/>
      <c r="EP66" s="15"/>
      <c r="EQ66" s="15"/>
      <c r="ER66" s="15"/>
      <c r="ES66" s="15"/>
      <c r="ET66" s="15"/>
      <c r="EU66" s="15"/>
      <c r="EV66" s="15"/>
      <c r="EW66" s="15"/>
      <c r="EX66" s="16">
        <v>11</v>
      </c>
      <c r="EY66" s="17">
        <v>55000.04</v>
      </c>
      <c r="EZ66" s="17">
        <f t="shared" ref="EZ66:EZ99" si="6">EY66/1.2</f>
        <v>45833.3666666667</v>
      </c>
      <c r="FA66" s="20">
        <f t="shared" si="5"/>
        <v>5000.00363636364</v>
      </c>
      <c r="FB66" s="24">
        <f t="shared" si="3"/>
        <v>4166.6696969697</v>
      </c>
      <c r="FC66" s="25">
        <v>13933.3348484848</v>
      </c>
      <c r="FD66" s="25">
        <f t="shared" si="4"/>
        <v>153266.683333333</v>
      </c>
      <c r="FE66" s="17">
        <f t="shared" ref="FE66:FE83" si="7">ROUNDUP(EZ66,2)</f>
        <v>45833.37</v>
      </c>
      <c r="FF66" s="13" t="s">
        <v>307</v>
      </c>
      <c r="FG66" s="34">
        <f>AVERAGE(FB66,FH66)</f>
        <v>13933.3348484848</v>
      </c>
      <c r="FH66" s="19">
        <v>23700</v>
      </c>
      <c r="FI66" s="19">
        <f>FH66/1.29</f>
        <v>18372.0930232558</v>
      </c>
      <c r="FJ66" s="41">
        <f>FG66*1.29</f>
        <v>17974.0019545455</v>
      </c>
      <c r="FK66" s="42" t="s">
        <v>308</v>
      </c>
    </row>
    <row r="67" customHeight="1" spans="1:167">
      <c r="A67" s="14">
        <v>249</v>
      </c>
      <c r="B67" s="14">
        <v>58</v>
      </c>
      <c r="C67" s="14" t="s">
        <v>309</v>
      </c>
      <c r="D67" s="14" t="s">
        <v>309</v>
      </c>
      <c r="E67" s="14" t="s">
        <v>310</v>
      </c>
      <c r="F67" s="14" t="s">
        <v>310</v>
      </c>
      <c r="G67" s="14" t="s">
        <v>249</v>
      </c>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c r="AY67" s="15"/>
      <c r="AZ67" s="15"/>
      <c r="BA67" s="15"/>
      <c r="BB67" s="15"/>
      <c r="BC67" s="15"/>
      <c r="BD67" s="15"/>
      <c r="BE67" s="15"/>
      <c r="BF67" s="15"/>
      <c r="BG67" s="15"/>
      <c r="BH67" s="15"/>
      <c r="BI67" s="15"/>
      <c r="BJ67" s="15"/>
      <c r="BK67" s="15"/>
      <c r="BL67" s="15"/>
      <c r="BM67" s="15"/>
      <c r="BN67" s="15"/>
      <c r="BO67" s="15"/>
      <c r="BP67" s="15"/>
      <c r="BQ67" s="15"/>
      <c r="BR67" s="15"/>
      <c r="BS67" s="15"/>
      <c r="BT67" s="15"/>
      <c r="BU67" s="15"/>
      <c r="BV67" s="15"/>
      <c r="BW67" s="15"/>
      <c r="BX67" s="15"/>
      <c r="BY67" s="15"/>
      <c r="BZ67" s="15"/>
      <c r="CA67" s="15"/>
      <c r="CB67" s="15"/>
      <c r="CC67" s="15"/>
      <c r="CD67" s="15"/>
      <c r="CE67" s="15"/>
      <c r="CF67" s="15"/>
      <c r="CG67" s="15"/>
      <c r="CH67" s="15"/>
      <c r="CI67" s="15"/>
      <c r="CJ67" s="15"/>
      <c r="CK67" s="15"/>
      <c r="CL67" s="15"/>
      <c r="CM67" s="15"/>
      <c r="CN67" s="15"/>
      <c r="CO67" s="15"/>
      <c r="CP67" s="15"/>
      <c r="CQ67" s="15"/>
      <c r="CR67" s="15"/>
      <c r="CS67" s="15"/>
      <c r="CT67" s="15"/>
      <c r="CU67" s="15"/>
      <c r="CV67" s="15"/>
      <c r="CW67" s="15"/>
      <c r="CX67" s="15"/>
      <c r="CY67" s="15"/>
      <c r="CZ67" s="15"/>
      <c r="DA67" s="15"/>
      <c r="DB67" s="15"/>
      <c r="DC67" s="15"/>
      <c r="DD67" s="15"/>
      <c r="DE67" s="15"/>
      <c r="DF67" s="15"/>
      <c r="DG67" s="15"/>
      <c r="DH67" s="15"/>
      <c r="DI67" s="15"/>
      <c r="DJ67" s="15"/>
      <c r="DK67" s="16">
        <v>2</v>
      </c>
      <c r="DL67" s="15"/>
      <c r="DM67" s="15"/>
      <c r="DN67" s="15"/>
      <c r="DO67" s="15"/>
      <c r="DP67" s="15"/>
      <c r="DQ67" s="15"/>
      <c r="DR67" s="15"/>
      <c r="DS67" s="15"/>
      <c r="DT67" s="15"/>
      <c r="DU67" s="15"/>
      <c r="DV67" s="15"/>
      <c r="DW67" s="15"/>
      <c r="DX67" s="15"/>
      <c r="DY67" s="15"/>
      <c r="DZ67" s="15"/>
      <c r="EA67" s="15"/>
      <c r="EB67" s="15"/>
      <c r="EC67" s="15"/>
      <c r="ED67" s="15"/>
      <c r="EE67" s="15"/>
      <c r="EF67" s="15"/>
      <c r="EG67" s="15"/>
      <c r="EH67" s="15"/>
      <c r="EI67" s="15"/>
      <c r="EJ67" s="15"/>
      <c r="EK67" s="15"/>
      <c r="EL67" s="15"/>
      <c r="EM67" s="15"/>
      <c r="EN67" s="15"/>
      <c r="EO67" s="15"/>
      <c r="EP67" s="15"/>
      <c r="EQ67" s="15"/>
      <c r="ER67" s="15"/>
      <c r="ES67" s="15"/>
      <c r="ET67" s="15"/>
      <c r="EU67" s="15"/>
      <c r="EV67" s="15"/>
      <c r="EW67" s="15"/>
      <c r="EX67" s="16">
        <v>2</v>
      </c>
      <c r="EY67" s="17">
        <v>30000</v>
      </c>
      <c r="EZ67" s="17">
        <f t="shared" si="6"/>
        <v>25000</v>
      </c>
      <c r="FA67" s="20">
        <f t="shared" si="5"/>
        <v>15000</v>
      </c>
      <c r="FB67" s="24">
        <f t="shared" ref="FB67:FB81" si="8">FA67/1.2</f>
        <v>12500</v>
      </c>
      <c r="FC67" s="25">
        <v>29590</v>
      </c>
      <c r="FD67" s="25">
        <f t="shared" ref="FD67:FD102" si="9">EX67*FC67</f>
        <v>59180</v>
      </c>
      <c r="FE67" s="17">
        <f t="shared" si="7"/>
        <v>25000</v>
      </c>
      <c r="FF67" s="13" t="s">
        <v>307</v>
      </c>
      <c r="FG67" s="34">
        <f>AVERAGE(FB67,FH67)</f>
        <v>29590</v>
      </c>
      <c r="FH67" s="19">
        <v>46680</v>
      </c>
      <c r="FI67" s="19">
        <f>FH67/1.29</f>
        <v>36186.0465116279</v>
      </c>
    </row>
    <row r="68" customHeight="1" spans="1:167">
      <c r="A68" s="14">
        <v>253</v>
      </c>
      <c r="B68" s="14">
        <v>59</v>
      </c>
      <c r="C68" s="14" t="s">
        <v>311</v>
      </c>
      <c r="D68" s="14" t="s">
        <v>311</v>
      </c>
      <c r="E68" s="14" t="s">
        <v>312</v>
      </c>
      <c r="F68" s="14" t="s">
        <v>312</v>
      </c>
      <c r="G68" s="14" t="s">
        <v>167</v>
      </c>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c r="AY68" s="15"/>
      <c r="AZ68" s="15"/>
      <c r="BA68" s="15"/>
      <c r="BB68" s="15"/>
      <c r="BC68" s="15"/>
      <c r="BD68" s="15"/>
      <c r="BE68" s="15"/>
      <c r="BF68" s="15"/>
      <c r="BG68" s="15"/>
      <c r="BH68" s="15"/>
      <c r="BI68" s="15"/>
      <c r="BJ68" s="15"/>
      <c r="BK68" s="15"/>
      <c r="BL68" s="15"/>
      <c r="BM68" s="15"/>
      <c r="BN68" s="15"/>
      <c r="BO68" s="15"/>
      <c r="BP68" s="15"/>
      <c r="BQ68" s="15"/>
      <c r="BR68" s="15"/>
      <c r="BS68" s="15"/>
      <c r="BT68" s="15"/>
      <c r="BU68" s="15"/>
      <c r="BV68" s="15"/>
      <c r="BW68" s="15"/>
      <c r="BX68" s="15"/>
      <c r="BY68" s="15"/>
      <c r="BZ68" s="15"/>
      <c r="CA68" s="15"/>
      <c r="CB68" s="15"/>
      <c r="CC68" s="15"/>
      <c r="CD68" s="15"/>
      <c r="CE68" s="15"/>
      <c r="CF68" s="15"/>
      <c r="CG68" s="15"/>
      <c r="CH68" s="15"/>
      <c r="CI68" s="15"/>
      <c r="CJ68" s="15"/>
      <c r="CK68" s="15"/>
      <c r="CL68" s="15"/>
      <c r="CM68" s="15"/>
      <c r="CN68" s="15"/>
      <c r="CO68" s="15"/>
      <c r="CP68" s="15"/>
      <c r="CQ68" s="15"/>
      <c r="CR68" s="15"/>
      <c r="CS68" s="15"/>
      <c r="CT68" s="15"/>
      <c r="CU68" s="15"/>
      <c r="CV68" s="15"/>
      <c r="CW68" s="15"/>
      <c r="CX68" s="15"/>
      <c r="CY68" s="15"/>
      <c r="CZ68" s="15"/>
      <c r="DA68" s="16">
        <v>2</v>
      </c>
      <c r="DB68" s="15"/>
      <c r="DC68" s="15"/>
      <c r="DD68" s="15"/>
      <c r="DE68" s="15"/>
      <c r="DF68" s="15"/>
      <c r="DG68" s="15"/>
      <c r="DH68" s="15"/>
      <c r="DI68" s="15"/>
      <c r="DJ68" s="15"/>
      <c r="DK68" s="15"/>
      <c r="DL68" s="15"/>
      <c r="DM68" s="15"/>
      <c r="DN68" s="15"/>
      <c r="DO68" s="15"/>
      <c r="DP68" s="15"/>
      <c r="DQ68" s="15"/>
      <c r="DR68" s="15"/>
      <c r="DS68" s="15"/>
      <c r="DT68" s="15"/>
      <c r="DU68" s="15"/>
      <c r="DV68" s="15"/>
      <c r="DW68" s="15"/>
      <c r="DX68" s="15"/>
      <c r="DY68" s="15"/>
      <c r="DZ68" s="15"/>
      <c r="EA68" s="15"/>
      <c r="EB68" s="15"/>
      <c r="EC68" s="15"/>
      <c r="ED68" s="15"/>
      <c r="EE68" s="15"/>
      <c r="EF68" s="15"/>
      <c r="EG68" s="15"/>
      <c r="EH68" s="15"/>
      <c r="EI68" s="15"/>
      <c r="EJ68" s="15"/>
      <c r="EK68" s="15"/>
      <c r="EL68" s="15"/>
      <c r="EM68" s="15"/>
      <c r="EN68" s="15"/>
      <c r="EO68" s="15"/>
      <c r="EP68" s="15"/>
      <c r="EQ68" s="15"/>
      <c r="ER68" s="15"/>
      <c r="ES68" s="15"/>
      <c r="ET68" s="15"/>
      <c r="EU68" s="15"/>
      <c r="EV68" s="15"/>
      <c r="EW68" s="15"/>
      <c r="EX68" s="16">
        <v>2</v>
      </c>
      <c r="EY68" s="17">
        <v>24000</v>
      </c>
      <c r="EZ68" s="17">
        <f t="shared" si="6"/>
        <v>20000</v>
      </c>
      <c r="FA68" s="20">
        <f t="shared" si="5"/>
        <v>12000</v>
      </c>
      <c r="FB68" s="18">
        <f t="shared" si="8"/>
        <v>10000</v>
      </c>
      <c r="FC68" s="18">
        <v>10000</v>
      </c>
      <c r="FD68" s="18">
        <f t="shared" si="9"/>
        <v>20000</v>
      </c>
      <c r="FE68" s="17">
        <f t="shared" si="7"/>
        <v>20000</v>
      </c>
      <c r="FF68" s="13"/>
      <c r="FG68" s="19"/>
      <c r="FH68" s="19"/>
      <c r="FI68" s="19"/>
    </row>
    <row r="69" customHeight="1" spans="1:167">
      <c r="A69" s="14">
        <v>254</v>
      </c>
      <c r="B69" s="14">
        <v>60</v>
      </c>
      <c r="C69" s="14" t="s">
        <v>313</v>
      </c>
      <c r="D69" s="14" t="s">
        <v>313</v>
      </c>
      <c r="E69" s="14" t="s">
        <v>314</v>
      </c>
      <c r="F69" s="14" t="s">
        <v>314</v>
      </c>
      <c r="G69" s="14" t="s">
        <v>167</v>
      </c>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c r="AY69" s="15"/>
      <c r="AZ69" s="15"/>
      <c r="BA69" s="15"/>
      <c r="BB69" s="15"/>
      <c r="BC69" s="15"/>
      <c r="BD69" s="15"/>
      <c r="BE69" s="15"/>
      <c r="BF69" s="15"/>
      <c r="BG69" s="15"/>
      <c r="BH69" s="15"/>
      <c r="BI69" s="15"/>
      <c r="BJ69" s="15"/>
      <c r="BK69" s="15"/>
      <c r="BL69" s="15"/>
      <c r="BM69" s="15"/>
      <c r="BN69" s="15"/>
      <c r="BO69" s="15"/>
      <c r="BP69" s="15"/>
      <c r="BQ69" s="15"/>
      <c r="BR69" s="15"/>
      <c r="BS69" s="15"/>
      <c r="BT69" s="15"/>
      <c r="BU69" s="15"/>
      <c r="BV69" s="15"/>
      <c r="BW69" s="15"/>
      <c r="BX69" s="15"/>
      <c r="BY69" s="15"/>
      <c r="BZ69" s="15"/>
      <c r="CA69" s="15"/>
      <c r="CB69" s="15"/>
      <c r="CC69" s="15"/>
      <c r="CD69" s="15"/>
      <c r="CE69" s="15"/>
      <c r="CF69" s="15"/>
      <c r="CG69" s="15"/>
      <c r="CH69" s="15"/>
      <c r="CI69" s="15"/>
      <c r="CJ69" s="15"/>
      <c r="CK69" s="15"/>
      <c r="CL69" s="15"/>
      <c r="CM69" s="15"/>
      <c r="CN69" s="15"/>
      <c r="CO69" s="15"/>
      <c r="CP69" s="15"/>
      <c r="CQ69" s="15"/>
      <c r="CR69" s="15"/>
      <c r="CS69" s="21">
        <v>50000</v>
      </c>
      <c r="CT69" s="15"/>
      <c r="CU69" s="15"/>
      <c r="CV69" s="15"/>
      <c r="CW69" s="15"/>
      <c r="CX69" s="15"/>
      <c r="CY69" s="15"/>
      <c r="CZ69" s="15"/>
      <c r="DA69" s="15"/>
      <c r="DB69" s="15"/>
      <c r="DC69" s="15"/>
      <c r="DD69" s="15"/>
      <c r="DE69" s="15"/>
      <c r="DF69" s="15"/>
      <c r="DG69" s="15"/>
      <c r="DH69" s="15"/>
      <c r="DI69" s="15"/>
      <c r="DJ69" s="15"/>
      <c r="DK69" s="15"/>
      <c r="DL69" s="15"/>
      <c r="DM69" s="15"/>
      <c r="DN69" s="15"/>
      <c r="DO69" s="15"/>
      <c r="DP69" s="15"/>
      <c r="DQ69" s="15"/>
      <c r="DR69" s="15"/>
      <c r="DS69" s="15"/>
      <c r="DT69" s="15"/>
      <c r="DU69" s="15"/>
      <c r="DV69" s="15"/>
      <c r="DW69" s="15"/>
      <c r="DX69" s="15"/>
      <c r="DY69" s="15"/>
      <c r="DZ69" s="15"/>
      <c r="EA69" s="15"/>
      <c r="EB69" s="15"/>
      <c r="EC69" s="15"/>
      <c r="ED69" s="15"/>
      <c r="EE69" s="15"/>
      <c r="EF69" s="15"/>
      <c r="EG69" s="15"/>
      <c r="EH69" s="15"/>
      <c r="EI69" s="15"/>
      <c r="EJ69" s="15"/>
      <c r="EK69" s="15"/>
      <c r="EL69" s="15"/>
      <c r="EM69" s="15"/>
      <c r="EN69" s="15"/>
      <c r="EO69" s="15"/>
      <c r="EP69" s="15"/>
      <c r="EQ69" s="15"/>
      <c r="ER69" s="15"/>
      <c r="ES69" s="15"/>
      <c r="ET69" s="15"/>
      <c r="EU69" s="15"/>
      <c r="EV69" s="15"/>
      <c r="EW69" s="15"/>
      <c r="EX69" s="21">
        <v>50000</v>
      </c>
      <c r="EY69" s="17">
        <v>48600</v>
      </c>
      <c r="EZ69" s="17">
        <f t="shared" si="6"/>
        <v>40500</v>
      </c>
      <c r="FA69" s="20">
        <f t="shared" si="5"/>
        <v>0.972</v>
      </c>
      <c r="FB69" s="18">
        <f t="shared" si="8"/>
        <v>0.81</v>
      </c>
      <c r="FC69" s="18">
        <v>0.81</v>
      </c>
      <c r="FD69" s="18">
        <f t="shared" si="9"/>
        <v>40500</v>
      </c>
      <c r="FE69" s="17">
        <f t="shared" si="7"/>
        <v>40500</v>
      </c>
      <c r="FF69" s="13"/>
      <c r="FG69" s="19"/>
      <c r="FH69" s="19"/>
      <c r="FI69" s="19"/>
    </row>
    <row r="70" customHeight="1" spans="1:167">
      <c r="A70" s="14">
        <v>255</v>
      </c>
      <c r="B70" s="14">
        <v>61</v>
      </c>
      <c r="C70" s="14" t="s">
        <v>315</v>
      </c>
      <c r="D70" s="32" t="s">
        <v>316</v>
      </c>
      <c r="E70" s="14" t="s">
        <v>317</v>
      </c>
      <c r="F70" s="32" t="s">
        <v>318</v>
      </c>
      <c r="G70" s="14" t="s">
        <v>167</v>
      </c>
      <c r="H70" s="15"/>
      <c r="I70" s="15"/>
      <c r="J70" s="15"/>
      <c r="K70" s="15"/>
      <c r="L70" s="15"/>
      <c r="M70" s="15"/>
      <c r="N70" s="15"/>
      <c r="O70" s="15"/>
      <c r="P70" s="15"/>
      <c r="Q70" s="15"/>
      <c r="R70" s="15"/>
      <c r="S70" s="16">
        <v>2</v>
      </c>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c r="AY70" s="15"/>
      <c r="AZ70" s="15"/>
      <c r="BA70" s="15"/>
      <c r="BB70" s="15"/>
      <c r="BC70" s="15"/>
      <c r="BD70" s="15"/>
      <c r="BE70" s="15"/>
      <c r="BF70" s="15"/>
      <c r="BG70" s="15"/>
      <c r="BH70" s="15"/>
      <c r="BI70" s="15"/>
      <c r="BJ70" s="15"/>
      <c r="BK70" s="15"/>
      <c r="BL70" s="15"/>
      <c r="BM70" s="15"/>
      <c r="BN70" s="15"/>
      <c r="BO70" s="15"/>
      <c r="BP70" s="15"/>
      <c r="BQ70" s="15"/>
      <c r="BR70" s="15"/>
      <c r="BS70" s="15"/>
      <c r="BT70" s="15"/>
      <c r="BU70" s="15"/>
      <c r="BV70" s="15"/>
      <c r="BW70" s="15"/>
      <c r="BX70" s="15"/>
      <c r="BY70" s="15"/>
      <c r="BZ70" s="15"/>
      <c r="CA70" s="15"/>
      <c r="CB70" s="15"/>
      <c r="CC70" s="15"/>
      <c r="CD70" s="15"/>
      <c r="CE70" s="15"/>
      <c r="CF70" s="15"/>
      <c r="CG70" s="15"/>
      <c r="CH70" s="15"/>
      <c r="CI70" s="15"/>
      <c r="CJ70" s="15"/>
      <c r="CK70" s="15"/>
      <c r="CL70" s="15"/>
      <c r="CM70" s="15"/>
      <c r="CN70" s="15"/>
      <c r="CO70" s="15"/>
      <c r="CP70" s="15"/>
      <c r="CQ70" s="15"/>
      <c r="CR70" s="15"/>
      <c r="CS70" s="15"/>
      <c r="CT70" s="15"/>
      <c r="CU70" s="15"/>
      <c r="CV70" s="15"/>
      <c r="CW70" s="15"/>
      <c r="CX70" s="15"/>
      <c r="CY70" s="15"/>
      <c r="CZ70" s="15"/>
      <c r="DA70" s="15"/>
      <c r="DB70" s="15"/>
      <c r="DC70" s="15"/>
      <c r="DD70" s="15"/>
      <c r="DE70" s="15"/>
      <c r="DF70" s="15"/>
      <c r="DG70" s="15"/>
      <c r="DH70" s="15"/>
      <c r="DI70" s="15"/>
      <c r="DJ70" s="15"/>
      <c r="DK70" s="15"/>
      <c r="DL70" s="15"/>
      <c r="DM70" s="15"/>
      <c r="DN70" s="15"/>
      <c r="DO70" s="15"/>
      <c r="DP70" s="15"/>
      <c r="DQ70" s="15"/>
      <c r="DR70" s="15"/>
      <c r="DS70" s="15"/>
      <c r="DT70" s="15"/>
      <c r="DU70" s="15"/>
      <c r="DV70" s="15"/>
      <c r="DW70" s="15"/>
      <c r="DX70" s="15"/>
      <c r="DY70" s="15"/>
      <c r="DZ70" s="15"/>
      <c r="EA70" s="15"/>
      <c r="EB70" s="15"/>
      <c r="EC70" s="15"/>
      <c r="ED70" s="15"/>
      <c r="EE70" s="15"/>
      <c r="EF70" s="15"/>
      <c r="EG70" s="15"/>
      <c r="EH70" s="15"/>
      <c r="EI70" s="15"/>
      <c r="EJ70" s="15"/>
      <c r="EK70" s="15"/>
      <c r="EL70" s="15"/>
      <c r="EM70" s="15"/>
      <c r="EN70" s="15"/>
      <c r="EO70" s="15"/>
      <c r="EP70" s="15"/>
      <c r="EQ70" s="15"/>
      <c r="ER70" s="15"/>
      <c r="ES70" s="15"/>
      <c r="ET70" s="15"/>
      <c r="EU70" s="15"/>
      <c r="EV70" s="15"/>
      <c r="EW70" s="15"/>
      <c r="EX70" s="16">
        <v>2</v>
      </c>
      <c r="EY70" s="22">
        <v>120</v>
      </c>
      <c r="EZ70" s="17">
        <f t="shared" si="6"/>
        <v>100</v>
      </c>
      <c r="FA70" s="20">
        <f t="shared" si="5"/>
        <v>60</v>
      </c>
      <c r="FB70" s="24">
        <f t="shared" si="8"/>
        <v>50</v>
      </c>
      <c r="FC70" s="25">
        <v>480</v>
      </c>
      <c r="FD70" s="25">
        <f t="shared" si="9"/>
        <v>960</v>
      </c>
      <c r="FE70" s="17">
        <f t="shared" si="7"/>
        <v>100</v>
      </c>
      <c r="FF70" s="13" t="s">
        <v>319</v>
      </c>
      <c r="FG70" s="19">
        <v>480</v>
      </c>
      <c r="FH70" s="13" t="s">
        <v>319</v>
      </c>
      <c r="FI70" s="19"/>
    </row>
    <row r="71" customHeight="1" spans="1:167">
      <c r="A71" s="14">
        <v>256</v>
      </c>
      <c r="B71" s="14">
        <v>62</v>
      </c>
      <c r="C71" s="14" t="s">
        <v>320</v>
      </c>
      <c r="D71" s="14" t="s">
        <v>320</v>
      </c>
      <c r="E71" s="14" t="s">
        <v>321</v>
      </c>
      <c r="F71" s="14" t="s">
        <v>321</v>
      </c>
      <c r="G71" s="14" t="s">
        <v>167</v>
      </c>
      <c r="H71" s="15"/>
      <c r="I71" s="15"/>
      <c r="J71" s="15"/>
      <c r="K71" s="15"/>
      <c r="L71" s="15"/>
      <c r="M71" s="15"/>
      <c r="N71" s="15"/>
      <c r="O71" s="15"/>
      <c r="P71" s="15"/>
      <c r="Q71" s="15"/>
      <c r="R71" s="15"/>
      <c r="S71" s="15"/>
      <c r="T71" s="15"/>
      <c r="U71" s="15"/>
      <c r="V71" s="15"/>
      <c r="W71" s="15"/>
      <c r="X71" s="15"/>
      <c r="Y71" s="15"/>
      <c r="Z71" s="16">
        <v>400</v>
      </c>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c r="AY71" s="15"/>
      <c r="AZ71" s="15"/>
      <c r="BA71" s="15"/>
      <c r="BB71" s="15"/>
      <c r="BC71" s="15"/>
      <c r="BD71" s="15"/>
      <c r="BE71" s="15"/>
      <c r="BF71" s="15"/>
      <c r="BG71" s="15"/>
      <c r="BH71" s="15"/>
      <c r="BI71" s="15"/>
      <c r="BJ71" s="15"/>
      <c r="BK71" s="16">
        <v>500</v>
      </c>
      <c r="BL71" s="15"/>
      <c r="BM71" s="15"/>
      <c r="BN71" s="15"/>
      <c r="BO71" s="15"/>
      <c r="BP71" s="15"/>
      <c r="BQ71" s="15"/>
      <c r="BR71" s="15"/>
      <c r="BS71" s="15"/>
      <c r="BT71" s="15"/>
      <c r="BU71" s="15"/>
      <c r="BV71" s="15"/>
      <c r="BW71" s="15"/>
      <c r="BX71" s="15"/>
      <c r="BY71" s="15"/>
      <c r="BZ71" s="15"/>
      <c r="CA71" s="15"/>
      <c r="CB71" s="15"/>
      <c r="CC71" s="15"/>
      <c r="CD71" s="15"/>
      <c r="CE71" s="15"/>
      <c r="CF71" s="15"/>
      <c r="CG71" s="15"/>
      <c r="CH71" s="15"/>
      <c r="CI71" s="15"/>
      <c r="CJ71" s="15"/>
      <c r="CK71" s="16">
        <v>50</v>
      </c>
      <c r="CL71" s="15"/>
      <c r="CM71" s="15"/>
      <c r="CN71" s="15"/>
      <c r="CO71" s="15"/>
      <c r="CP71" s="15"/>
      <c r="CQ71" s="15"/>
      <c r="CR71" s="15"/>
      <c r="CS71" s="15"/>
      <c r="CT71" s="15"/>
      <c r="CU71" s="15"/>
      <c r="CV71" s="15"/>
      <c r="CW71" s="15"/>
      <c r="CX71" s="15"/>
      <c r="CY71" s="15"/>
      <c r="CZ71" s="15"/>
      <c r="DA71" s="15"/>
      <c r="DB71" s="15"/>
      <c r="DC71" s="15"/>
      <c r="DD71" s="15"/>
      <c r="DE71" s="15"/>
      <c r="DF71" s="15"/>
      <c r="DG71" s="15"/>
      <c r="DH71" s="15"/>
      <c r="DI71" s="15"/>
      <c r="DJ71" s="15"/>
      <c r="DK71" s="15"/>
      <c r="DL71" s="15"/>
      <c r="DM71" s="15"/>
      <c r="DN71" s="15"/>
      <c r="DO71" s="15"/>
      <c r="DP71" s="15"/>
      <c r="DQ71" s="15"/>
      <c r="DR71" s="15"/>
      <c r="DS71" s="15"/>
      <c r="DT71" s="15"/>
      <c r="DU71" s="15"/>
      <c r="DV71" s="16">
        <v>100</v>
      </c>
      <c r="DW71" s="15"/>
      <c r="DX71" s="15"/>
      <c r="DY71" s="15"/>
      <c r="DZ71" s="15"/>
      <c r="EA71" s="15"/>
      <c r="EB71" s="15"/>
      <c r="EC71" s="15"/>
      <c r="ED71" s="15"/>
      <c r="EE71" s="15"/>
      <c r="EF71" s="15"/>
      <c r="EG71" s="15"/>
      <c r="EH71" s="16">
        <v>400</v>
      </c>
      <c r="EI71" s="15"/>
      <c r="EJ71" s="15"/>
      <c r="EK71" s="15"/>
      <c r="EL71" s="15"/>
      <c r="EM71" s="15"/>
      <c r="EN71" s="15"/>
      <c r="EO71" s="15"/>
      <c r="EP71" s="15"/>
      <c r="EQ71" s="15"/>
      <c r="ER71" s="15"/>
      <c r="ES71" s="15"/>
      <c r="ET71" s="15"/>
      <c r="EU71" s="15"/>
      <c r="EV71" s="15"/>
      <c r="EW71" s="15"/>
      <c r="EX71" s="21">
        <v>1450</v>
      </c>
      <c r="EY71" s="17">
        <v>6525</v>
      </c>
      <c r="EZ71" s="17">
        <f t="shared" si="6"/>
        <v>5437.5</v>
      </c>
      <c r="FA71" s="20">
        <f t="shared" si="5"/>
        <v>4.5</v>
      </c>
      <c r="FB71" s="18">
        <f t="shared" si="8"/>
        <v>3.75</v>
      </c>
      <c r="FC71" s="18">
        <v>3.75</v>
      </c>
      <c r="FD71" s="18">
        <f t="shared" si="9"/>
        <v>5437.5</v>
      </c>
      <c r="FE71" s="17">
        <f t="shared" si="7"/>
        <v>5437.5</v>
      </c>
      <c r="FF71" s="13"/>
      <c r="FG71" s="19"/>
      <c r="FH71" s="19"/>
      <c r="FI71" s="19"/>
    </row>
    <row r="72" customHeight="1" spans="1:167">
      <c r="A72" s="14">
        <v>258</v>
      </c>
      <c r="B72" s="14">
        <v>63</v>
      </c>
      <c r="C72" s="14" t="s">
        <v>322</v>
      </c>
      <c r="D72" s="14" t="s">
        <v>322</v>
      </c>
      <c r="E72" s="14" t="s">
        <v>323</v>
      </c>
      <c r="F72" s="14" t="s">
        <v>323</v>
      </c>
      <c r="G72" s="14" t="s">
        <v>167</v>
      </c>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c r="AY72" s="15"/>
      <c r="AZ72" s="15"/>
      <c r="BA72" s="15"/>
      <c r="BB72" s="15"/>
      <c r="BC72" s="15"/>
      <c r="BD72" s="15"/>
      <c r="BE72" s="15"/>
      <c r="BF72" s="15"/>
      <c r="BG72" s="15"/>
      <c r="BH72" s="15"/>
      <c r="BI72" s="15"/>
      <c r="BJ72" s="15"/>
      <c r="BK72" s="15"/>
      <c r="BL72" s="15"/>
      <c r="BM72" s="15"/>
      <c r="BN72" s="15"/>
      <c r="BO72" s="15"/>
      <c r="BP72" s="15"/>
      <c r="BQ72" s="15"/>
      <c r="BR72" s="15"/>
      <c r="BS72" s="15"/>
      <c r="BT72" s="15"/>
      <c r="BU72" s="15"/>
      <c r="BV72" s="15"/>
      <c r="BW72" s="15"/>
      <c r="BX72" s="15"/>
      <c r="BY72" s="15"/>
      <c r="BZ72" s="15"/>
      <c r="CA72" s="15"/>
      <c r="CB72" s="15"/>
      <c r="CC72" s="15"/>
      <c r="CD72" s="15"/>
      <c r="CE72" s="15"/>
      <c r="CF72" s="15"/>
      <c r="CG72" s="15"/>
      <c r="CH72" s="15"/>
      <c r="CI72" s="15"/>
      <c r="CJ72" s="15"/>
      <c r="CK72" s="15"/>
      <c r="CL72" s="15"/>
      <c r="CM72" s="15"/>
      <c r="CN72" s="15"/>
      <c r="CO72" s="15"/>
      <c r="CP72" s="15"/>
      <c r="CQ72" s="15"/>
      <c r="CR72" s="15"/>
      <c r="CS72" s="15"/>
      <c r="CT72" s="15"/>
      <c r="CU72" s="15"/>
      <c r="CV72" s="15"/>
      <c r="CW72" s="15"/>
      <c r="CX72" s="15"/>
      <c r="CY72" s="15"/>
      <c r="CZ72" s="15"/>
      <c r="DA72" s="15"/>
      <c r="DB72" s="15"/>
      <c r="DC72" s="15"/>
      <c r="DD72" s="15"/>
      <c r="DE72" s="15"/>
      <c r="DF72" s="15"/>
      <c r="DG72" s="15"/>
      <c r="DH72" s="16">
        <v>10</v>
      </c>
      <c r="DI72" s="16">
        <v>30</v>
      </c>
      <c r="DJ72" s="16">
        <v>12</v>
      </c>
      <c r="DK72" s="15"/>
      <c r="DL72" s="15"/>
      <c r="DM72" s="15"/>
      <c r="DN72" s="15"/>
      <c r="DO72" s="15"/>
      <c r="DP72" s="23">
        <v>1</v>
      </c>
      <c r="DQ72" s="15"/>
      <c r="DR72" s="15"/>
      <c r="DS72" s="15"/>
      <c r="DT72" s="15"/>
      <c r="DU72" s="15"/>
      <c r="DV72" s="15"/>
      <c r="DW72" s="15"/>
      <c r="DX72" s="15"/>
      <c r="DY72" s="15"/>
      <c r="DZ72" s="15"/>
      <c r="EA72" s="15"/>
      <c r="EB72" s="15"/>
      <c r="EC72" s="15"/>
      <c r="ED72" s="15"/>
      <c r="EE72" s="15"/>
      <c r="EF72" s="15"/>
      <c r="EG72" s="15"/>
      <c r="EH72" s="15"/>
      <c r="EI72" s="15"/>
      <c r="EJ72" s="16">
        <v>5</v>
      </c>
      <c r="EK72" s="15"/>
      <c r="EL72" s="15"/>
      <c r="EM72" s="15"/>
      <c r="EN72" s="15"/>
      <c r="EO72" s="15"/>
      <c r="EP72" s="15"/>
      <c r="EQ72" s="15"/>
      <c r="ER72" s="15"/>
      <c r="ES72" s="15"/>
      <c r="ET72" s="15"/>
      <c r="EU72" s="15"/>
      <c r="EV72" s="15"/>
      <c r="EW72" s="15"/>
      <c r="EX72" s="16">
        <v>59</v>
      </c>
      <c r="EY72" s="17">
        <v>14750.47</v>
      </c>
      <c r="EZ72" s="17">
        <f t="shared" si="6"/>
        <v>12292.0583333333</v>
      </c>
      <c r="FA72" s="20">
        <f t="shared" si="5"/>
        <v>250.007966101695</v>
      </c>
      <c r="FB72" s="24">
        <f t="shared" si="8"/>
        <v>208.339971751412</v>
      </c>
      <c r="FC72" s="25">
        <v>350</v>
      </c>
      <c r="FD72" s="25">
        <f t="shared" si="9"/>
        <v>20650</v>
      </c>
      <c r="FE72" s="17">
        <f t="shared" si="7"/>
        <v>12292.06</v>
      </c>
      <c r="FF72" s="13" t="s">
        <v>324</v>
      </c>
      <c r="FG72" s="43">
        <f>AVERAGE(FB72,FH72)</f>
        <v>350.00331920904</v>
      </c>
      <c r="FH72" s="19">
        <v>491.666666666667</v>
      </c>
      <c r="FI72" s="19">
        <f>FH72/1.29</f>
        <v>381.136950904393</v>
      </c>
      <c r="FJ72" s="1">
        <f>590</f>
        <v>590</v>
      </c>
      <c r="FK72" s="1">
        <f>FJ72/1.2</f>
        <v>491.666666666667</v>
      </c>
    </row>
    <row r="73" customHeight="1" spans="1:167">
      <c r="A73" s="14">
        <v>260</v>
      </c>
      <c r="B73" s="14">
        <v>64</v>
      </c>
      <c r="C73" s="14" t="s">
        <v>325</v>
      </c>
      <c r="D73" s="14" t="s">
        <v>325</v>
      </c>
      <c r="E73" s="14" t="s">
        <v>326</v>
      </c>
      <c r="F73" s="14" t="s">
        <v>326</v>
      </c>
      <c r="G73" s="14" t="s">
        <v>167</v>
      </c>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c r="BM73" s="15"/>
      <c r="BN73" s="15"/>
      <c r="BO73" s="15"/>
      <c r="BP73" s="15"/>
      <c r="BQ73" s="15"/>
      <c r="BR73" s="15"/>
      <c r="BS73" s="15"/>
      <c r="BT73" s="15"/>
      <c r="BU73" s="15"/>
      <c r="BV73" s="15"/>
      <c r="BW73" s="15"/>
      <c r="BX73" s="15"/>
      <c r="BY73" s="15"/>
      <c r="BZ73" s="15"/>
      <c r="CA73" s="15"/>
      <c r="CB73" s="15"/>
      <c r="CC73" s="15"/>
      <c r="CD73" s="15"/>
      <c r="CE73" s="15"/>
      <c r="CF73" s="15"/>
      <c r="CG73" s="15"/>
      <c r="CH73" s="15"/>
      <c r="CI73" s="15"/>
      <c r="CJ73" s="15"/>
      <c r="CK73" s="15"/>
      <c r="CL73" s="15"/>
      <c r="CM73" s="15"/>
      <c r="CN73" s="15"/>
      <c r="CO73" s="15"/>
      <c r="CP73" s="15"/>
      <c r="CQ73" s="15"/>
      <c r="CR73" s="15"/>
      <c r="CS73" s="15"/>
      <c r="CT73" s="16">
        <v>1</v>
      </c>
      <c r="CU73" s="16">
        <v>2</v>
      </c>
      <c r="CV73" s="15"/>
      <c r="CW73" s="15"/>
      <c r="CX73" s="15"/>
      <c r="CY73" s="15"/>
      <c r="CZ73" s="15"/>
      <c r="DA73" s="15"/>
      <c r="DB73" s="15"/>
      <c r="DC73" s="15"/>
      <c r="DD73" s="15"/>
      <c r="DE73" s="15"/>
      <c r="DF73" s="15"/>
      <c r="DG73" s="15"/>
      <c r="DH73" s="15"/>
      <c r="DI73" s="15"/>
      <c r="DJ73" s="15"/>
      <c r="DK73" s="15"/>
      <c r="DL73" s="15"/>
      <c r="DM73" s="15"/>
      <c r="DN73" s="15"/>
      <c r="DO73" s="15"/>
      <c r="DP73" s="23">
        <v>1</v>
      </c>
      <c r="DQ73" s="15"/>
      <c r="DR73" s="15"/>
      <c r="DS73" s="15"/>
      <c r="DT73" s="15"/>
      <c r="DU73" s="15"/>
      <c r="DV73" s="15"/>
      <c r="DW73" s="15"/>
      <c r="DX73" s="15"/>
      <c r="DY73" s="15"/>
      <c r="DZ73" s="15"/>
      <c r="EA73" s="15"/>
      <c r="EB73" s="15"/>
      <c r="EC73" s="15"/>
      <c r="ED73" s="15"/>
      <c r="EE73" s="15"/>
      <c r="EF73" s="15"/>
      <c r="EG73" s="15"/>
      <c r="EH73" s="15"/>
      <c r="EI73" s="15"/>
      <c r="EJ73" s="15"/>
      <c r="EK73" s="15"/>
      <c r="EL73" s="15"/>
      <c r="EM73" s="15"/>
      <c r="EN73" s="15"/>
      <c r="EO73" s="15"/>
      <c r="EP73" s="15"/>
      <c r="EQ73" s="15"/>
      <c r="ER73" s="15"/>
      <c r="ES73" s="15"/>
      <c r="ET73" s="15"/>
      <c r="EU73" s="15"/>
      <c r="EV73" s="15"/>
      <c r="EW73" s="15"/>
      <c r="EX73" s="16">
        <v>5</v>
      </c>
      <c r="EY73" s="17">
        <v>1250.04</v>
      </c>
      <c r="EZ73" s="17">
        <f t="shared" si="6"/>
        <v>1041.7</v>
      </c>
      <c r="FA73" s="20">
        <f t="shared" si="5"/>
        <v>250.008</v>
      </c>
      <c r="FB73" s="24">
        <f t="shared" si="8"/>
        <v>208.34</v>
      </c>
      <c r="FC73" s="25">
        <v>350</v>
      </c>
      <c r="FD73" s="25">
        <f t="shared" si="9"/>
        <v>1750</v>
      </c>
      <c r="FE73" s="17">
        <f t="shared" si="7"/>
        <v>1041.7</v>
      </c>
      <c r="FF73" s="13" t="s">
        <v>324</v>
      </c>
      <c r="FG73" s="43">
        <f>AVERAGE(FB73,FH73)</f>
        <v>350.003333333333</v>
      </c>
      <c r="FH73" s="19">
        <v>491.666666666667</v>
      </c>
      <c r="FI73" s="19">
        <f>FH73/1.29</f>
        <v>381.136950904393</v>
      </c>
    </row>
    <row r="74" customHeight="1" spans="1:167">
      <c r="A74" s="14">
        <v>261</v>
      </c>
      <c r="B74" s="14">
        <v>65</v>
      </c>
      <c r="C74" s="14" t="s">
        <v>327</v>
      </c>
      <c r="D74" s="14" t="s">
        <v>327</v>
      </c>
      <c r="E74" s="14" t="s">
        <v>328</v>
      </c>
      <c r="F74" s="14" t="s">
        <v>328</v>
      </c>
      <c r="G74" s="14" t="s">
        <v>167</v>
      </c>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c r="BM74" s="15"/>
      <c r="BN74" s="15"/>
      <c r="BO74" s="15"/>
      <c r="BP74" s="15"/>
      <c r="BQ74" s="15"/>
      <c r="BR74" s="15"/>
      <c r="BS74" s="15"/>
      <c r="BT74" s="15"/>
      <c r="BU74" s="15"/>
      <c r="BV74" s="15"/>
      <c r="BW74" s="15"/>
      <c r="BX74" s="15"/>
      <c r="BY74" s="15"/>
      <c r="BZ74" s="15"/>
      <c r="CA74" s="15"/>
      <c r="CB74" s="15"/>
      <c r="CC74" s="15"/>
      <c r="CD74" s="15"/>
      <c r="CE74" s="15"/>
      <c r="CF74" s="15"/>
      <c r="CG74" s="15"/>
      <c r="CH74" s="15"/>
      <c r="CI74" s="15"/>
      <c r="CJ74" s="15"/>
      <c r="CK74" s="15"/>
      <c r="CL74" s="15"/>
      <c r="CM74" s="15"/>
      <c r="CN74" s="15"/>
      <c r="CO74" s="15"/>
      <c r="CP74" s="15"/>
      <c r="CQ74" s="15"/>
      <c r="CR74" s="15"/>
      <c r="CS74" s="15"/>
      <c r="CT74" s="15"/>
      <c r="CU74" s="16">
        <v>4</v>
      </c>
      <c r="CV74" s="15"/>
      <c r="CW74" s="15"/>
      <c r="CX74" s="15"/>
      <c r="CY74" s="15"/>
      <c r="CZ74" s="15"/>
      <c r="DA74" s="15"/>
      <c r="DB74" s="15"/>
      <c r="DC74" s="15"/>
      <c r="DD74" s="15"/>
      <c r="DE74" s="15"/>
      <c r="DF74" s="15"/>
      <c r="DG74" s="15"/>
      <c r="DH74" s="16">
        <v>4</v>
      </c>
      <c r="DI74" s="15"/>
      <c r="DJ74" s="15"/>
      <c r="DK74" s="15"/>
      <c r="DL74" s="15"/>
      <c r="DM74" s="15"/>
      <c r="DN74" s="15"/>
      <c r="DO74" s="15"/>
      <c r="DP74" s="23">
        <v>1</v>
      </c>
      <c r="DQ74" s="15"/>
      <c r="DR74" s="15"/>
      <c r="DS74" s="15"/>
      <c r="DT74" s="15"/>
      <c r="DU74" s="15"/>
      <c r="DV74" s="15"/>
      <c r="DW74" s="15"/>
      <c r="DX74" s="15"/>
      <c r="DY74" s="15"/>
      <c r="DZ74" s="15"/>
      <c r="EA74" s="15"/>
      <c r="EB74" s="15"/>
      <c r="EC74" s="15"/>
      <c r="ED74" s="15"/>
      <c r="EE74" s="15"/>
      <c r="EF74" s="15"/>
      <c r="EG74" s="15"/>
      <c r="EH74" s="15"/>
      <c r="EI74" s="15"/>
      <c r="EJ74" s="15"/>
      <c r="EK74" s="15"/>
      <c r="EL74" s="15"/>
      <c r="EM74" s="15"/>
      <c r="EN74" s="15"/>
      <c r="EO74" s="15"/>
      <c r="EP74" s="15"/>
      <c r="EQ74" s="16">
        <v>2</v>
      </c>
      <c r="ER74" s="15"/>
      <c r="ES74" s="16">
        <v>4</v>
      </c>
      <c r="ET74" s="15"/>
      <c r="EU74" s="15"/>
      <c r="EV74" s="15"/>
      <c r="EW74" s="15"/>
      <c r="EX74" s="16">
        <v>16</v>
      </c>
      <c r="EY74" s="17">
        <v>4000.13</v>
      </c>
      <c r="EZ74" s="17">
        <f t="shared" si="6"/>
        <v>3333.44166666667</v>
      </c>
      <c r="FA74" s="20">
        <f t="shared" si="5"/>
        <v>250.008125</v>
      </c>
      <c r="FB74" s="24">
        <f t="shared" si="8"/>
        <v>208.340104166667</v>
      </c>
      <c r="FC74" s="25">
        <v>259.17</v>
      </c>
      <c r="FD74" s="25">
        <f t="shared" si="9"/>
        <v>4146.72</v>
      </c>
      <c r="FE74" s="17">
        <f t="shared" si="7"/>
        <v>3333.45</v>
      </c>
      <c r="FF74" s="13" t="s">
        <v>329</v>
      </c>
      <c r="FG74" s="43">
        <f>AVERAGE(FB74,FH74)</f>
        <v>259.170052083333</v>
      </c>
      <c r="FH74" s="19">
        <v>310</v>
      </c>
      <c r="FI74" s="19">
        <f>FH74/1.29</f>
        <v>240.31007751938</v>
      </c>
    </row>
    <row r="75" customHeight="1" spans="1:167">
      <c r="A75" s="14">
        <v>262</v>
      </c>
      <c r="B75" s="14">
        <v>66</v>
      </c>
      <c r="C75" s="14" t="s">
        <v>330</v>
      </c>
      <c r="D75" s="32" t="s">
        <v>331</v>
      </c>
      <c r="E75" s="14" t="s">
        <v>332</v>
      </c>
      <c r="F75" s="32" t="s">
        <v>333</v>
      </c>
      <c r="G75" s="14" t="s">
        <v>167</v>
      </c>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c r="AY75" s="15"/>
      <c r="AZ75" s="15"/>
      <c r="BA75" s="15"/>
      <c r="BB75" s="15"/>
      <c r="BC75" s="15"/>
      <c r="BD75" s="15"/>
      <c r="BE75" s="15"/>
      <c r="BF75" s="15"/>
      <c r="BG75" s="15"/>
      <c r="BH75" s="15"/>
      <c r="BI75" s="15"/>
      <c r="BJ75" s="15"/>
      <c r="BK75" s="15"/>
      <c r="BL75" s="15"/>
      <c r="BM75" s="15"/>
      <c r="BN75" s="15"/>
      <c r="BO75" s="15"/>
      <c r="BP75" s="15"/>
      <c r="BQ75" s="15"/>
      <c r="BR75" s="15"/>
      <c r="BS75" s="15"/>
      <c r="BT75" s="15"/>
      <c r="BU75" s="15"/>
      <c r="BV75" s="15"/>
      <c r="BW75" s="15"/>
      <c r="BX75" s="15"/>
      <c r="BY75" s="15"/>
      <c r="BZ75" s="15"/>
      <c r="CA75" s="15"/>
      <c r="CB75" s="15"/>
      <c r="CC75" s="15"/>
      <c r="CD75" s="15"/>
      <c r="CE75" s="15"/>
      <c r="CF75" s="15"/>
      <c r="CG75" s="15"/>
      <c r="CH75" s="15"/>
      <c r="CI75" s="15"/>
      <c r="CJ75" s="16">
        <v>1</v>
      </c>
      <c r="CK75" s="15"/>
      <c r="CL75" s="15"/>
      <c r="CM75" s="15"/>
      <c r="CN75" s="15"/>
      <c r="CO75" s="15"/>
      <c r="CP75" s="15"/>
      <c r="CQ75" s="15"/>
      <c r="CR75" s="15"/>
      <c r="CS75" s="15"/>
      <c r="CT75" s="15"/>
      <c r="CU75" s="15"/>
      <c r="CV75" s="15"/>
      <c r="CW75" s="15"/>
      <c r="CX75" s="15"/>
      <c r="CY75" s="15"/>
      <c r="CZ75" s="15"/>
      <c r="DA75" s="15"/>
      <c r="DB75" s="15"/>
      <c r="DC75" s="15"/>
      <c r="DD75" s="15"/>
      <c r="DE75" s="15"/>
      <c r="DF75" s="15"/>
      <c r="DG75" s="15"/>
      <c r="DH75" s="15"/>
      <c r="DI75" s="15"/>
      <c r="DJ75" s="15"/>
      <c r="DK75" s="15"/>
      <c r="DL75" s="15"/>
      <c r="DM75" s="15"/>
      <c r="DN75" s="15"/>
      <c r="DO75" s="15"/>
      <c r="DP75" s="16">
        <v>1</v>
      </c>
      <c r="DQ75" s="15"/>
      <c r="DR75" s="15"/>
      <c r="DS75" s="15"/>
      <c r="DT75" s="15"/>
      <c r="DU75" s="15"/>
      <c r="DV75" s="15"/>
      <c r="DW75" s="15"/>
      <c r="DX75" s="15"/>
      <c r="DY75" s="15"/>
      <c r="DZ75" s="15"/>
      <c r="EA75" s="15"/>
      <c r="EB75" s="15"/>
      <c r="EC75" s="16">
        <v>4</v>
      </c>
      <c r="ED75" s="15"/>
      <c r="EE75" s="15"/>
      <c r="EF75" s="15"/>
      <c r="EG75" s="15"/>
      <c r="EH75" s="15"/>
      <c r="EI75" s="15"/>
      <c r="EJ75" s="15"/>
      <c r="EK75" s="15"/>
      <c r="EL75" s="15"/>
      <c r="EM75" s="15"/>
      <c r="EN75" s="15"/>
      <c r="EO75" s="15"/>
      <c r="EP75" s="15"/>
      <c r="EQ75" s="15"/>
      <c r="ER75" s="15"/>
      <c r="ES75" s="15"/>
      <c r="ET75" s="15"/>
      <c r="EU75" s="15"/>
      <c r="EV75" s="15"/>
      <c r="EW75" s="15"/>
      <c r="EX75" s="16">
        <v>6</v>
      </c>
      <c r="EY75" s="17">
        <v>6600.02</v>
      </c>
      <c r="EZ75" s="17">
        <f t="shared" si="6"/>
        <v>5500.01666666667</v>
      </c>
      <c r="FA75" s="20">
        <f t="shared" ref="FA75:FA104" si="10">EY75/EX75</f>
        <v>1100.00333333333</v>
      </c>
      <c r="FB75" s="24">
        <f t="shared" si="8"/>
        <v>916.669444444444</v>
      </c>
      <c r="FC75" s="25">
        <v>381.39</v>
      </c>
      <c r="FD75" s="25">
        <f t="shared" si="9"/>
        <v>2288.34</v>
      </c>
      <c r="FE75" s="17">
        <f t="shared" si="7"/>
        <v>5500.02</v>
      </c>
      <c r="FF75" s="13" t="s">
        <v>334</v>
      </c>
      <c r="FG75" s="19">
        <f>AVERAGE(FB75,FH75)</f>
        <v>704.334722222222</v>
      </c>
      <c r="FH75" s="19">
        <v>492</v>
      </c>
      <c r="FI75" s="43">
        <f>FH75/1.29</f>
        <v>381.395348837209</v>
      </c>
    </row>
    <row r="76" customHeight="1" spans="1:167">
      <c r="A76" s="14">
        <v>263</v>
      </c>
      <c r="B76" s="14">
        <v>67</v>
      </c>
      <c r="C76" s="14" t="s">
        <v>335</v>
      </c>
      <c r="D76" s="14" t="s">
        <v>335</v>
      </c>
      <c r="E76" s="14" t="s">
        <v>336</v>
      </c>
      <c r="F76" s="14" t="s">
        <v>336</v>
      </c>
      <c r="G76" s="14" t="s">
        <v>167</v>
      </c>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c r="AY76" s="15"/>
      <c r="AZ76" s="15"/>
      <c r="BA76" s="15"/>
      <c r="BB76" s="15"/>
      <c r="BC76" s="15"/>
      <c r="BD76" s="15"/>
      <c r="BE76" s="15"/>
      <c r="BF76" s="15"/>
      <c r="BG76" s="15"/>
      <c r="BH76" s="15"/>
      <c r="BI76" s="15"/>
      <c r="BJ76" s="15"/>
      <c r="BK76" s="15"/>
      <c r="BL76" s="15"/>
      <c r="BM76" s="15"/>
      <c r="BN76" s="15"/>
      <c r="BO76" s="15"/>
      <c r="BP76" s="15"/>
      <c r="BQ76" s="15"/>
      <c r="BR76" s="15"/>
      <c r="BS76" s="15"/>
      <c r="BT76" s="15"/>
      <c r="BU76" s="15"/>
      <c r="BV76" s="15"/>
      <c r="BW76" s="15"/>
      <c r="BX76" s="15"/>
      <c r="BY76" s="15"/>
      <c r="BZ76" s="15"/>
      <c r="CA76" s="15"/>
      <c r="CB76" s="15"/>
      <c r="CC76" s="15"/>
      <c r="CD76" s="15"/>
      <c r="CE76" s="15"/>
      <c r="CF76" s="15"/>
      <c r="CG76" s="15"/>
      <c r="CH76" s="15"/>
      <c r="CI76" s="15"/>
      <c r="CJ76" s="15"/>
      <c r="CK76" s="15"/>
      <c r="CL76" s="15"/>
      <c r="CM76" s="15"/>
      <c r="CN76" s="15"/>
      <c r="CO76" s="15"/>
      <c r="CP76" s="15"/>
      <c r="CQ76" s="15"/>
      <c r="CR76" s="15"/>
      <c r="CS76" s="15"/>
      <c r="CT76" s="15"/>
      <c r="CU76" s="15"/>
      <c r="CV76" s="15"/>
      <c r="CW76" s="15"/>
      <c r="CX76" s="15"/>
      <c r="CY76" s="15"/>
      <c r="CZ76" s="15"/>
      <c r="DA76" s="15"/>
      <c r="DB76" s="15"/>
      <c r="DC76" s="15"/>
      <c r="DD76" s="15"/>
      <c r="DE76" s="15"/>
      <c r="DF76" s="15"/>
      <c r="DG76" s="15"/>
      <c r="DH76" s="15"/>
      <c r="DI76" s="15"/>
      <c r="DJ76" s="15"/>
      <c r="DK76" s="15"/>
      <c r="DL76" s="15"/>
      <c r="DM76" s="15"/>
      <c r="DN76" s="15"/>
      <c r="DO76" s="15"/>
      <c r="DP76" s="15"/>
      <c r="DQ76" s="15"/>
      <c r="DR76" s="15"/>
      <c r="DS76" s="15"/>
      <c r="DT76" s="15"/>
      <c r="DU76" s="15"/>
      <c r="DV76" s="15"/>
      <c r="DW76" s="15"/>
      <c r="DX76" s="15"/>
      <c r="DY76" s="15"/>
      <c r="DZ76" s="15"/>
      <c r="EA76" s="15"/>
      <c r="EB76" s="15"/>
      <c r="EC76" s="16">
        <v>4</v>
      </c>
      <c r="ED76" s="15"/>
      <c r="EE76" s="15"/>
      <c r="EF76" s="15"/>
      <c r="EG76" s="15"/>
      <c r="EH76" s="15"/>
      <c r="EI76" s="15"/>
      <c r="EJ76" s="16">
        <v>1</v>
      </c>
      <c r="EK76" s="15"/>
      <c r="EL76" s="15"/>
      <c r="EM76" s="15"/>
      <c r="EN76" s="15"/>
      <c r="EO76" s="15"/>
      <c r="EP76" s="15"/>
      <c r="EQ76" s="15"/>
      <c r="ER76" s="15"/>
      <c r="ES76" s="15"/>
      <c r="ET76" s="15"/>
      <c r="EU76" s="15"/>
      <c r="EV76" s="15"/>
      <c r="EW76" s="15"/>
      <c r="EX76" s="16">
        <v>5</v>
      </c>
      <c r="EY76" s="17">
        <v>5500.02</v>
      </c>
      <c r="EZ76" s="17">
        <f t="shared" si="6"/>
        <v>4583.35</v>
      </c>
      <c r="FA76" s="20">
        <f t="shared" si="10"/>
        <v>1100.004</v>
      </c>
      <c r="FB76" s="18">
        <f t="shared" si="8"/>
        <v>916.67</v>
      </c>
      <c r="FC76" s="18">
        <v>916.67</v>
      </c>
      <c r="FD76" s="18">
        <f t="shared" si="9"/>
        <v>4583.35</v>
      </c>
      <c r="FE76" s="17">
        <f t="shared" si="7"/>
        <v>4583.35</v>
      </c>
      <c r="FF76" s="19"/>
      <c r="FG76" s="19"/>
      <c r="FH76" s="19"/>
      <c r="FI76" s="19"/>
    </row>
    <row r="77" customHeight="1" spans="1:167">
      <c r="A77" s="14">
        <v>265</v>
      </c>
      <c r="B77" s="14">
        <v>68</v>
      </c>
      <c r="C77" s="14" t="s">
        <v>337</v>
      </c>
      <c r="D77" s="14" t="s">
        <v>337</v>
      </c>
      <c r="E77" s="14" t="s">
        <v>338</v>
      </c>
      <c r="F77" s="14" t="s">
        <v>338</v>
      </c>
      <c r="G77" s="14" t="s">
        <v>167</v>
      </c>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c r="AY77" s="15"/>
      <c r="AZ77" s="15"/>
      <c r="BA77" s="15"/>
      <c r="BB77" s="15"/>
      <c r="BC77" s="15"/>
      <c r="BD77" s="15"/>
      <c r="BE77" s="15"/>
      <c r="BF77" s="15"/>
      <c r="BG77" s="15"/>
      <c r="BH77" s="15"/>
      <c r="BI77" s="15"/>
      <c r="BJ77" s="15"/>
      <c r="BK77" s="15"/>
      <c r="BL77" s="15"/>
      <c r="BM77" s="15"/>
      <c r="BN77" s="15"/>
      <c r="BO77" s="15"/>
      <c r="BP77" s="15"/>
      <c r="BQ77" s="15"/>
      <c r="BR77" s="15"/>
      <c r="BS77" s="15"/>
      <c r="BT77" s="15"/>
      <c r="BU77" s="15"/>
      <c r="BV77" s="15"/>
      <c r="BW77" s="15"/>
      <c r="BX77" s="15"/>
      <c r="BY77" s="15"/>
      <c r="BZ77" s="15"/>
      <c r="CA77" s="15"/>
      <c r="CB77" s="15"/>
      <c r="CC77" s="15"/>
      <c r="CD77" s="15"/>
      <c r="CE77" s="15"/>
      <c r="CF77" s="15"/>
      <c r="CG77" s="15"/>
      <c r="CH77" s="15"/>
      <c r="CI77" s="15"/>
      <c r="CJ77" s="15"/>
      <c r="CK77" s="15"/>
      <c r="CL77" s="15"/>
      <c r="CM77" s="15"/>
      <c r="CN77" s="15"/>
      <c r="CO77" s="15"/>
      <c r="CP77" s="15"/>
      <c r="CQ77" s="15"/>
      <c r="CR77" s="15"/>
      <c r="CS77" s="15"/>
      <c r="CT77" s="15"/>
      <c r="CU77" s="15"/>
      <c r="CV77" s="15"/>
      <c r="CW77" s="15"/>
      <c r="CX77" s="15"/>
      <c r="CY77" s="15"/>
      <c r="CZ77" s="15"/>
      <c r="DA77" s="15"/>
      <c r="DB77" s="15"/>
      <c r="DC77" s="15"/>
      <c r="DD77" s="15"/>
      <c r="DE77" s="15"/>
      <c r="DF77" s="15"/>
      <c r="DG77" s="15"/>
      <c r="DH77" s="16">
        <v>2</v>
      </c>
      <c r="DI77" s="15"/>
      <c r="DJ77" s="15"/>
      <c r="DK77" s="15"/>
      <c r="DL77" s="15"/>
      <c r="DM77" s="15"/>
      <c r="DN77" s="15"/>
      <c r="DO77" s="15"/>
      <c r="DP77" s="15"/>
      <c r="DQ77" s="15"/>
      <c r="DR77" s="15"/>
      <c r="DS77" s="15"/>
      <c r="DT77" s="15"/>
      <c r="DU77" s="15"/>
      <c r="DV77" s="15"/>
      <c r="DW77" s="15"/>
      <c r="DX77" s="15"/>
      <c r="DY77" s="15"/>
      <c r="DZ77" s="15"/>
      <c r="EA77" s="15"/>
      <c r="EB77" s="15"/>
      <c r="EC77" s="15"/>
      <c r="ED77" s="15"/>
      <c r="EE77" s="15"/>
      <c r="EF77" s="15"/>
      <c r="EG77" s="15"/>
      <c r="EH77" s="15"/>
      <c r="EI77" s="15"/>
      <c r="EJ77" s="15"/>
      <c r="EK77" s="15"/>
      <c r="EL77" s="15"/>
      <c r="EM77" s="15"/>
      <c r="EN77" s="15"/>
      <c r="EO77" s="15"/>
      <c r="EP77" s="15"/>
      <c r="EQ77" s="15"/>
      <c r="ER77" s="15"/>
      <c r="ES77" s="15"/>
      <c r="ET77" s="15"/>
      <c r="EU77" s="15"/>
      <c r="EV77" s="15"/>
      <c r="EW77" s="15"/>
      <c r="EX77" s="16">
        <v>2</v>
      </c>
      <c r="EY77" s="17">
        <v>2000.02</v>
      </c>
      <c r="EZ77" s="17">
        <f t="shared" si="6"/>
        <v>1666.68333333333</v>
      </c>
      <c r="FA77" s="20">
        <f t="shared" si="10"/>
        <v>1000.01</v>
      </c>
      <c r="FB77" s="18">
        <f t="shared" si="8"/>
        <v>833.341666666667</v>
      </c>
      <c r="FC77" s="18">
        <v>833.341666666667</v>
      </c>
      <c r="FD77" s="18">
        <f t="shared" si="9"/>
        <v>1666.68333333333</v>
      </c>
      <c r="FE77" s="17">
        <f t="shared" si="7"/>
        <v>1666.69</v>
      </c>
      <c r="FF77" s="13"/>
      <c r="FG77" s="19"/>
      <c r="FH77" s="19"/>
      <c r="FI77" s="19"/>
    </row>
    <row r="78" customHeight="1" spans="1:167">
      <c r="A78" s="14">
        <v>266</v>
      </c>
      <c r="B78" s="14">
        <v>69</v>
      </c>
      <c r="C78" s="14" t="s">
        <v>339</v>
      </c>
      <c r="D78" s="14" t="s">
        <v>339</v>
      </c>
      <c r="E78" s="14" t="s">
        <v>340</v>
      </c>
      <c r="F78" s="14" t="s">
        <v>340</v>
      </c>
      <c r="G78" s="14" t="s">
        <v>167</v>
      </c>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c r="AY78" s="15"/>
      <c r="AZ78" s="15"/>
      <c r="BA78" s="15"/>
      <c r="BB78" s="15"/>
      <c r="BC78" s="15"/>
      <c r="BD78" s="15"/>
      <c r="BE78" s="15"/>
      <c r="BF78" s="15"/>
      <c r="BG78" s="15"/>
      <c r="BH78" s="15"/>
      <c r="BI78" s="15"/>
      <c r="BJ78" s="15"/>
      <c r="BK78" s="15"/>
      <c r="BL78" s="15"/>
      <c r="BM78" s="15"/>
      <c r="BN78" s="15"/>
      <c r="BO78" s="15"/>
      <c r="BP78" s="15"/>
      <c r="BQ78" s="15"/>
      <c r="BR78" s="15"/>
      <c r="BS78" s="15"/>
      <c r="BT78" s="15"/>
      <c r="BU78" s="15"/>
      <c r="BV78" s="15"/>
      <c r="BW78" s="15"/>
      <c r="BX78" s="15"/>
      <c r="BY78" s="15"/>
      <c r="BZ78" s="15"/>
      <c r="CA78" s="15"/>
      <c r="CB78" s="15"/>
      <c r="CC78" s="15"/>
      <c r="CD78" s="15"/>
      <c r="CE78" s="15"/>
      <c r="CF78" s="15"/>
      <c r="CG78" s="15"/>
      <c r="CH78" s="15"/>
      <c r="CI78" s="15"/>
      <c r="CJ78" s="15"/>
      <c r="CK78" s="15"/>
      <c r="CL78" s="15"/>
      <c r="CM78" s="15"/>
      <c r="CN78" s="15"/>
      <c r="CO78" s="15"/>
      <c r="CP78" s="15"/>
      <c r="CQ78" s="15"/>
      <c r="CR78" s="15"/>
      <c r="CS78" s="15"/>
      <c r="CT78" s="15"/>
      <c r="CU78" s="15"/>
      <c r="CV78" s="15"/>
      <c r="CW78" s="15"/>
      <c r="CX78" s="15"/>
      <c r="CY78" s="15"/>
      <c r="CZ78" s="15"/>
      <c r="DA78" s="15"/>
      <c r="DB78" s="15"/>
      <c r="DC78" s="15"/>
      <c r="DD78" s="15"/>
      <c r="DE78" s="15"/>
      <c r="DF78" s="15"/>
      <c r="DG78" s="15"/>
      <c r="DH78" s="15"/>
      <c r="DI78" s="15"/>
      <c r="DJ78" s="15"/>
      <c r="DK78" s="15"/>
      <c r="DL78" s="15"/>
      <c r="DM78" s="15"/>
      <c r="DN78" s="15"/>
      <c r="DO78" s="15"/>
      <c r="DP78" s="15"/>
      <c r="DQ78" s="15"/>
      <c r="DR78" s="15"/>
      <c r="DS78" s="15"/>
      <c r="DT78" s="15"/>
      <c r="DU78" s="15"/>
      <c r="DV78" s="15"/>
      <c r="DW78" s="15"/>
      <c r="DX78" s="15"/>
      <c r="DY78" s="15"/>
      <c r="DZ78" s="15"/>
      <c r="EA78" s="15"/>
      <c r="EB78" s="15"/>
      <c r="EC78" s="15"/>
      <c r="ED78" s="15"/>
      <c r="EE78" s="15"/>
      <c r="EF78" s="15"/>
      <c r="EG78" s="15"/>
      <c r="EH78" s="15"/>
      <c r="EI78" s="15"/>
      <c r="EJ78" s="15"/>
      <c r="EK78" s="15"/>
      <c r="EL78" s="15"/>
      <c r="EM78" s="15"/>
      <c r="EN78" s="15"/>
      <c r="EO78" s="15"/>
      <c r="EP78" s="15"/>
      <c r="EQ78" s="15"/>
      <c r="ER78" s="15"/>
      <c r="ES78" s="15"/>
      <c r="ET78" s="16">
        <v>4</v>
      </c>
      <c r="EU78" s="15"/>
      <c r="EV78" s="15"/>
      <c r="EW78" s="15"/>
      <c r="EX78" s="16">
        <v>4</v>
      </c>
      <c r="EY78" s="17">
        <v>4000.03</v>
      </c>
      <c r="EZ78" s="17">
        <f t="shared" si="6"/>
        <v>3333.35833333333</v>
      </c>
      <c r="FA78" s="20">
        <f t="shared" si="10"/>
        <v>1000.0075</v>
      </c>
      <c r="FB78" s="18">
        <f t="shared" si="8"/>
        <v>833.339583333333</v>
      </c>
      <c r="FC78" s="18">
        <v>833.339583333333</v>
      </c>
      <c r="FD78" s="18">
        <f t="shared" si="9"/>
        <v>3333.35833333333</v>
      </c>
      <c r="FE78" s="17">
        <f t="shared" si="7"/>
        <v>3333.36</v>
      </c>
      <c r="FF78" s="13"/>
      <c r="FG78" s="19"/>
      <c r="FH78" s="19"/>
      <c r="FI78" s="19"/>
    </row>
    <row r="79" customHeight="1" spans="1:167">
      <c r="A79" s="14">
        <v>267</v>
      </c>
      <c r="B79" s="14">
        <v>70</v>
      </c>
      <c r="C79" s="14" t="s">
        <v>341</v>
      </c>
      <c r="D79" s="14" t="s">
        <v>341</v>
      </c>
      <c r="E79" s="14" t="s">
        <v>342</v>
      </c>
      <c r="F79" s="14" t="s">
        <v>342</v>
      </c>
      <c r="G79" s="14" t="s">
        <v>167</v>
      </c>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c r="AY79" s="15"/>
      <c r="AZ79" s="15"/>
      <c r="BA79" s="15"/>
      <c r="BB79" s="15"/>
      <c r="BC79" s="15"/>
      <c r="BD79" s="15"/>
      <c r="BE79" s="15"/>
      <c r="BF79" s="15"/>
      <c r="BG79" s="15"/>
      <c r="BH79" s="15"/>
      <c r="BI79" s="15"/>
      <c r="BJ79" s="15"/>
      <c r="BK79" s="15"/>
      <c r="BL79" s="15"/>
      <c r="BM79" s="15"/>
      <c r="BN79" s="15"/>
      <c r="BO79" s="15"/>
      <c r="BP79" s="15"/>
      <c r="BQ79" s="15"/>
      <c r="BR79" s="15"/>
      <c r="BS79" s="15"/>
      <c r="BT79" s="15"/>
      <c r="BU79" s="15"/>
      <c r="BV79" s="15"/>
      <c r="BW79" s="15"/>
      <c r="BX79" s="15"/>
      <c r="BY79" s="15"/>
      <c r="BZ79" s="15"/>
      <c r="CA79" s="15"/>
      <c r="CB79" s="15"/>
      <c r="CC79" s="15"/>
      <c r="CD79" s="15"/>
      <c r="CE79" s="15"/>
      <c r="CF79" s="15"/>
      <c r="CG79" s="15"/>
      <c r="CH79" s="15"/>
      <c r="CI79" s="15"/>
      <c r="CJ79" s="15"/>
      <c r="CK79" s="15"/>
      <c r="CL79" s="15"/>
      <c r="CM79" s="15"/>
      <c r="CN79" s="15"/>
      <c r="CO79" s="15"/>
      <c r="CP79" s="15"/>
      <c r="CQ79" s="15"/>
      <c r="CR79" s="15"/>
      <c r="CS79" s="15"/>
      <c r="CT79" s="15"/>
      <c r="CU79" s="15"/>
      <c r="CV79" s="15"/>
      <c r="CW79" s="15"/>
      <c r="CX79" s="16">
        <v>2</v>
      </c>
      <c r="CY79" s="15"/>
      <c r="CZ79" s="15"/>
      <c r="DA79" s="15"/>
      <c r="DB79" s="15"/>
      <c r="DC79" s="15"/>
      <c r="DD79" s="15"/>
      <c r="DE79" s="15"/>
      <c r="DF79" s="15"/>
      <c r="DG79" s="15"/>
      <c r="DH79" s="15"/>
      <c r="DI79" s="15"/>
      <c r="DJ79" s="15"/>
      <c r="DK79" s="15"/>
      <c r="DL79" s="15"/>
      <c r="DM79" s="15"/>
      <c r="DN79" s="15"/>
      <c r="DO79" s="15"/>
      <c r="DP79" s="15"/>
      <c r="DQ79" s="15"/>
      <c r="DR79" s="15"/>
      <c r="DS79" s="15"/>
      <c r="DT79" s="15"/>
      <c r="DU79" s="15"/>
      <c r="DV79" s="15"/>
      <c r="DW79" s="15"/>
      <c r="DX79" s="15"/>
      <c r="DY79" s="15"/>
      <c r="DZ79" s="15"/>
      <c r="EA79" s="15"/>
      <c r="EB79" s="15"/>
      <c r="EC79" s="15"/>
      <c r="ED79" s="16">
        <v>7</v>
      </c>
      <c r="EE79" s="15"/>
      <c r="EF79" s="15"/>
      <c r="EG79" s="15"/>
      <c r="EH79" s="15"/>
      <c r="EI79" s="15"/>
      <c r="EJ79" s="15"/>
      <c r="EK79" s="15"/>
      <c r="EL79" s="15"/>
      <c r="EM79" s="15"/>
      <c r="EN79" s="15"/>
      <c r="EO79" s="15"/>
      <c r="EP79" s="15"/>
      <c r="EQ79" s="15"/>
      <c r="ER79" s="15"/>
      <c r="ES79" s="15"/>
      <c r="ET79" s="15"/>
      <c r="EU79" s="15"/>
      <c r="EV79" s="15"/>
      <c r="EW79" s="15"/>
      <c r="EX79" s="16">
        <v>9</v>
      </c>
      <c r="EY79" s="17">
        <v>7200.04</v>
      </c>
      <c r="EZ79" s="17">
        <f t="shared" si="6"/>
        <v>6000.03333333333</v>
      </c>
      <c r="FA79" s="20">
        <f t="shared" si="10"/>
        <v>800.004444444444</v>
      </c>
      <c r="FB79" s="18">
        <f t="shared" si="8"/>
        <v>666.67037037037</v>
      </c>
      <c r="FC79" s="18">
        <v>666.67037037037</v>
      </c>
      <c r="FD79" s="18">
        <f t="shared" si="9"/>
        <v>6000.03333333333</v>
      </c>
      <c r="FE79" s="17">
        <f t="shared" si="7"/>
        <v>6000.04</v>
      </c>
      <c r="FF79" s="13"/>
      <c r="FG79" s="19"/>
      <c r="FH79" s="19"/>
      <c r="FI79" s="19"/>
    </row>
    <row r="80" customHeight="1" spans="1:167">
      <c r="A80" s="14">
        <v>280</v>
      </c>
      <c r="B80" s="14">
        <v>71</v>
      </c>
      <c r="C80" s="14" t="s">
        <v>343</v>
      </c>
      <c r="D80" s="14" t="s">
        <v>343</v>
      </c>
      <c r="E80" s="14" t="s">
        <v>344</v>
      </c>
      <c r="F80" s="14" t="s">
        <v>344</v>
      </c>
      <c r="G80" s="14" t="s">
        <v>167</v>
      </c>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c r="AY80" s="15"/>
      <c r="AZ80" s="15"/>
      <c r="BA80" s="15"/>
      <c r="BB80" s="15"/>
      <c r="BC80" s="15"/>
      <c r="BD80" s="15"/>
      <c r="BE80" s="15"/>
      <c r="BF80" s="15"/>
      <c r="BG80" s="15"/>
      <c r="BH80" s="15"/>
      <c r="BI80" s="15"/>
      <c r="BJ80" s="15"/>
      <c r="BK80" s="15"/>
      <c r="BL80" s="15"/>
      <c r="BM80" s="15"/>
      <c r="BN80" s="15"/>
      <c r="BO80" s="15"/>
      <c r="BP80" s="15"/>
      <c r="BQ80" s="15"/>
      <c r="BR80" s="15"/>
      <c r="BS80" s="15"/>
      <c r="BT80" s="15"/>
      <c r="BU80" s="15"/>
      <c r="BV80" s="15"/>
      <c r="BW80" s="15"/>
      <c r="BX80" s="15"/>
      <c r="BY80" s="15"/>
      <c r="BZ80" s="15"/>
      <c r="CA80" s="15"/>
      <c r="CB80" s="15"/>
      <c r="CC80" s="15"/>
      <c r="CD80" s="15"/>
      <c r="CE80" s="15"/>
      <c r="CF80" s="15"/>
      <c r="CG80" s="15"/>
      <c r="CH80" s="15"/>
      <c r="CI80" s="15"/>
      <c r="CJ80" s="15"/>
      <c r="CK80" s="15"/>
      <c r="CL80" s="15"/>
      <c r="CM80" s="15"/>
      <c r="CN80" s="15"/>
      <c r="CO80" s="15"/>
      <c r="CP80" s="15"/>
      <c r="CQ80" s="15"/>
      <c r="CR80" s="15"/>
      <c r="CS80" s="15"/>
      <c r="CT80" s="15"/>
      <c r="CU80" s="15"/>
      <c r="CV80" s="15"/>
      <c r="CW80" s="15"/>
      <c r="CX80" s="15"/>
      <c r="CY80" s="15"/>
      <c r="CZ80" s="15"/>
      <c r="DA80" s="15"/>
      <c r="DB80" s="15"/>
      <c r="DC80" s="15"/>
      <c r="DD80" s="15"/>
      <c r="DE80" s="15"/>
      <c r="DF80" s="15"/>
      <c r="DG80" s="16">
        <v>800</v>
      </c>
      <c r="DH80" s="15"/>
      <c r="DI80" s="15"/>
      <c r="DJ80" s="15"/>
      <c r="DK80" s="15"/>
      <c r="DL80" s="15"/>
      <c r="DM80" s="15"/>
      <c r="DN80" s="15"/>
      <c r="DO80" s="15"/>
      <c r="DP80" s="15"/>
      <c r="DQ80" s="15"/>
      <c r="DR80" s="15"/>
      <c r="DS80" s="15"/>
      <c r="DT80" s="15"/>
      <c r="DU80" s="15"/>
      <c r="DV80" s="15"/>
      <c r="DW80" s="15"/>
      <c r="DX80" s="15"/>
      <c r="DY80" s="15"/>
      <c r="DZ80" s="15"/>
      <c r="EA80" s="15"/>
      <c r="EB80" s="15"/>
      <c r="EC80" s="15"/>
      <c r="ED80" s="15"/>
      <c r="EE80" s="15"/>
      <c r="EF80" s="15"/>
      <c r="EG80" s="15"/>
      <c r="EH80" s="15"/>
      <c r="EI80" s="15"/>
      <c r="EJ80" s="15"/>
      <c r="EK80" s="15"/>
      <c r="EL80" s="15"/>
      <c r="EM80" s="15"/>
      <c r="EN80" s="15"/>
      <c r="EO80" s="15"/>
      <c r="EP80" s="15"/>
      <c r="EQ80" s="15"/>
      <c r="ER80" s="15"/>
      <c r="ES80" s="15"/>
      <c r="ET80" s="15"/>
      <c r="EU80" s="15"/>
      <c r="EV80" s="15"/>
      <c r="EW80" s="15"/>
      <c r="EX80" s="16">
        <v>800</v>
      </c>
      <c r="EY80" s="17">
        <v>31680</v>
      </c>
      <c r="EZ80" s="17">
        <f t="shared" si="6"/>
        <v>26400</v>
      </c>
      <c r="FA80" s="20">
        <f t="shared" si="10"/>
        <v>39.6</v>
      </c>
      <c r="FB80" s="18">
        <f t="shared" si="8"/>
        <v>33</v>
      </c>
      <c r="FC80" s="18">
        <v>33</v>
      </c>
      <c r="FD80" s="18">
        <f t="shared" si="9"/>
        <v>26400</v>
      </c>
      <c r="FE80" s="17">
        <f t="shared" si="7"/>
        <v>26400</v>
      </c>
      <c r="FF80" s="13"/>
      <c r="FG80" s="19"/>
      <c r="FH80" s="19"/>
      <c r="FI80" s="19"/>
    </row>
    <row r="81" customHeight="1" spans="1:165">
      <c r="A81" s="14">
        <v>281</v>
      </c>
      <c r="B81" s="14">
        <v>72</v>
      </c>
      <c r="C81" s="14" t="s">
        <v>345</v>
      </c>
      <c r="D81" s="14" t="s">
        <v>345</v>
      </c>
      <c r="E81" s="14" t="s">
        <v>346</v>
      </c>
      <c r="F81" s="14" t="s">
        <v>346</v>
      </c>
      <c r="G81" s="14" t="s">
        <v>167</v>
      </c>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c r="AY81" s="15"/>
      <c r="AZ81" s="15"/>
      <c r="BA81" s="15"/>
      <c r="BB81" s="15"/>
      <c r="BC81" s="15"/>
      <c r="BD81" s="15"/>
      <c r="BE81" s="15"/>
      <c r="BF81" s="15"/>
      <c r="BG81" s="15"/>
      <c r="BH81" s="15"/>
      <c r="BI81" s="15"/>
      <c r="BJ81" s="15"/>
      <c r="BK81" s="15"/>
      <c r="BL81" s="15"/>
      <c r="BM81" s="15"/>
      <c r="BN81" s="15"/>
      <c r="BO81" s="15"/>
      <c r="BP81" s="15"/>
      <c r="BQ81" s="15"/>
      <c r="BR81" s="15"/>
      <c r="BS81" s="15"/>
      <c r="BT81" s="15"/>
      <c r="BU81" s="15"/>
      <c r="BV81" s="15"/>
      <c r="BW81" s="15"/>
      <c r="BX81" s="15"/>
      <c r="BY81" s="15"/>
      <c r="BZ81" s="15"/>
      <c r="CA81" s="15"/>
      <c r="CB81" s="15"/>
      <c r="CC81" s="15"/>
      <c r="CD81" s="15"/>
      <c r="CE81" s="15"/>
      <c r="CF81" s="15"/>
      <c r="CG81" s="15"/>
      <c r="CH81" s="15"/>
      <c r="CI81" s="15"/>
      <c r="CJ81" s="15"/>
      <c r="CK81" s="15"/>
      <c r="CL81" s="15"/>
      <c r="CM81" s="15"/>
      <c r="CN81" s="15"/>
      <c r="CO81" s="15"/>
      <c r="CP81" s="15"/>
      <c r="CQ81" s="15"/>
      <c r="CR81" s="15"/>
      <c r="CS81" s="15"/>
      <c r="CT81" s="15"/>
      <c r="CU81" s="15"/>
      <c r="CV81" s="15"/>
      <c r="CW81" s="15"/>
      <c r="CX81" s="15"/>
      <c r="CY81" s="15"/>
      <c r="CZ81" s="15"/>
      <c r="DA81" s="15"/>
      <c r="DB81" s="15"/>
      <c r="DC81" s="15"/>
      <c r="DD81" s="15"/>
      <c r="DE81" s="15"/>
      <c r="DF81" s="15"/>
      <c r="DG81" s="15"/>
      <c r="DH81" s="16">
        <v>50</v>
      </c>
      <c r="DI81" s="15"/>
      <c r="DJ81" s="15"/>
      <c r="DK81" s="15"/>
      <c r="DL81" s="15"/>
      <c r="DM81" s="15"/>
      <c r="DN81" s="15"/>
      <c r="DO81" s="15"/>
      <c r="DP81" s="15"/>
      <c r="DQ81" s="15"/>
      <c r="DR81" s="15"/>
      <c r="DS81" s="15"/>
      <c r="DT81" s="15"/>
      <c r="DU81" s="15"/>
      <c r="DV81" s="15"/>
      <c r="DW81" s="15"/>
      <c r="DX81" s="15"/>
      <c r="DY81" s="15"/>
      <c r="DZ81" s="15"/>
      <c r="EA81" s="15"/>
      <c r="EB81" s="15"/>
      <c r="EC81" s="15"/>
      <c r="ED81" s="15"/>
      <c r="EE81" s="15"/>
      <c r="EF81" s="15"/>
      <c r="EG81" s="15"/>
      <c r="EH81" s="15"/>
      <c r="EI81" s="15"/>
      <c r="EJ81" s="15"/>
      <c r="EK81" s="15"/>
      <c r="EL81" s="15"/>
      <c r="EM81" s="15"/>
      <c r="EN81" s="15"/>
      <c r="EO81" s="15"/>
      <c r="EP81" s="15"/>
      <c r="EQ81" s="15"/>
      <c r="ER81" s="15"/>
      <c r="ES81" s="15"/>
      <c r="ET81" s="15"/>
      <c r="EU81" s="15"/>
      <c r="EV81" s="15"/>
      <c r="EW81" s="15"/>
      <c r="EX81" s="16">
        <v>50</v>
      </c>
      <c r="EY81" s="17">
        <v>3291.6</v>
      </c>
      <c r="EZ81" s="17">
        <f t="shared" si="6"/>
        <v>2743</v>
      </c>
      <c r="FA81" s="20">
        <f t="shared" si="10"/>
        <v>65.832</v>
      </c>
      <c r="FB81" s="18">
        <f t="shared" si="8"/>
        <v>54.86</v>
      </c>
      <c r="FC81" s="18">
        <v>54.86</v>
      </c>
      <c r="FD81" s="18">
        <f t="shared" si="9"/>
        <v>2743</v>
      </c>
      <c r="FE81" s="17">
        <f t="shared" si="7"/>
        <v>2743</v>
      </c>
      <c r="FF81" s="13"/>
      <c r="FG81" s="19"/>
      <c r="FH81" s="19"/>
      <c r="FI81" s="19"/>
    </row>
    <row r="82" customHeight="1" spans="1:165">
      <c r="A82" s="14" t="s">
        <v>347</v>
      </c>
      <c r="B82" s="14">
        <v>73</v>
      </c>
      <c r="C82" s="14"/>
      <c r="D82" s="32" t="s">
        <v>348</v>
      </c>
      <c r="E82" s="14"/>
      <c r="F82" s="32" t="s">
        <v>349</v>
      </c>
      <c r="G82" s="14" t="s">
        <v>350</v>
      </c>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c r="AY82" s="15"/>
      <c r="AZ82" s="15"/>
      <c r="BA82" s="15"/>
      <c r="BB82" s="15"/>
      <c r="BC82" s="15"/>
      <c r="BD82" s="15"/>
      <c r="BE82" s="15"/>
      <c r="BF82" s="15"/>
      <c r="BG82" s="15"/>
      <c r="BH82" s="15"/>
      <c r="BI82" s="15"/>
      <c r="BJ82" s="15"/>
      <c r="BK82" s="15"/>
      <c r="BL82" s="15"/>
      <c r="BM82" s="15"/>
      <c r="BN82" s="15"/>
      <c r="BO82" s="15"/>
      <c r="BP82" s="15"/>
      <c r="BQ82" s="15"/>
      <c r="BR82" s="15"/>
      <c r="BS82" s="15"/>
      <c r="BT82" s="15"/>
      <c r="BU82" s="15"/>
      <c r="BV82" s="15"/>
      <c r="BW82" s="15"/>
      <c r="BX82" s="15"/>
      <c r="BY82" s="15"/>
      <c r="BZ82" s="15"/>
      <c r="CA82" s="15"/>
      <c r="CB82" s="15"/>
      <c r="CC82" s="15"/>
      <c r="CD82" s="15"/>
      <c r="CE82" s="15"/>
      <c r="CF82" s="15"/>
      <c r="CG82" s="15"/>
      <c r="CH82" s="15"/>
      <c r="CI82" s="15"/>
      <c r="CJ82" s="15"/>
      <c r="CK82" s="15"/>
      <c r="CL82" s="15"/>
      <c r="CM82" s="15"/>
      <c r="CN82" s="15"/>
      <c r="CO82" s="15"/>
      <c r="CP82" s="15"/>
      <c r="CQ82" s="15"/>
      <c r="CR82" s="15"/>
      <c r="CS82" s="15"/>
      <c r="CT82" s="15"/>
      <c r="CU82" s="15"/>
      <c r="CV82" s="15"/>
      <c r="CW82" s="15"/>
      <c r="CX82" s="15"/>
      <c r="CY82" s="15"/>
      <c r="CZ82" s="15"/>
      <c r="DA82" s="15"/>
      <c r="DB82" s="15"/>
      <c r="DC82" s="15">
        <v>50</v>
      </c>
      <c r="DD82" s="15"/>
      <c r="DE82" s="15"/>
      <c r="DF82" s="15"/>
      <c r="DG82" s="15"/>
      <c r="DH82" s="16"/>
      <c r="DI82" s="15"/>
      <c r="DJ82" s="15"/>
      <c r="DK82" s="15"/>
      <c r="DL82" s="15"/>
      <c r="DM82" s="15"/>
      <c r="DN82" s="15"/>
      <c r="DO82" s="15"/>
      <c r="DP82" s="15"/>
      <c r="DQ82" s="15"/>
      <c r="DR82" s="15"/>
      <c r="DS82" s="15"/>
      <c r="DT82" s="15"/>
      <c r="DU82" s="15"/>
      <c r="DV82" s="15"/>
      <c r="DW82" s="15"/>
      <c r="DX82" s="15"/>
      <c r="DY82" s="15"/>
      <c r="DZ82" s="15"/>
      <c r="EA82" s="15"/>
      <c r="EB82" s="15"/>
      <c r="EC82" s="15"/>
      <c r="ED82" s="15"/>
      <c r="EE82" s="15"/>
      <c r="EF82" s="15"/>
      <c r="EG82" s="15"/>
      <c r="EH82" s="15"/>
      <c r="EI82" s="15"/>
      <c r="EJ82" s="15"/>
      <c r="EK82" s="15"/>
      <c r="EL82" s="15"/>
      <c r="EM82" s="15"/>
      <c r="EN82" s="15"/>
      <c r="EO82" s="15"/>
      <c r="EP82" s="15"/>
      <c r="EQ82" s="15"/>
      <c r="ER82" s="15"/>
      <c r="ES82" s="15"/>
      <c r="ET82" s="15"/>
      <c r="EU82" s="15"/>
      <c r="EV82" s="15"/>
      <c r="EW82" s="15"/>
      <c r="EX82" s="16">
        <f>SUM(H82:EW82)</f>
        <v>50</v>
      </c>
      <c r="EY82" s="17">
        <v>6250</v>
      </c>
      <c r="EZ82" s="17">
        <f t="shared" si="6"/>
        <v>5208.33333333333</v>
      </c>
      <c r="FA82" s="20">
        <f t="shared" si="10"/>
        <v>125</v>
      </c>
      <c r="FB82" s="18"/>
      <c r="FC82" s="18">
        <v>104.166666666667</v>
      </c>
      <c r="FD82" s="18">
        <f t="shared" si="9"/>
        <v>5208.33333333333</v>
      </c>
      <c r="FE82" s="17">
        <f t="shared" si="7"/>
        <v>5208.34</v>
      </c>
      <c r="FF82" s="13"/>
      <c r="FG82" s="19"/>
      <c r="FH82" s="19"/>
      <c r="FI82" s="19"/>
    </row>
    <row r="83" customHeight="1" spans="1:165">
      <c r="A83" s="14" t="s">
        <v>347</v>
      </c>
      <c r="B83" s="14">
        <v>74</v>
      </c>
      <c r="C83" s="14"/>
      <c r="D83" s="32" t="s">
        <v>351</v>
      </c>
      <c r="E83" s="14"/>
      <c r="F83" s="32" t="s">
        <v>352</v>
      </c>
      <c r="G83" s="14" t="s">
        <v>350</v>
      </c>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c r="BB83" s="15"/>
      <c r="BC83" s="15"/>
      <c r="BD83" s="15"/>
      <c r="BE83" s="15"/>
      <c r="BF83" s="15"/>
      <c r="BG83" s="15"/>
      <c r="BH83" s="15"/>
      <c r="BI83" s="15"/>
      <c r="BJ83" s="15"/>
      <c r="BK83" s="15"/>
      <c r="BL83" s="15"/>
      <c r="BM83" s="15"/>
      <c r="BN83" s="15"/>
      <c r="BO83" s="15"/>
      <c r="BP83" s="15"/>
      <c r="BQ83" s="15"/>
      <c r="BR83" s="15"/>
      <c r="BS83" s="15"/>
      <c r="BT83" s="15"/>
      <c r="BU83" s="15"/>
      <c r="BV83" s="15"/>
      <c r="BW83" s="15"/>
      <c r="BX83" s="15"/>
      <c r="BY83" s="15"/>
      <c r="BZ83" s="15"/>
      <c r="CA83" s="15"/>
      <c r="CB83" s="15"/>
      <c r="CC83" s="15"/>
      <c r="CD83" s="15"/>
      <c r="CE83" s="15"/>
      <c r="CF83" s="15"/>
      <c r="CG83" s="15"/>
      <c r="CH83" s="15"/>
      <c r="CI83" s="15"/>
      <c r="CJ83" s="15"/>
      <c r="CK83" s="15"/>
      <c r="CL83" s="15"/>
      <c r="CM83" s="15"/>
      <c r="CN83" s="15"/>
      <c r="CO83" s="15"/>
      <c r="CP83" s="15"/>
      <c r="CQ83" s="15"/>
      <c r="CR83" s="15"/>
      <c r="CS83" s="15"/>
      <c r="CT83" s="15"/>
      <c r="CU83" s="15"/>
      <c r="CV83" s="15"/>
      <c r="CW83" s="15"/>
      <c r="CX83" s="15"/>
      <c r="CY83" s="15"/>
      <c r="CZ83" s="15"/>
      <c r="DA83" s="15"/>
      <c r="DB83" s="15"/>
      <c r="DC83" s="15">
        <v>50</v>
      </c>
      <c r="DD83" s="15"/>
      <c r="DE83" s="15"/>
      <c r="DF83" s="15"/>
      <c r="DG83" s="15"/>
      <c r="DH83" s="16"/>
      <c r="DI83" s="15"/>
      <c r="DJ83" s="15"/>
      <c r="DK83" s="15"/>
      <c r="DL83" s="15"/>
      <c r="DM83" s="15"/>
      <c r="DN83" s="15"/>
      <c r="DO83" s="15"/>
      <c r="DP83" s="15"/>
      <c r="DQ83" s="15"/>
      <c r="DR83" s="15"/>
      <c r="DS83" s="15"/>
      <c r="DT83" s="15"/>
      <c r="DU83" s="15"/>
      <c r="DV83" s="15"/>
      <c r="DW83" s="15"/>
      <c r="DX83" s="15"/>
      <c r="DY83" s="15"/>
      <c r="DZ83" s="15"/>
      <c r="EA83" s="15"/>
      <c r="EB83" s="15"/>
      <c r="EC83" s="15"/>
      <c r="ED83" s="15"/>
      <c r="EE83" s="15"/>
      <c r="EF83" s="15"/>
      <c r="EG83" s="15"/>
      <c r="EH83" s="15"/>
      <c r="EI83" s="15"/>
      <c r="EJ83" s="15"/>
      <c r="EK83" s="15"/>
      <c r="EL83" s="15"/>
      <c r="EM83" s="15"/>
      <c r="EN83" s="15"/>
      <c r="EO83" s="15"/>
      <c r="EP83" s="15"/>
      <c r="EQ83" s="15"/>
      <c r="ER83" s="15"/>
      <c r="ES83" s="15"/>
      <c r="ET83" s="15"/>
      <c r="EU83" s="15"/>
      <c r="EV83" s="15"/>
      <c r="EW83" s="15"/>
      <c r="EX83" s="16">
        <f>SUM(H83:EW83)</f>
        <v>50</v>
      </c>
      <c r="EY83" s="17">
        <v>7500</v>
      </c>
      <c r="EZ83" s="17">
        <f t="shared" si="6"/>
        <v>6250</v>
      </c>
      <c r="FA83" s="20">
        <f t="shared" si="10"/>
        <v>150</v>
      </c>
      <c r="FB83" s="18"/>
      <c r="FC83" s="18">
        <v>125</v>
      </c>
      <c r="FD83" s="18">
        <f t="shared" si="9"/>
        <v>6250</v>
      </c>
      <c r="FE83" s="17">
        <f t="shared" si="7"/>
        <v>6250</v>
      </c>
      <c r="FF83" s="13"/>
      <c r="FG83" s="19"/>
      <c r="FH83" s="19"/>
      <c r="FI83" s="19"/>
    </row>
    <row r="84" customHeight="1" spans="1:165">
      <c r="A84" s="14"/>
      <c r="B84" s="14">
        <v>75</v>
      </c>
      <c r="C84" s="14"/>
      <c r="D84" s="32" t="s">
        <v>353</v>
      </c>
      <c r="E84" s="14"/>
      <c r="F84" s="32" t="s">
        <v>354</v>
      </c>
      <c r="G84" s="14" t="s">
        <v>167</v>
      </c>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c r="AY84" s="15"/>
      <c r="AZ84" s="15"/>
      <c r="BA84" s="15"/>
      <c r="BB84" s="15"/>
      <c r="BC84" s="15"/>
      <c r="BD84" s="15"/>
      <c r="BE84" s="15"/>
      <c r="BF84" s="15"/>
      <c r="BG84" s="15"/>
      <c r="BH84" s="15"/>
      <c r="BI84" s="15"/>
      <c r="BJ84" s="15"/>
      <c r="BK84" s="15"/>
      <c r="BL84" s="15"/>
      <c r="BM84" s="15"/>
      <c r="BN84" s="15"/>
      <c r="BO84" s="15"/>
      <c r="BP84" s="15"/>
      <c r="BQ84" s="15"/>
      <c r="BR84" s="15"/>
      <c r="BS84" s="15"/>
      <c r="BT84" s="15"/>
      <c r="BU84" s="15"/>
      <c r="BV84" s="15"/>
      <c r="BW84" s="15"/>
      <c r="BX84" s="15"/>
      <c r="BY84" s="15"/>
      <c r="BZ84" s="15"/>
      <c r="CA84" s="15"/>
      <c r="CB84" s="15"/>
      <c r="CC84" s="15"/>
      <c r="CD84" s="15"/>
      <c r="CE84" s="15"/>
      <c r="CF84" s="15"/>
      <c r="CG84" s="15"/>
      <c r="CH84" s="15"/>
      <c r="CI84" s="15"/>
      <c r="CJ84" s="15"/>
      <c r="CK84" s="15"/>
      <c r="CL84" s="15"/>
      <c r="CM84" s="15"/>
      <c r="CN84" s="15"/>
      <c r="CO84" s="44">
        <v>12</v>
      </c>
      <c r="CP84" s="15"/>
      <c r="CQ84" s="15"/>
      <c r="CR84" s="15"/>
      <c r="CS84" s="15"/>
      <c r="CT84" s="15"/>
      <c r="CU84" s="15"/>
      <c r="CV84" s="15"/>
      <c r="CW84" s="15"/>
      <c r="CX84" s="15"/>
      <c r="CY84" s="15"/>
      <c r="CZ84" s="15"/>
      <c r="DA84" s="15"/>
      <c r="DB84" s="15"/>
      <c r="DC84" s="15"/>
      <c r="DD84" s="15"/>
      <c r="DE84" s="15"/>
      <c r="DF84" s="15"/>
      <c r="DG84" s="15"/>
      <c r="DH84" s="16"/>
      <c r="DI84" s="15"/>
      <c r="DJ84" s="15"/>
      <c r="DK84" s="15"/>
      <c r="DL84" s="15"/>
      <c r="DM84" s="15"/>
      <c r="DN84" s="15"/>
      <c r="DO84" s="15"/>
      <c r="DP84" s="15"/>
      <c r="DQ84" s="15"/>
      <c r="DR84" s="15"/>
      <c r="DS84" s="15"/>
      <c r="DT84" s="15"/>
      <c r="DU84" s="15"/>
      <c r="DV84" s="15"/>
      <c r="DW84" s="15"/>
      <c r="DX84" s="15"/>
      <c r="DY84" s="15"/>
      <c r="DZ84" s="15"/>
      <c r="EA84" s="15"/>
      <c r="EB84" s="15"/>
      <c r="EC84" s="15"/>
      <c r="ED84" s="15"/>
      <c r="EE84" s="15"/>
      <c r="EF84" s="15"/>
      <c r="EG84" s="15"/>
      <c r="EH84" s="15"/>
      <c r="EI84" s="15"/>
      <c r="EJ84" s="15"/>
      <c r="EK84" s="15"/>
      <c r="EL84" s="15"/>
      <c r="EM84" s="15"/>
      <c r="EN84" s="15"/>
      <c r="EO84" s="15"/>
      <c r="EP84" s="15"/>
      <c r="EQ84" s="15"/>
      <c r="ER84" s="15"/>
      <c r="ES84" s="15"/>
      <c r="ET84" s="15"/>
      <c r="EU84" s="15"/>
      <c r="EV84" s="15"/>
      <c r="EW84" s="15"/>
      <c r="EX84" s="23">
        <f t="shared" ref="EX84:EX102" si="11">SUM(H84:EW84)</f>
        <v>12</v>
      </c>
      <c r="EY84" s="45">
        <v>8164.8</v>
      </c>
      <c r="EZ84" s="45">
        <f t="shared" si="6"/>
        <v>6804</v>
      </c>
      <c r="FA84" s="46">
        <f t="shared" si="10"/>
        <v>680.4</v>
      </c>
      <c r="FB84" s="25"/>
      <c r="FC84" s="25">
        <v>567</v>
      </c>
      <c r="FD84" s="25">
        <f t="shared" si="9"/>
        <v>6804</v>
      </c>
      <c r="FE84" s="17"/>
      <c r="FF84" s="13"/>
      <c r="FG84" s="19"/>
      <c r="FH84" s="19"/>
      <c r="FI84" s="19"/>
    </row>
    <row r="85" customHeight="1" spans="1:165">
      <c r="A85" s="14"/>
      <c r="B85" s="14">
        <v>76</v>
      </c>
      <c r="C85" s="14"/>
      <c r="D85" s="32" t="s">
        <v>355</v>
      </c>
      <c r="E85" s="14"/>
      <c r="F85" s="32" t="s">
        <v>356</v>
      </c>
      <c r="G85" s="14" t="s">
        <v>167</v>
      </c>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c r="AY85" s="15"/>
      <c r="AZ85" s="15"/>
      <c r="BA85" s="15"/>
      <c r="BB85" s="15"/>
      <c r="BC85" s="15"/>
      <c r="BD85" s="15"/>
      <c r="BE85" s="15"/>
      <c r="BF85" s="15"/>
      <c r="BG85" s="15"/>
      <c r="BH85" s="15"/>
      <c r="BI85" s="15"/>
      <c r="BJ85" s="15"/>
      <c r="BK85" s="15"/>
      <c r="BL85" s="15"/>
      <c r="BM85" s="15"/>
      <c r="BN85" s="15"/>
      <c r="BO85" s="15"/>
      <c r="BP85" s="15"/>
      <c r="BQ85" s="15"/>
      <c r="BR85" s="15"/>
      <c r="BS85" s="15"/>
      <c r="BT85" s="15"/>
      <c r="BU85" s="15"/>
      <c r="BV85" s="15"/>
      <c r="BW85" s="15"/>
      <c r="BX85" s="15"/>
      <c r="BY85" s="15"/>
      <c r="BZ85" s="15"/>
      <c r="CA85" s="15"/>
      <c r="CB85" s="15"/>
      <c r="CC85" s="15"/>
      <c r="CD85" s="15"/>
      <c r="CE85" s="15"/>
      <c r="CF85" s="15"/>
      <c r="CG85" s="15"/>
      <c r="CH85" s="15"/>
      <c r="CI85" s="15"/>
      <c r="CJ85" s="15"/>
      <c r="CK85" s="15"/>
      <c r="CL85" s="15"/>
      <c r="CM85" s="15"/>
      <c r="CN85" s="15"/>
      <c r="CO85" s="44">
        <v>18</v>
      </c>
      <c r="CP85" s="15"/>
      <c r="CQ85" s="15"/>
      <c r="CR85" s="15"/>
      <c r="CS85" s="15"/>
      <c r="CT85" s="15"/>
      <c r="CU85" s="15"/>
      <c r="CV85" s="15"/>
      <c r="CW85" s="15"/>
      <c r="CX85" s="15"/>
      <c r="CY85" s="15"/>
      <c r="CZ85" s="15"/>
      <c r="DA85" s="15"/>
      <c r="DB85" s="15"/>
      <c r="DC85" s="15"/>
      <c r="DD85" s="15"/>
      <c r="DE85" s="15"/>
      <c r="DF85" s="15"/>
      <c r="DG85" s="15"/>
      <c r="DH85" s="16"/>
      <c r="DI85" s="15"/>
      <c r="DJ85" s="15"/>
      <c r="DK85" s="15"/>
      <c r="DL85" s="15"/>
      <c r="DM85" s="15"/>
      <c r="DN85" s="15"/>
      <c r="DO85" s="15"/>
      <c r="DP85" s="15"/>
      <c r="DQ85" s="15"/>
      <c r="DR85" s="15"/>
      <c r="DS85" s="15"/>
      <c r="DT85" s="15"/>
      <c r="DU85" s="15"/>
      <c r="DV85" s="15"/>
      <c r="DW85" s="15"/>
      <c r="DX85" s="15"/>
      <c r="DY85" s="15"/>
      <c r="DZ85" s="15"/>
      <c r="EA85" s="15"/>
      <c r="EB85" s="15"/>
      <c r="EC85" s="15"/>
      <c r="ED85" s="15"/>
      <c r="EE85" s="15"/>
      <c r="EF85" s="15"/>
      <c r="EG85" s="15"/>
      <c r="EH85" s="15"/>
      <c r="EI85" s="15"/>
      <c r="EJ85" s="15"/>
      <c r="EK85" s="15"/>
      <c r="EL85" s="15"/>
      <c r="EM85" s="15"/>
      <c r="EN85" s="15"/>
      <c r="EO85" s="15"/>
      <c r="EP85" s="15"/>
      <c r="EQ85" s="15"/>
      <c r="ER85" s="15"/>
      <c r="ES85" s="15"/>
      <c r="ET85" s="15"/>
      <c r="EU85" s="15"/>
      <c r="EV85" s="15"/>
      <c r="EW85" s="15"/>
      <c r="EX85" s="23">
        <f t="shared" si="11"/>
        <v>18</v>
      </c>
      <c r="EY85" s="45">
        <v>47520</v>
      </c>
      <c r="EZ85" s="45">
        <f t="shared" si="6"/>
        <v>39600</v>
      </c>
      <c r="FA85" s="46">
        <f t="shared" si="10"/>
        <v>2640</v>
      </c>
      <c r="FB85" s="25"/>
      <c r="FC85" s="25">
        <v>2200</v>
      </c>
      <c r="FD85" s="25">
        <f t="shared" si="9"/>
        <v>39600</v>
      </c>
      <c r="FE85" s="17"/>
      <c r="FF85" s="13"/>
      <c r="FG85" s="19"/>
      <c r="FH85" s="19"/>
      <c r="FI85" s="19"/>
    </row>
    <row r="86" customHeight="1" spans="1:165">
      <c r="A86" s="14"/>
      <c r="B86" s="14">
        <v>77</v>
      </c>
      <c r="C86" s="14"/>
      <c r="D86" s="32" t="s">
        <v>357</v>
      </c>
      <c r="E86" s="14"/>
      <c r="F86" s="32" t="s">
        <v>358</v>
      </c>
      <c r="G86" s="14" t="s">
        <v>167</v>
      </c>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c r="AY86" s="15"/>
      <c r="AZ86" s="15"/>
      <c r="BA86" s="15"/>
      <c r="BB86" s="15"/>
      <c r="BC86" s="15"/>
      <c r="BD86" s="15"/>
      <c r="BE86" s="15"/>
      <c r="BF86" s="15"/>
      <c r="BG86" s="15"/>
      <c r="BH86" s="15"/>
      <c r="BI86" s="15"/>
      <c r="BJ86" s="15"/>
      <c r="BK86" s="15"/>
      <c r="BL86" s="15"/>
      <c r="BM86" s="15"/>
      <c r="BN86" s="15"/>
      <c r="BO86" s="15"/>
      <c r="BP86" s="15"/>
      <c r="BQ86" s="15"/>
      <c r="BR86" s="15"/>
      <c r="BS86" s="15"/>
      <c r="BT86" s="15"/>
      <c r="BU86" s="15"/>
      <c r="BV86" s="15"/>
      <c r="BW86" s="15"/>
      <c r="BX86" s="15"/>
      <c r="BY86" s="15"/>
      <c r="BZ86" s="15"/>
      <c r="CA86" s="15"/>
      <c r="CB86" s="15"/>
      <c r="CC86" s="15"/>
      <c r="CD86" s="15"/>
      <c r="CE86" s="15"/>
      <c r="CF86" s="15"/>
      <c r="CG86" s="15"/>
      <c r="CH86" s="15"/>
      <c r="CI86" s="15"/>
      <c r="CJ86" s="15"/>
      <c r="CK86" s="15"/>
      <c r="CL86" s="15"/>
      <c r="CM86" s="15"/>
      <c r="CN86" s="15"/>
      <c r="CO86" s="44">
        <v>20</v>
      </c>
      <c r="CP86" s="15"/>
      <c r="CQ86" s="15"/>
      <c r="CR86" s="15"/>
      <c r="CS86" s="15"/>
      <c r="CT86" s="15"/>
      <c r="CU86" s="15"/>
      <c r="CV86" s="15"/>
      <c r="CW86" s="15"/>
      <c r="CX86" s="15"/>
      <c r="CY86" s="15"/>
      <c r="CZ86" s="15"/>
      <c r="DA86" s="15"/>
      <c r="DB86" s="15"/>
      <c r="DC86" s="15"/>
      <c r="DD86" s="15"/>
      <c r="DE86" s="15"/>
      <c r="DF86" s="15"/>
      <c r="DG86" s="15"/>
      <c r="DH86" s="16"/>
      <c r="DI86" s="15"/>
      <c r="DJ86" s="15"/>
      <c r="DK86" s="15"/>
      <c r="DL86" s="15"/>
      <c r="DM86" s="15"/>
      <c r="DN86" s="15"/>
      <c r="DO86" s="15"/>
      <c r="DP86" s="15"/>
      <c r="DQ86" s="15"/>
      <c r="DR86" s="15"/>
      <c r="DS86" s="15"/>
      <c r="DT86" s="15"/>
      <c r="DU86" s="15"/>
      <c r="DV86" s="15"/>
      <c r="DW86" s="15"/>
      <c r="DX86" s="15"/>
      <c r="DY86" s="15"/>
      <c r="DZ86" s="15"/>
      <c r="EA86" s="15"/>
      <c r="EB86" s="15"/>
      <c r="EC86" s="15"/>
      <c r="ED86" s="15"/>
      <c r="EE86" s="15"/>
      <c r="EF86" s="15"/>
      <c r="EG86" s="15"/>
      <c r="EH86" s="15"/>
      <c r="EI86" s="15"/>
      <c r="EJ86" s="15"/>
      <c r="EK86" s="15"/>
      <c r="EL86" s="15"/>
      <c r="EM86" s="15"/>
      <c r="EN86" s="15"/>
      <c r="EO86" s="15"/>
      <c r="EP86" s="15"/>
      <c r="EQ86" s="15"/>
      <c r="ER86" s="15"/>
      <c r="ES86" s="15"/>
      <c r="ET86" s="15"/>
      <c r="EU86" s="15"/>
      <c r="EV86" s="15"/>
      <c r="EW86" s="15"/>
      <c r="EX86" s="23">
        <f t="shared" si="11"/>
        <v>20</v>
      </c>
      <c r="EY86" s="45">
        <v>28608</v>
      </c>
      <c r="EZ86" s="45">
        <f t="shared" si="6"/>
        <v>23840</v>
      </c>
      <c r="FA86" s="46">
        <f t="shared" si="10"/>
        <v>1430.4</v>
      </c>
      <c r="FB86" s="25"/>
      <c r="FC86" s="25">
        <v>1192</v>
      </c>
      <c r="FD86" s="25">
        <f t="shared" si="9"/>
        <v>23840</v>
      </c>
      <c r="FE86" s="17"/>
      <c r="FF86" s="13"/>
      <c r="FG86" s="19"/>
      <c r="FH86" s="19"/>
      <c r="FI86" s="19"/>
    </row>
    <row r="87" customHeight="1" spans="1:165">
      <c r="A87" s="14"/>
      <c r="B87" s="14">
        <v>78</v>
      </c>
      <c r="C87" s="14"/>
      <c r="D87" s="32" t="s">
        <v>359</v>
      </c>
      <c r="E87" s="14"/>
      <c r="F87" s="32" t="s">
        <v>360</v>
      </c>
      <c r="G87" s="14" t="s">
        <v>167</v>
      </c>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c r="AY87" s="15"/>
      <c r="AZ87" s="15"/>
      <c r="BA87" s="15"/>
      <c r="BB87" s="15"/>
      <c r="BC87" s="15"/>
      <c r="BD87" s="15"/>
      <c r="BE87" s="15"/>
      <c r="BF87" s="15"/>
      <c r="BG87" s="15"/>
      <c r="BH87" s="15"/>
      <c r="BI87" s="15"/>
      <c r="BJ87" s="15"/>
      <c r="BK87" s="15"/>
      <c r="BL87" s="15"/>
      <c r="BM87" s="15"/>
      <c r="BN87" s="15"/>
      <c r="BO87" s="15"/>
      <c r="BP87" s="15"/>
      <c r="BQ87" s="15"/>
      <c r="BR87" s="15"/>
      <c r="BS87" s="15"/>
      <c r="BT87" s="15"/>
      <c r="BU87" s="15"/>
      <c r="BV87" s="15"/>
      <c r="BW87" s="15"/>
      <c r="BX87" s="15"/>
      <c r="BY87" s="15"/>
      <c r="BZ87" s="15"/>
      <c r="CA87" s="15"/>
      <c r="CB87" s="15"/>
      <c r="CC87" s="15"/>
      <c r="CD87" s="15"/>
      <c r="CE87" s="15"/>
      <c r="CF87" s="15"/>
      <c r="CG87" s="15"/>
      <c r="CH87" s="15"/>
      <c r="CI87" s="15"/>
      <c r="CJ87" s="15"/>
      <c r="CK87" s="15"/>
      <c r="CL87" s="15"/>
      <c r="CM87" s="15"/>
      <c r="CN87" s="15"/>
      <c r="CO87" s="44">
        <v>5</v>
      </c>
      <c r="CP87" s="15"/>
      <c r="CQ87" s="15"/>
      <c r="CR87" s="15"/>
      <c r="CS87" s="15"/>
      <c r="CT87" s="15"/>
      <c r="CU87" s="15"/>
      <c r="CV87" s="15"/>
      <c r="CW87" s="15"/>
      <c r="CX87" s="15"/>
      <c r="CY87" s="15"/>
      <c r="CZ87" s="15"/>
      <c r="DA87" s="15"/>
      <c r="DB87" s="15"/>
      <c r="DC87" s="15"/>
      <c r="DD87" s="15"/>
      <c r="DE87" s="15"/>
      <c r="DF87" s="15"/>
      <c r="DG87" s="15"/>
      <c r="DH87" s="16"/>
      <c r="DI87" s="15"/>
      <c r="DJ87" s="15"/>
      <c r="DK87" s="15"/>
      <c r="DL87" s="15"/>
      <c r="DM87" s="15"/>
      <c r="DN87" s="15"/>
      <c r="DO87" s="15"/>
      <c r="DP87" s="15"/>
      <c r="DQ87" s="15"/>
      <c r="DR87" s="15"/>
      <c r="DS87" s="15"/>
      <c r="DT87" s="15"/>
      <c r="DU87" s="15"/>
      <c r="DV87" s="15"/>
      <c r="DW87" s="15"/>
      <c r="DX87" s="15"/>
      <c r="DY87" s="15"/>
      <c r="DZ87" s="15"/>
      <c r="EA87" s="15"/>
      <c r="EB87" s="15"/>
      <c r="EC87" s="15"/>
      <c r="ED87" s="15"/>
      <c r="EE87" s="15"/>
      <c r="EF87" s="15"/>
      <c r="EG87" s="15"/>
      <c r="EH87" s="15"/>
      <c r="EI87" s="15"/>
      <c r="EJ87" s="15"/>
      <c r="EK87" s="15"/>
      <c r="EL87" s="15"/>
      <c r="EM87" s="15"/>
      <c r="EN87" s="15"/>
      <c r="EO87" s="15"/>
      <c r="EP87" s="15"/>
      <c r="EQ87" s="15"/>
      <c r="ER87" s="15"/>
      <c r="ES87" s="15"/>
      <c r="ET87" s="15"/>
      <c r="EU87" s="15"/>
      <c r="EV87" s="15"/>
      <c r="EW87" s="15"/>
      <c r="EX87" s="23">
        <f t="shared" si="11"/>
        <v>5</v>
      </c>
      <c r="EY87" s="45">
        <v>5628</v>
      </c>
      <c r="EZ87" s="45">
        <f t="shared" si="6"/>
        <v>4690</v>
      </c>
      <c r="FA87" s="46">
        <f t="shared" si="10"/>
        <v>1125.6</v>
      </c>
      <c r="FB87" s="25"/>
      <c r="FC87" s="25">
        <v>938</v>
      </c>
      <c r="FD87" s="25">
        <f t="shared" si="9"/>
        <v>4690</v>
      </c>
      <c r="FE87" s="17"/>
      <c r="FF87" s="13"/>
      <c r="FG87" s="19"/>
      <c r="FH87" s="19"/>
      <c r="FI87" s="19"/>
    </row>
    <row r="88" customHeight="1" spans="1:165">
      <c r="A88" s="14"/>
      <c r="B88" s="14">
        <v>79</v>
      </c>
      <c r="C88" s="14"/>
      <c r="D88" s="32" t="s">
        <v>361</v>
      </c>
      <c r="E88" s="14"/>
      <c r="F88" s="32" t="s">
        <v>362</v>
      </c>
      <c r="G88" s="14" t="s">
        <v>167</v>
      </c>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c r="AY88" s="15"/>
      <c r="AZ88" s="15"/>
      <c r="BA88" s="15"/>
      <c r="BB88" s="15"/>
      <c r="BC88" s="15"/>
      <c r="BD88" s="15"/>
      <c r="BE88" s="15"/>
      <c r="BF88" s="15"/>
      <c r="BG88" s="15"/>
      <c r="BH88" s="15"/>
      <c r="BI88" s="15"/>
      <c r="BJ88" s="15"/>
      <c r="BK88" s="15"/>
      <c r="BL88" s="15"/>
      <c r="BM88" s="15"/>
      <c r="BN88" s="15"/>
      <c r="BO88" s="15"/>
      <c r="BP88" s="15"/>
      <c r="BQ88" s="15"/>
      <c r="BR88" s="15"/>
      <c r="BS88" s="15"/>
      <c r="BT88" s="15"/>
      <c r="BU88" s="15"/>
      <c r="BV88" s="15"/>
      <c r="BW88" s="15"/>
      <c r="BX88" s="15"/>
      <c r="BY88" s="15"/>
      <c r="BZ88" s="15"/>
      <c r="CA88" s="15"/>
      <c r="CB88" s="15"/>
      <c r="CC88" s="15"/>
      <c r="CD88" s="15"/>
      <c r="CE88" s="15"/>
      <c r="CF88" s="15"/>
      <c r="CG88" s="15"/>
      <c r="CH88" s="15"/>
      <c r="CI88" s="15"/>
      <c r="CJ88" s="15"/>
      <c r="CK88" s="15"/>
      <c r="CL88" s="15"/>
      <c r="CM88" s="15"/>
      <c r="CN88" s="15"/>
      <c r="CO88" s="44">
        <v>6</v>
      </c>
      <c r="CP88" s="15"/>
      <c r="CQ88" s="15"/>
      <c r="CR88" s="15"/>
      <c r="CS88" s="15"/>
      <c r="CT88" s="15"/>
      <c r="CU88" s="15"/>
      <c r="CV88" s="15"/>
      <c r="CW88" s="15"/>
      <c r="CX88" s="15"/>
      <c r="CY88" s="15"/>
      <c r="CZ88" s="15"/>
      <c r="DA88" s="15"/>
      <c r="DB88" s="15"/>
      <c r="DC88" s="15"/>
      <c r="DD88" s="15"/>
      <c r="DE88" s="15"/>
      <c r="DF88" s="15"/>
      <c r="DG88" s="15"/>
      <c r="DH88" s="16"/>
      <c r="DI88" s="15"/>
      <c r="DJ88" s="15"/>
      <c r="DK88" s="15"/>
      <c r="DL88" s="15"/>
      <c r="DM88" s="15"/>
      <c r="DN88" s="15"/>
      <c r="DO88" s="15"/>
      <c r="DP88" s="15"/>
      <c r="DQ88" s="15"/>
      <c r="DR88" s="15"/>
      <c r="DS88" s="15"/>
      <c r="DT88" s="15"/>
      <c r="DU88" s="15"/>
      <c r="DV88" s="15"/>
      <c r="DW88" s="15"/>
      <c r="DX88" s="15"/>
      <c r="DY88" s="15"/>
      <c r="DZ88" s="15"/>
      <c r="EA88" s="15"/>
      <c r="EB88" s="15"/>
      <c r="EC88" s="15"/>
      <c r="ED88" s="15"/>
      <c r="EE88" s="15"/>
      <c r="EF88" s="15"/>
      <c r="EG88" s="15"/>
      <c r="EH88" s="15"/>
      <c r="EI88" s="15"/>
      <c r="EJ88" s="15"/>
      <c r="EK88" s="15"/>
      <c r="EL88" s="15"/>
      <c r="EM88" s="15"/>
      <c r="EN88" s="15"/>
      <c r="EO88" s="15"/>
      <c r="EP88" s="15"/>
      <c r="EQ88" s="15"/>
      <c r="ER88" s="15"/>
      <c r="ES88" s="15"/>
      <c r="ET88" s="15"/>
      <c r="EU88" s="15"/>
      <c r="EV88" s="15"/>
      <c r="EW88" s="15"/>
      <c r="EX88" s="23">
        <f t="shared" si="11"/>
        <v>6</v>
      </c>
      <c r="EY88" s="45">
        <v>11376</v>
      </c>
      <c r="EZ88" s="45">
        <f t="shared" si="6"/>
        <v>9480</v>
      </c>
      <c r="FA88" s="46">
        <f t="shared" si="10"/>
        <v>1896</v>
      </c>
      <c r="FB88" s="25"/>
      <c r="FC88" s="25">
        <v>1580</v>
      </c>
      <c r="FD88" s="25">
        <f t="shared" si="9"/>
        <v>9480</v>
      </c>
      <c r="FE88" s="17"/>
      <c r="FF88" s="13"/>
      <c r="FG88" s="19"/>
      <c r="FH88" s="19"/>
      <c r="FI88" s="19"/>
    </row>
    <row r="89" customHeight="1" spans="1:165">
      <c r="A89" s="14"/>
      <c r="B89" s="14">
        <v>80</v>
      </c>
      <c r="C89" s="14"/>
      <c r="D89" s="32" t="s">
        <v>363</v>
      </c>
      <c r="E89" s="14"/>
      <c r="F89" s="32" t="s">
        <v>364</v>
      </c>
      <c r="G89" s="14" t="s">
        <v>167</v>
      </c>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c r="AY89" s="15"/>
      <c r="AZ89" s="15"/>
      <c r="BA89" s="15"/>
      <c r="BB89" s="15"/>
      <c r="BC89" s="15"/>
      <c r="BD89" s="15"/>
      <c r="BE89" s="15"/>
      <c r="BF89" s="15"/>
      <c r="BG89" s="15"/>
      <c r="BH89" s="15"/>
      <c r="BI89" s="15"/>
      <c r="BJ89" s="15"/>
      <c r="BK89" s="15"/>
      <c r="BL89" s="15"/>
      <c r="BM89" s="15"/>
      <c r="BN89" s="15"/>
      <c r="BO89" s="15"/>
      <c r="BP89" s="15"/>
      <c r="BQ89" s="15"/>
      <c r="BR89" s="15"/>
      <c r="BS89" s="15"/>
      <c r="BT89" s="15"/>
      <c r="BU89" s="15"/>
      <c r="BV89" s="15"/>
      <c r="BW89" s="15"/>
      <c r="BX89" s="15"/>
      <c r="BY89" s="15"/>
      <c r="BZ89" s="15"/>
      <c r="CA89" s="15"/>
      <c r="CB89" s="15"/>
      <c r="CC89" s="15"/>
      <c r="CD89" s="15"/>
      <c r="CE89" s="15"/>
      <c r="CF89" s="15"/>
      <c r="CG89" s="15"/>
      <c r="CH89" s="15"/>
      <c r="CI89" s="15"/>
      <c r="CJ89" s="15"/>
      <c r="CK89" s="15"/>
      <c r="CL89" s="15"/>
      <c r="CM89" s="15"/>
      <c r="CN89" s="15"/>
      <c r="CO89" s="44">
        <v>10</v>
      </c>
      <c r="CP89" s="15"/>
      <c r="CQ89" s="15"/>
      <c r="CR89" s="15"/>
      <c r="CS89" s="15"/>
      <c r="CT89" s="15"/>
      <c r="CU89" s="15"/>
      <c r="CV89" s="15"/>
      <c r="CW89" s="15"/>
      <c r="CX89" s="15"/>
      <c r="CY89" s="15"/>
      <c r="CZ89" s="15"/>
      <c r="DA89" s="15"/>
      <c r="DB89" s="15"/>
      <c r="DC89" s="15"/>
      <c r="DD89" s="15"/>
      <c r="DE89" s="15"/>
      <c r="DF89" s="15"/>
      <c r="DG89" s="15"/>
      <c r="DH89" s="16"/>
      <c r="DI89" s="15"/>
      <c r="DJ89" s="15"/>
      <c r="DK89" s="15"/>
      <c r="DL89" s="15"/>
      <c r="DM89" s="15"/>
      <c r="DN89" s="15"/>
      <c r="DO89" s="15"/>
      <c r="DP89" s="15"/>
      <c r="DQ89" s="15"/>
      <c r="DR89" s="15"/>
      <c r="DS89" s="15"/>
      <c r="DT89" s="15"/>
      <c r="DU89" s="15"/>
      <c r="DV89" s="15"/>
      <c r="DW89" s="15"/>
      <c r="DX89" s="15"/>
      <c r="DY89" s="15"/>
      <c r="DZ89" s="15"/>
      <c r="EA89" s="15"/>
      <c r="EB89" s="15"/>
      <c r="EC89" s="15"/>
      <c r="ED89" s="15"/>
      <c r="EE89" s="15"/>
      <c r="EF89" s="15"/>
      <c r="EG89" s="15"/>
      <c r="EH89" s="15"/>
      <c r="EI89" s="15"/>
      <c r="EJ89" s="15"/>
      <c r="EK89" s="15"/>
      <c r="EL89" s="15"/>
      <c r="EM89" s="15"/>
      <c r="EN89" s="15"/>
      <c r="EO89" s="15"/>
      <c r="EP89" s="15"/>
      <c r="EQ89" s="15"/>
      <c r="ER89" s="15"/>
      <c r="ES89" s="15"/>
      <c r="ET89" s="15"/>
      <c r="EU89" s="15"/>
      <c r="EV89" s="15"/>
      <c r="EW89" s="15"/>
      <c r="EX89" s="23">
        <f t="shared" si="11"/>
        <v>10</v>
      </c>
      <c r="EY89" s="45">
        <v>1920</v>
      </c>
      <c r="EZ89" s="45">
        <f t="shared" si="6"/>
        <v>1600</v>
      </c>
      <c r="FA89" s="46">
        <f t="shared" si="10"/>
        <v>192</v>
      </c>
      <c r="FB89" s="25"/>
      <c r="FC89" s="25">
        <v>160</v>
      </c>
      <c r="FD89" s="25">
        <f t="shared" si="9"/>
        <v>1600</v>
      </c>
      <c r="FE89" s="17"/>
      <c r="FF89" s="13"/>
      <c r="FG89" s="19"/>
      <c r="FH89" s="19"/>
      <c r="FI89" s="19"/>
    </row>
    <row r="90" customHeight="1" spans="1:165">
      <c r="A90" s="14"/>
      <c r="B90" s="14">
        <v>81</v>
      </c>
      <c r="C90" s="14"/>
      <c r="D90" s="32" t="s">
        <v>365</v>
      </c>
      <c r="E90" s="14"/>
      <c r="F90" s="32" t="s">
        <v>366</v>
      </c>
      <c r="G90" s="14" t="s">
        <v>167</v>
      </c>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c r="AY90" s="15"/>
      <c r="AZ90" s="15"/>
      <c r="BA90" s="15"/>
      <c r="BB90" s="15"/>
      <c r="BC90" s="15"/>
      <c r="BD90" s="15"/>
      <c r="BE90" s="15"/>
      <c r="BF90" s="15"/>
      <c r="BG90" s="15"/>
      <c r="BH90" s="15"/>
      <c r="BI90" s="15"/>
      <c r="BJ90" s="15"/>
      <c r="BK90" s="15"/>
      <c r="BL90" s="15"/>
      <c r="BM90" s="15"/>
      <c r="BN90" s="15"/>
      <c r="BO90" s="15"/>
      <c r="BP90" s="15"/>
      <c r="BQ90" s="15"/>
      <c r="BR90" s="15"/>
      <c r="BS90" s="15"/>
      <c r="BT90" s="15"/>
      <c r="BU90" s="15"/>
      <c r="BV90" s="15"/>
      <c r="BW90" s="15"/>
      <c r="BX90" s="15"/>
      <c r="BY90" s="15"/>
      <c r="BZ90" s="15"/>
      <c r="CA90" s="15"/>
      <c r="CB90" s="15"/>
      <c r="CC90" s="15"/>
      <c r="CD90" s="15"/>
      <c r="CE90" s="15"/>
      <c r="CF90" s="15"/>
      <c r="CG90" s="15"/>
      <c r="CH90" s="15"/>
      <c r="CI90" s="15"/>
      <c r="CJ90" s="15"/>
      <c r="CK90" s="15"/>
      <c r="CL90" s="15"/>
      <c r="CM90" s="15"/>
      <c r="CN90" s="15"/>
      <c r="CO90" s="44">
        <v>24</v>
      </c>
      <c r="CP90" s="15"/>
      <c r="CQ90" s="15"/>
      <c r="CR90" s="15"/>
      <c r="CS90" s="15"/>
      <c r="CT90" s="15"/>
      <c r="CU90" s="15"/>
      <c r="CV90" s="15"/>
      <c r="CW90" s="15"/>
      <c r="CX90" s="15"/>
      <c r="CY90" s="15"/>
      <c r="CZ90" s="15"/>
      <c r="DA90" s="15"/>
      <c r="DB90" s="15"/>
      <c r="DC90" s="15"/>
      <c r="DD90" s="15"/>
      <c r="DE90" s="15"/>
      <c r="DF90" s="15"/>
      <c r="DG90" s="15"/>
      <c r="DH90" s="16"/>
      <c r="DI90" s="15"/>
      <c r="DJ90" s="15"/>
      <c r="DK90" s="15"/>
      <c r="DL90" s="15"/>
      <c r="DM90" s="15"/>
      <c r="DN90" s="15"/>
      <c r="DO90" s="15"/>
      <c r="DP90" s="15"/>
      <c r="DQ90" s="15"/>
      <c r="DR90" s="15"/>
      <c r="DS90" s="15"/>
      <c r="DT90" s="15"/>
      <c r="DU90" s="15"/>
      <c r="DV90" s="15"/>
      <c r="DW90" s="15"/>
      <c r="DX90" s="15"/>
      <c r="DY90" s="15"/>
      <c r="DZ90" s="15"/>
      <c r="EA90" s="15"/>
      <c r="EB90" s="15"/>
      <c r="EC90" s="15"/>
      <c r="ED90" s="15"/>
      <c r="EE90" s="15"/>
      <c r="EF90" s="15"/>
      <c r="EG90" s="15"/>
      <c r="EH90" s="15"/>
      <c r="EI90" s="15"/>
      <c r="EJ90" s="15"/>
      <c r="EK90" s="15"/>
      <c r="EL90" s="15"/>
      <c r="EM90" s="15"/>
      <c r="EN90" s="15"/>
      <c r="EO90" s="15"/>
      <c r="EP90" s="15"/>
      <c r="EQ90" s="15"/>
      <c r="ER90" s="15"/>
      <c r="ES90" s="15"/>
      <c r="ET90" s="15"/>
      <c r="EU90" s="15"/>
      <c r="EV90" s="15"/>
      <c r="EW90" s="15"/>
      <c r="EX90" s="23">
        <f t="shared" si="11"/>
        <v>24</v>
      </c>
      <c r="EY90" s="45">
        <v>1353.6</v>
      </c>
      <c r="EZ90" s="45">
        <f t="shared" si="6"/>
        <v>1128</v>
      </c>
      <c r="FA90" s="46">
        <f t="shared" si="10"/>
        <v>56.4</v>
      </c>
      <c r="FB90" s="25"/>
      <c r="FC90" s="25">
        <v>47</v>
      </c>
      <c r="FD90" s="25">
        <f t="shared" si="9"/>
        <v>1128</v>
      </c>
      <c r="FE90" s="17"/>
      <c r="FF90" s="13"/>
      <c r="FG90" s="19"/>
      <c r="FH90" s="19"/>
      <c r="FI90" s="19"/>
    </row>
    <row r="91" customHeight="1" spans="1:165">
      <c r="A91" s="14"/>
      <c r="B91" s="14">
        <v>82</v>
      </c>
      <c r="C91" s="14"/>
      <c r="D91" s="32" t="s">
        <v>367</v>
      </c>
      <c r="E91" s="14"/>
      <c r="F91" s="32" t="s">
        <v>368</v>
      </c>
      <c r="G91" s="14" t="s">
        <v>167</v>
      </c>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c r="AY91" s="15"/>
      <c r="AZ91" s="15"/>
      <c r="BA91" s="15"/>
      <c r="BB91" s="15"/>
      <c r="BC91" s="15"/>
      <c r="BD91" s="15"/>
      <c r="BE91" s="15"/>
      <c r="BF91" s="15"/>
      <c r="BG91" s="15"/>
      <c r="BH91" s="15"/>
      <c r="BI91" s="15"/>
      <c r="BJ91" s="15"/>
      <c r="BK91" s="15"/>
      <c r="BL91" s="15"/>
      <c r="BM91" s="15"/>
      <c r="BN91" s="15"/>
      <c r="BO91" s="15"/>
      <c r="BP91" s="15"/>
      <c r="BQ91" s="15"/>
      <c r="BR91" s="15"/>
      <c r="BS91" s="15"/>
      <c r="BT91" s="15"/>
      <c r="BU91" s="15"/>
      <c r="BV91" s="15"/>
      <c r="BW91" s="15"/>
      <c r="BX91" s="15"/>
      <c r="BY91" s="15"/>
      <c r="BZ91" s="15"/>
      <c r="CA91" s="15"/>
      <c r="CB91" s="15"/>
      <c r="CC91" s="15"/>
      <c r="CD91" s="15"/>
      <c r="CE91" s="15"/>
      <c r="CF91" s="15"/>
      <c r="CG91" s="15"/>
      <c r="CH91" s="15"/>
      <c r="CI91" s="15"/>
      <c r="CJ91" s="15"/>
      <c r="CK91" s="15"/>
      <c r="CL91" s="15"/>
      <c r="CM91" s="15"/>
      <c r="CN91" s="15"/>
      <c r="CO91" s="44">
        <v>13</v>
      </c>
      <c r="CP91" s="15"/>
      <c r="CQ91" s="15"/>
      <c r="CR91" s="15"/>
      <c r="CS91" s="15"/>
      <c r="CT91" s="15"/>
      <c r="CU91" s="15"/>
      <c r="CV91" s="15"/>
      <c r="CW91" s="15"/>
      <c r="CX91" s="15"/>
      <c r="CY91" s="15"/>
      <c r="CZ91" s="15"/>
      <c r="DA91" s="15"/>
      <c r="DB91" s="15"/>
      <c r="DC91" s="15"/>
      <c r="DD91" s="15"/>
      <c r="DE91" s="15"/>
      <c r="DF91" s="15"/>
      <c r="DG91" s="15"/>
      <c r="DH91" s="16"/>
      <c r="DI91" s="15"/>
      <c r="DJ91" s="15"/>
      <c r="DK91" s="15"/>
      <c r="DL91" s="15"/>
      <c r="DM91" s="15"/>
      <c r="DN91" s="15"/>
      <c r="DO91" s="15"/>
      <c r="DP91" s="15"/>
      <c r="DQ91" s="15"/>
      <c r="DR91" s="15"/>
      <c r="DS91" s="15"/>
      <c r="DT91" s="15"/>
      <c r="DU91" s="15"/>
      <c r="DV91" s="15"/>
      <c r="DW91" s="15"/>
      <c r="DX91" s="15"/>
      <c r="DY91" s="15"/>
      <c r="DZ91" s="15"/>
      <c r="EA91" s="15"/>
      <c r="EB91" s="15"/>
      <c r="EC91" s="15"/>
      <c r="ED91" s="15"/>
      <c r="EE91" s="15"/>
      <c r="EF91" s="15"/>
      <c r="EG91" s="15"/>
      <c r="EH91" s="15"/>
      <c r="EI91" s="15"/>
      <c r="EJ91" s="15"/>
      <c r="EK91" s="15"/>
      <c r="EL91" s="15"/>
      <c r="EM91" s="15"/>
      <c r="EN91" s="15"/>
      <c r="EO91" s="15"/>
      <c r="EP91" s="15"/>
      <c r="EQ91" s="15"/>
      <c r="ER91" s="15"/>
      <c r="ES91" s="15"/>
      <c r="ET91" s="15"/>
      <c r="EU91" s="15"/>
      <c r="EV91" s="15"/>
      <c r="EW91" s="15"/>
      <c r="EX91" s="23">
        <f t="shared" si="11"/>
        <v>13</v>
      </c>
      <c r="EY91" s="45">
        <v>17004</v>
      </c>
      <c r="EZ91" s="45">
        <f t="shared" si="6"/>
        <v>14170</v>
      </c>
      <c r="FA91" s="46">
        <f t="shared" si="10"/>
        <v>1308</v>
      </c>
      <c r="FB91" s="25"/>
      <c r="FC91" s="25">
        <v>1090</v>
      </c>
      <c r="FD91" s="25">
        <f t="shared" si="9"/>
        <v>14170</v>
      </c>
      <c r="FE91" s="17"/>
      <c r="FF91" s="13"/>
      <c r="FG91" s="19"/>
      <c r="FH91" s="19"/>
      <c r="FI91" s="19"/>
    </row>
    <row r="92" customHeight="1" spans="1:165">
      <c r="A92" s="14"/>
      <c r="B92" s="14">
        <v>83</v>
      </c>
      <c r="C92" s="14"/>
      <c r="D92" s="32" t="s">
        <v>369</v>
      </c>
      <c r="E92" s="14"/>
      <c r="F92" s="32" t="s">
        <v>370</v>
      </c>
      <c r="G92" s="14" t="s">
        <v>167</v>
      </c>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c r="BM92" s="15"/>
      <c r="BN92" s="15"/>
      <c r="BO92" s="15"/>
      <c r="BP92" s="15"/>
      <c r="BQ92" s="15"/>
      <c r="BR92" s="15"/>
      <c r="BS92" s="15"/>
      <c r="BT92" s="15"/>
      <c r="BU92" s="15"/>
      <c r="BV92" s="15"/>
      <c r="BW92" s="15"/>
      <c r="BX92" s="15"/>
      <c r="BY92" s="15"/>
      <c r="BZ92" s="15"/>
      <c r="CA92" s="15"/>
      <c r="CB92" s="15"/>
      <c r="CC92" s="15"/>
      <c r="CD92" s="15"/>
      <c r="CE92" s="15"/>
      <c r="CF92" s="15"/>
      <c r="CG92" s="15"/>
      <c r="CH92" s="15"/>
      <c r="CI92" s="15"/>
      <c r="CJ92" s="15"/>
      <c r="CK92" s="15"/>
      <c r="CL92" s="15"/>
      <c r="CM92" s="15"/>
      <c r="CN92" s="15"/>
      <c r="CO92" s="44">
        <v>30</v>
      </c>
      <c r="CP92" s="15"/>
      <c r="CQ92" s="15"/>
      <c r="CR92" s="15"/>
      <c r="CS92" s="15"/>
      <c r="CT92" s="15"/>
      <c r="CU92" s="15"/>
      <c r="CV92" s="15"/>
      <c r="CW92" s="15"/>
      <c r="CX92" s="15"/>
      <c r="CY92" s="15"/>
      <c r="CZ92" s="15"/>
      <c r="DA92" s="15"/>
      <c r="DB92" s="15"/>
      <c r="DC92" s="15"/>
      <c r="DD92" s="15"/>
      <c r="DE92" s="15"/>
      <c r="DF92" s="15"/>
      <c r="DG92" s="15"/>
      <c r="DH92" s="16"/>
      <c r="DI92" s="15"/>
      <c r="DJ92" s="15"/>
      <c r="DK92" s="15"/>
      <c r="DL92" s="15"/>
      <c r="DM92" s="15"/>
      <c r="DN92" s="15"/>
      <c r="DO92" s="15"/>
      <c r="DP92" s="15"/>
      <c r="DQ92" s="15"/>
      <c r="DR92" s="15"/>
      <c r="DS92" s="15"/>
      <c r="DT92" s="15"/>
      <c r="DU92" s="15"/>
      <c r="DV92" s="15"/>
      <c r="DW92" s="15"/>
      <c r="DX92" s="15"/>
      <c r="DY92" s="15"/>
      <c r="DZ92" s="15"/>
      <c r="EA92" s="15"/>
      <c r="EB92" s="15"/>
      <c r="EC92" s="15"/>
      <c r="ED92" s="15"/>
      <c r="EE92" s="15"/>
      <c r="EF92" s="15"/>
      <c r="EG92" s="15"/>
      <c r="EH92" s="15"/>
      <c r="EI92" s="15"/>
      <c r="EJ92" s="15"/>
      <c r="EK92" s="15"/>
      <c r="EL92" s="15"/>
      <c r="EM92" s="15"/>
      <c r="EN92" s="15"/>
      <c r="EO92" s="15"/>
      <c r="EP92" s="15"/>
      <c r="EQ92" s="15"/>
      <c r="ER92" s="15"/>
      <c r="ES92" s="15"/>
      <c r="ET92" s="15"/>
      <c r="EU92" s="15"/>
      <c r="EV92" s="15"/>
      <c r="EW92" s="15"/>
      <c r="EX92" s="23">
        <f t="shared" si="11"/>
        <v>30</v>
      </c>
      <c r="EY92" s="45">
        <v>1224</v>
      </c>
      <c r="EZ92" s="45">
        <f t="shared" si="6"/>
        <v>1020</v>
      </c>
      <c r="FA92" s="46">
        <f t="shared" si="10"/>
        <v>40.8</v>
      </c>
      <c r="FB92" s="25"/>
      <c r="FC92" s="25">
        <v>34</v>
      </c>
      <c r="FD92" s="25">
        <f t="shared" si="9"/>
        <v>1020</v>
      </c>
      <c r="FE92" s="17"/>
      <c r="FF92" s="13"/>
      <c r="FG92" s="19"/>
      <c r="FH92" s="19"/>
      <c r="FI92" s="19"/>
    </row>
    <row r="93" customHeight="1" spans="1:165">
      <c r="A93" s="14"/>
      <c r="B93" s="14">
        <v>84</v>
      </c>
      <c r="C93" s="14"/>
      <c r="D93" s="32" t="s">
        <v>371</v>
      </c>
      <c r="E93" s="14"/>
      <c r="F93" s="32" t="s">
        <v>372</v>
      </c>
      <c r="G93" s="14" t="s">
        <v>167</v>
      </c>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c r="BM93" s="15"/>
      <c r="BN93" s="15"/>
      <c r="BO93" s="15"/>
      <c r="BP93" s="15"/>
      <c r="BQ93" s="15"/>
      <c r="BR93" s="15"/>
      <c r="BS93" s="15"/>
      <c r="BT93" s="15"/>
      <c r="BU93" s="15"/>
      <c r="BV93" s="15"/>
      <c r="BW93" s="15"/>
      <c r="BX93" s="15"/>
      <c r="BY93" s="15"/>
      <c r="BZ93" s="15"/>
      <c r="CA93" s="15"/>
      <c r="CB93" s="15"/>
      <c r="CC93" s="15"/>
      <c r="CD93" s="15"/>
      <c r="CE93" s="15"/>
      <c r="CF93" s="15"/>
      <c r="CG93" s="15"/>
      <c r="CH93" s="15"/>
      <c r="CI93" s="15"/>
      <c r="CJ93" s="15"/>
      <c r="CK93" s="15"/>
      <c r="CL93" s="15"/>
      <c r="CM93" s="15"/>
      <c r="CN93" s="15"/>
      <c r="CO93" s="44">
        <v>10</v>
      </c>
      <c r="CP93" s="15"/>
      <c r="CQ93" s="15"/>
      <c r="CR93" s="15"/>
      <c r="CS93" s="15"/>
      <c r="CT93" s="15"/>
      <c r="CU93" s="15"/>
      <c r="CV93" s="15"/>
      <c r="CW93" s="15"/>
      <c r="CX93" s="15"/>
      <c r="CY93" s="15"/>
      <c r="CZ93" s="15"/>
      <c r="DA93" s="15"/>
      <c r="DB93" s="15"/>
      <c r="DC93" s="15"/>
      <c r="DD93" s="15"/>
      <c r="DE93" s="15"/>
      <c r="DF93" s="15"/>
      <c r="DG93" s="15"/>
      <c r="DH93" s="16"/>
      <c r="DI93" s="15"/>
      <c r="DJ93" s="15"/>
      <c r="DK93" s="15"/>
      <c r="DL93" s="15"/>
      <c r="DM93" s="15"/>
      <c r="DN93" s="15"/>
      <c r="DO93" s="15"/>
      <c r="DP93" s="15"/>
      <c r="DQ93" s="15"/>
      <c r="DR93" s="15"/>
      <c r="DS93" s="15"/>
      <c r="DT93" s="15"/>
      <c r="DU93" s="15"/>
      <c r="DV93" s="15"/>
      <c r="DW93" s="15"/>
      <c r="DX93" s="15"/>
      <c r="DY93" s="15"/>
      <c r="DZ93" s="15"/>
      <c r="EA93" s="15"/>
      <c r="EB93" s="15"/>
      <c r="EC93" s="15"/>
      <c r="ED93" s="15"/>
      <c r="EE93" s="15"/>
      <c r="EF93" s="15"/>
      <c r="EG93" s="15"/>
      <c r="EH93" s="15"/>
      <c r="EI93" s="15"/>
      <c r="EJ93" s="15"/>
      <c r="EK93" s="15"/>
      <c r="EL93" s="15"/>
      <c r="EM93" s="15"/>
      <c r="EN93" s="15"/>
      <c r="EO93" s="15"/>
      <c r="EP93" s="15"/>
      <c r="EQ93" s="15"/>
      <c r="ER93" s="15"/>
      <c r="ES93" s="15"/>
      <c r="ET93" s="15"/>
      <c r="EU93" s="15"/>
      <c r="EV93" s="15"/>
      <c r="EW93" s="15"/>
      <c r="EX93" s="23">
        <f t="shared" si="11"/>
        <v>10</v>
      </c>
      <c r="EY93" s="45">
        <v>708</v>
      </c>
      <c r="EZ93" s="45">
        <f t="shared" si="6"/>
        <v>590</v>
      </c>
      <c r="FA93" s="46">
        <f t="shared" si="10"/>
        <v>70.8</v>
      </c>
      <c r="FB93" s="25"/>
      <c r="FC93" s="25">
        <v>59</v>
      </c>
      <c r="FD93" s="25">
        <f t="shared" si="9"/>
        <v>590</v>
      </c>
      <c r="FE93" s="17"/>
      <c r="FF93" s="13"/>
      <c r="FG93" s="19"/>
      <c r="FH93" s="19"/>
      <c r="FI93" s="19"/>
    </row>
    <row r="94" customHeight="1" spans="1:165">
      <c r="A94" s="14"/>
      <c r="B94" s="14">
        <v>85</v>
      </c>
      <c r="C94" s="14"/>
      <c r="D94" s="32" t="s">
        <v>371</v>
      </c>
      <c r="E94" s="14"/>
      <c r="F94" s="32" t="s">
        <v>373</v>
      </c>
      <c r="G94" s="14" t="s">
        <v>167</v>
      </c>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c r="BM94" s="15"/>
      <c r="BN94" s="15"/>
      <c r="BO94" s="15"/>
      <c r="BP94" s="15"/>
      <c r="BQ94" s="15"/>
      <c r="BR94" s="15"/>
      <c r="BS94" s="15"/>
      <c r="BT94" s="15"/>
      <c r="BU94" s="15"/>
      <c r="BV94" s="15"/>
      <c r="BW94" s="15"/>
      <c r="BX94" s="15"/>
      <c r="BY94" s="15"/>
      <c r="BZ94" s="15"/>
      <c r="CA94" s="15"/>
      <c r="CB94" s="15"/>
      <c r="CC94" s="15"/>
      <c r="CD94" s="15"/>
      <c r="CE94" s="15"/>
      <c r="CF94" s="15"/>
      <c r="CG94" s="15"/>
      <c r="CH94" s="15"/>
      <c r="CI94" s="15"/>
      <c r="CJ94" s="15"/>
      <c r="CK94" s="15"/>
      <c r="CL94" s="15"/>
      <c r="CM94" s="15"/>
      <c r="CN94" s="15"/>
      <c r="CO94" s="44">
        <v>10</v>
      </c>
      <c r="CP94" s="15"/>
      <c r="CQ94" s="15"/>
      <c r="CR94" s="15"/>
      <c r="CS94" s="15"/>
      <c r="CT94" s="15"/>
      <c r="CU94" s="15"/>
      <c r="CV94" s="15"/>
      <c r="CW94" s="15"/>
      <c r="CX94" s="15"/>
      <c r="CY94" s="15"/>
      <c r="CZ94" s="15"/>
      <c r="DA94" s="15"/>
      <c r="DB94" s="15"/>
      <c r="DC94" s="15"/>
      <c r="DD94" s="15"/>
      <c r="DE94" s="15"/>
      <c r="DF94" s="15"/>
      <c r="DG94" s="15"/>
      <c r="DH94" s="16"/>
      <c r="DI94" s="15"/>
      <c r="DJ94" s="15"/>
      <c r="DK94" s="15"/>
      <c r="DL94" s="15"/>
      <c r="DM94" s="15"/>
      <c r="DN94" s="15"/>
      <c r="DO94" s="15"/>
      <c r="DP94" s="15"/>
      <c r="DQ94" s="15"/>
      <c r="DR94" s="15"/>
      <c r="DS94" s="15"/>
      <c r="DT94" s="15"/>
      <c r="DU94" s="15"/>
      <c r="DV94" s="15"/>
      <c r="DW94" s="15"/>
      <c r="DX94" s="15"/>
      <c r="DY94" s="15"/>
      <c r="DZ94" s="15"/>
      <c r="EA94" s="15"/>
      <c r="EB94" s="15"/>
      <c r="EC94" s="15"/>
      <c r="ED94" s="15"/>
      <c r="EE94" s="15"/>
      <c r="EF94" s="15"/>
      <c r="EG94" s="15"/>
      <c r="EH94" s="15"/>
      <c r="EI94" s="15"/>
      <c r="EJ94" s="15"/>
      <c r="EK94" s="15"/>
      <c r="EL94" s="15"/>
      <c r="EM94" s="15"/>
      <c r="EN94" s="15"/>
      <c r="EO94" s="15"/>
      <c r="EP94" s="15"/>
      <c r="EQ94" s="15"/>
      <c r="ER94" s="15"/>
      <c r="ES94" s="15"/>
      <c r="ET94" s="15"/>
      <c r="EU94" s="15"/>
      <c r="EV94" s="15"/>
      <c r="EW94" s="15"/>
      <c r="EX94" s="23">
        <f t="shared" si="11"/>
        <v>10</v>
      </c>
      <c r="EY94" s="45">
        <v>708</v>
      </c>
      <c r="EZ94" s="45">
        <f t="shared" si="6"/>
        <v>590</v>
      </c>
      <c r="FA94" s="46">
        <f t="shared" si="10"/>
        <v>70.8</v>
      </c>
      <c r="FB94" s="25"/>
      <c r="FC94" s="25">
        <v>59</v>
      </c>
      <c r="FD94" s="25">
        <f t="shared" si="9"/>
        <v>590</v>
      </c>
      <c r="FE94" s="17"/>
      <c r="FF94" s="13"/>
      <c r="FG94" s="19"/>
      <c r="FH94" s="19"/>
      <c r="FI94" s="19"/>
    </row>
    <row r="95" customHeight="1" spans="1:165">
      <c r="A95" s="14"/>
      <c r="B95" s="14">
        <v>86</v>
      </c>
      <c r="C95" s="14"/>
      <c r="D95" s="32" t="s">
        <v>374</v>
      </c>
      <c r="E95" s="14"/>
      <c r="F95" s="32" t="s">
        <v>375</v>
      </c>
      <c r="G95" s="14" t="s">
        <v>167</v>
      </c>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c r="BM95" s="15"/>
      <c r="BN95" s="15"/>
      <c r="BO95" s="15"/>
      <c r="BP95" s="15"/>
      <c r="BQ95" s="15"/>
      <c r="BR95" s="15"/>
      <c r="BS95" s="15"/>
      <c r="BT95" s="15"/>
      <c r="BU95" s="15"/>
      <c r="BV95" s="15"/>
      <c r="BW95" s="15"/>
      <c r="BX95" s="15"/>
      <c r="BY95" s="15"/>
      <c r="BZ95" s="15"/>
      <c r="CA95" s="15"/>
      <c r="CB95" s="15"/>
      <c r="CC95" s="15"/>
      <c r="CD95" s="15"/>
      <c r="CE95" s="15"/>
      <c r="CF95" s="15"/>
      <c r="CG95" s="15"/>
      <c r="CH95" s="15"/>
      <c r="CI95" s="15"/>
      <c r="CJ95" s="15"/>
      <c r="CK95" s="15"/>
      <c r="CL95" s="15"/>
      <c r="CM95" s="15"/>
      <c r="CN95" s="15"/>
      <c r="CO95" s="44">
        <v>10</v>
      </c>
      <c r="CP95" s="15"/>
      <c r="CQ95" s="15"/>
      <c r="CR95" s="15"/>
      <c r="CS95" s="15"/>
      <c r="CT95" s="15"/>
      <c r="CU95" s="15"/>
      <c r="CV95" s="15"/>
      <c r="CW95" s="15"/>
      <c r="CX95" s="15"/>
      <c r="CY95" s="15"/>
      <c r="CZ95" s="15"/>
      <c r="DA95" s="15"/>
      <c r="DB95" s="15"/>
      <c r="DC95" s="15"/>
      <c r="DD95" s="15"/>
      <c r="DE95" s="15"/>
      <c r="DF95" s="15"/>
      <c r="DG95" s="15"/>
      <c r="DH95" s="16"/>
      <c r="DI95" s="15"/>
      <c r="DJ95" s="15"/>
      <c r="DK95" s="15"/>
      <c r="DL95" s="15"/>
      <c r="DM95" s="15"/>
      <c r="DN95" s="15"/>
      <c r="DO95" s="15"/>
      <c r="DP95" s="15"/>
      <c r="DQ95" s="15"/>
      <c r="DR95" s="15"/>
      <c r="DS95" s="15"/>
      <c r="DT95" s="15"/>
      <c r="DU95" s="15"/>
      <c r="DV95" s="15"/>
      <c r="DW95" s="15"/>
      <c r="DX95" s="15"/>
      <c r="DY95" s="15"/>
      <c r="DZ95" s="15"/>
      <c r="EA95" s="15"/>
      <c r="EB95" s="15"/>
      <c r="EC95" s="15"/>
      <c r="ED95" s="15"/>
      <c r="EE95" s="15"/>
      <c r="EF95" s="15"/>
      <c r="EG95" s="15"/>
      <c r="EH95" s="15"/>
      <c r="EI95" s="15"/>
      <c r="EJ95" s="15"/>
      <c r="EK95" s="15"/>
      <c r="EL95" s="15"/>
      <c r="EM95" s="15"/>
      <c r="EN95" s="15"/>
      <c r="EO95" s="15"/>
      <c r="EP95" s="15"/>
      <c r="EQ95" s="15"/>
      <c r="ER95" s="15"/>
      <c r="ES95" s="15"/>
      <c r="ET95" s="15"/>
      <c r="EU95" s="15"/>
      <c r="EV95" s="15"/>
      <c r="EW95" s="15"/>
      <c r="EX95" s="23">
        <f t="shared" si="11"/>
        <v>10</v>
      </c>
      <c r="EY95" s="45">
        <v>708</v>
      </c>
      <c r="EZ95" s="45">
        <f t="shared" si="6"/>
        <v>590</v>
      </c>
      <c r="FA95" s="46">
        <f t="shared" si="10"/>
        <v>70.8</v>
      </c>
      <c r="FB95" s="25"/>
      <c r="FC95" s="25">
        <v>59</v>
      </c>
      <c r="FD95" s="25">
        <f t="shared" si="9"/>
        <v>590</v>
      </c>
      <c r="FE95" s="17"/>
      <c r="FF95" s="13"/>
      <c r="FG95" s="19"/>
      <c r="FH95" s="19"/>
      <c r="FI95" s="19"/>
    </row>
    <row r="96" customHeight="1" spans="1:165">
      <c r="A96" s="14"/>
      <c r="B96" s="14">
        <v>87</v>
      </c>
      <c r="C96" s="14"/>
      <c r="D96" s="32" t="s">
        <v>376</v>
      </c>
      <c r="E96" s="14"/>
      <c r="F96" s="32" t="s">
        <v>377</v>
      </c>
      <c r="G96" s="14" t="s">
        <v>167</v>
      </c>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c r="BM96" s="15"/>
      <c r="BN96" s="15"/>
      <c r="BO96" s="15"/>
      <c r="BP96" s="15"/>
      <c r="BQ96" s="15"/>
      <c r="BR96" s="15"/>
      <c r="BS96" s="15"/>
      <c r="BT96" s="15"/>
      <c r="BU96" s="15"/>
      <c r="BV96" s="15"/>
      <c r="BW96" s="15"/>
      <c r="BX96" s="15"/>
      <c r="BY96" s="15"/>
      <c r="BZ96" s="15"/>
      <c r="CA96" s="15"/>
      <c r="CB96" s="15"/>
      <c r="CC96" s="15"/>
      <c r="CD96" s="15"/>
      <c r="CE96" s="15"/>
      <c r="CF96" s="15"/>
      <c r="CG96" s="15"/>
      <c r="CH96" s="15"/>
      <c r="CI96" s="15"/>
      <c r="CJ96" s="15"/>
      <c r="CK96" s="15"/>
      <c r="CL96" s="15"/>
      <c r="CM96" s="15"/>
      <c r="CN96" s="15"/>
      <c r="CO96" s="44">
        <v>10</v>
      </c>
      <c r="CP96" s="15"/>
      <c r="CQ96" s="15"/>
      <c r="CR96" s="15"/>
      <c r="CS96" s="15"/>
      <c r="CT96" s="15"/>
      <c r="CU96" s="15"/>
      <c r="CV96" s="15"/>
      <c r="CW96" s="15"/>
      <c r="CX96" s="15"/>
      <c r="CY96" s="15"/>
      <c r="CZ96" s="15"/>
      <c r="DA96" s="15"/>
      <c r="DB96" s="15"/>
      <c r="DC96" s="15"/>
      <c r="DD96" s="15"/>
      <c r="DE96" s="15"/>
      <c r="DF96" s="15"/>
      <c r="DG96" s="15"/>
      <c r="DH96" s="16"/>
      <c r="DI96" s="15"/>
      <c r="DJ96" s="15"/>
      <c r="DK96" s="15"/>
      <c r="DL96" s="15"/>
      <c r="DM96" s="15"/>
      <c r="DN96" s="15"/>
      <c r="DO96" s="15"/>
      <c r="DP96" s="15"/>
      <c r="DQ96" s="15"/>
      <c r="DR96" s="15"/>
      <c r="DS96" s="15"/>
      <c r="DT96" s="15"/>
      <c r="DU96" s="15"/>
      <c r="DV96" s="15"/>
      <c r="DW96" s="15"/>
      <c r="DX96" s="15"/>
      <c r="DY96" s="15"/>
      <c r="DZ96" s="15"/>
      <c r="EA96" s="15"/>
      <c r="EB96" s="15"/>
      <c r="EC96" s="15"/>
      <c r="ED96" s="15"/>
      <c r="EE96" s="15"/>
      <c r="EF96" s="15"/>
      <c r="EG96" s="15"/>
      <c r="EH96" s="15"/>
      <c r="EI96" s="15"/>
      <c r="EJ96" s="15"/>
      <c r="EK96" s="15"/>
      <c r="EL96" s="15"/>
      <c r="EM96" s="15"/>
      <c r="EN96" s="15"/>
      <c r="EO96" s="15"/>
      <c r="EP96" s="15"/>
      <c r="EQ96" s="15"/>
      <c r="ER96" s="15"/>
      <c r="ES96" s="15"/>
      <c r="ET96" s="15"/>
      <c r="EU96" s="15"/>
      <c r="EV96" s="15"/>
      <c r="EW96" s="15"/>
      <c r="EX96" s="23">
        <f t="shared" si="11"/>
        <v>10</v>
      </c>
      <c r="EY96" s="45">
        <v>708</v>
      </c>
      <c r="EZ96" s="45">
        <f t="shared" si="6"/>
        <v>590</v>
      </c>
      <c r="FA96" s="46">
        <f t="shared" si="10"/>
        <v>70.8</v>
      </c>
      <c r="FB96" s="25"/>
      <c r="FC96" s="25">
        <v>59</v>
      </c>
      <c r="FD96" s="25">
        <f t="shared" si="9"/>
        <v>590</v>
      </c>
      <c r="FE96" s="17"/>
      <c r="FF96" s="13"/>
      <c r="FG96" s="19"/>
      <c r="FH96" s="19"/>
      <c r="FI96" s="19"/>
    </row>
    <row r="97" customHeight="1" spans="1:165">
      <c r="A97" s="14"/>
      <c r="B97" s="14">
        <v>88</v>
      </c>
      <c r="C97" s="14"/>
      <c r="D97" s="32" t="s">
        <v>378</v>
      </c>
      <c r="E97" s="14"/>
      <c r="F97" s="32" t="s">
        <v>379</v>
      </c>
      <c r="G97" s="14" t="s">
        <v>167</v>
      </c>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c r="BM97" s="15"/>
      <c r="BN97" s="15"/>
      <c r="BO97" s="15"/>
      <c r="BP97" s="15"/>
      <c r="BQ97" s="15"/>
      <c r="BR97" s="15"/>
      <c r="BS97" s="15"/>
      <c r="BT97" s="15"/>
      <c r="BU97" s="15"/>
      <c r="BV97" s="15"/>
      <c r="BW97" s="15"/>
      <c r="BX97" s="15"/>
      <c r="BY97" s="15"/>
      <c r="BZ97" s="15"/>
      <c r="CA97" s="15"/>
      <c r="CB97" s="15"/>
      <c r="CC97" s="15"/>
      <c r="CD97" s="15"/>
      <c r="CE97" s="15"/>
      <c r="CF97" s="15"/>
      <c r="CG97" s="15"/>
      <c r="CH97" s="15"/>
      <c r="CI97" s="15"/>
      <c r="CJ97" s="15"/>
      <c r="CK97" s="15"/>
      <c r="CL97" s="15"/>
      <c r="CM97" s="15"/>
      <c r="CN97" s="15"/>
      <c r="CO97" s="44">
        <v>10</v>
      </c>
      <c r="CP97" s="15"/>
      <c r="CQ97" s="15"/>
      <c r="CR97" s="15"/>
      <c r="CS97" s="15"/>
      <c r="CT97" s="15"/>
      <c r="CU97" s="15"/>
      <c r="CV97" s="15"/>
      <c r="CW97" s="15"/>
      <c r="CX97" s="15"/>
      <c r="CY97" s="15"/>
      <c r="CZ97" s="15"/>
      <c r="DA97" s="15"/>
      <c r="DB97" s="15"/>
      <c r="DC97" s="15"/>
      <c r="DD97" s="15"/>
      <c r="DE97" s="15"/>
      <c r="DF97" s="15"/>
      <c r="DG97" s="15"/>
      <c r="DH97" s="16"/>
      <c r="DI97" s="15"/>
      <c r="DJ97" s="15"/>
      <c r="DK97" s="15"/>
      <c r="DL97" s="15"/>
      <c r="DM97" s="15"/>
      <c r="DN97" s="15"/>
      <c r="DO97" s="15"/>
      <c r="DP97" s="15"/>
      <c r="DQ97" s="15"/>
      <c r="DR97" s="15"/>
      <c r="DS97" s="15"/>
      <c r="DT97" s="15"/>
      <c r="DU97" s="15"/>
      <c r="DV97" s="15"/>
      <c r="DW97" s="15"/>
      <c r="DX97" s="15"/>
      <c r="DY97" s="15"/>
      <c r="DZ97" s="15"/>
      <c r="EA97" s="15"/>
      <c r="EB97" s="15"/>
      <c r="EC97" s="15"/>
      <c r="ED97" s="15"/>
      <c r="EE97" s="15"/>
      <c r="EF97" s="15"/>
      <c r="EG97" s="15"/>
      <c r="EH97" s="15"/>
      <c r="EI97" s="15"/>
      <c r="EJ97" s="15"/>
      <c r="EK97" s="15"/>
      <c r="EL97" s="15"/>
      <c r="EM97" s="15"/>
      <c r="EN97" s="15"/>
      <c r="EO97" s="15"/>
      <c r="EP97" s="15"/>
      <c r="EQ97" s="15"/>
      <c r="ER97" s="15"/>
      <c r="ES97" s="15"/>
      <c r="ET97" s="15"/>
      <c r="EU97" s="15"/>
      <c r="EV97" s="15"/>
      <c r="EW97" s="15"/>
      <c r="EX97" s="23">
        <f t="shared" si="11"/>
        <v>10</v>
      </c>
      <c r="EY97" s="45">
        <v>708</v>
      </c>
      <c r="EZ97" s="45">
        <f t="shared" si="6"/>
        <v>590</v>
      </c>
      <c r="FA97" s="46">
        <f t="shared" si="10"/>
        <v>70.8</v>
      </c>
      <c r="FB97" s="25"/>
      <c r="FC97" s="25">
        <v>59</v>
      </c>
      <c r="FD97" s="25">
        <f t="shared" si="9"/>
        <v>590</v>
      </c>
      <c r="FE97" s="17"/>
      <c r="FF97" s="13"/>
      <c r="FG97" s="19"/>
      <c r="FH97" s="19"/>
      <c r="FI97" s="19"/>
    </row>
    <row r="98" customHeight="1" spans="1:165">
      <c r="A98" s="14"/>
      <c r="B98" s="14">
        <v>89</v>
      </c>
      <c r="C98" s="14"/>
      <c r="D98" s="32" t="s">
        <v>380</v>
      </c>
      <c r="E98" s="14"/>
      <c r="F98" s="32" t="s">
        <v>381</v>
      </c>
      <c r="G98" s="14" t="s">
        <v>167</v>
      </c>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c r="AY98" s="15"/>
      <c r="AZ98" s="15"/>
      <c r="BA98" s="15"/>
      <c r="BB98" s="15"/>
      <c r="BC98" s="15"/>
      <c r="BD98" s="15"/>
      <c r="BE98" s="15"/>
      <c r="BF98" s="15"/>
      <c r="BG98" s="15"/>
      <c r="BH98" s="15"/>
      <c r="BI98" s="15"/>
      <c r="BJ98" s="15"/>
      <c r="BK98" s="15"/>
      <c r="BL98" s="15"/>
      <c r="BM98" s="15"/>
      <c r="BN98" s="15"/>
      <c r="BO98" s="15"/>
      <c r="BP98" s="15"/>
      <c r="BQ98" s="15"/>
      <c r="BR98" s="15"/>
      <c r="BS98" s="15"/>
      <c r="BT98" s="15"/>
      <c r="BU98" s="15"/>
      <c r="BV98" s="15"/>
      <c r="BW98" s="15"/>
      <c r="BX98" s="15"/>
      <c r="BY98" s="15"/>
      <c r="BZ98" s="15"/>
      <c r="CA98" s="15"/>
      <c r="CB98" s="15"/>
      <c r="CC98" s="15"/>
      <c r="CD98" s="15"/>
      <c r="CE98" s="15"/>
      <c r="CF98" s="15"/>
      <c r="CG98" s="15"/>
      <c r="CH98" s="15"/>
      <c r="CI98" s="15"/>
      <c r="CJ98" s="15"/>
      <c r="CK98" s="15"/>
      <c r="CL98" s="15"/>
      <c r="CM98" s="15"/>
      <c r="CN98" s="15"/>
      <c r="CO98" s="44">
        <v>30</v>
      </c>
      <c r="CP98" s="15"/>
      <c r="CQ98" s="15"/>
      <c r="CR98" s="15"/>
      <c r="CS98" s="15"/>
      <c r="CT98" s="15"/>
      <c r="CU98" s="15"/>
      <c r="CV98" s="15"/>
      <c r="CW98" s="15"/>
      <c r="CX98" s="15"/>
      <c r="CY98" s="15"/>
      <c r="CZ98" s="15"/>
      <c r="DA98" s="15"/>
      <c r="DB98" s="15"/>
      <c r="DC98" s="15"/>
      <c r="DD98" s="15"/>
      <c r="DE98" s="15"/>
      <c r="DF98" s="15"/>
      <c r="DG98" s="15"/>
      <c r="DH98" s="16"/>
      <c r="DI98" s="15"/>
      <c r="DJ98" s="15"/>
      <c r="DK98" s="15"/>
      <c r="DL98" s="15"/>
      <c r="DM98" s="15"/>
      <c r="DN98" s="15"/>
      <c r="DO98" s="15"/>
      <c r="DP98" s="15"/>
      <c r="DQ98" s="15"/>
      <c r="DR98" s="15"/>
      <c r="DS98" s="15"/>
      <c r="DT98" s="15"/>
      <c r="DU98" s="15"/>
      <c r="DV98" s="15"/>
      <c r="DW98" s="15"/>
      <c r="DX98" s="15"/>
      <c r="DY98" s="15"/>
      <c r="DZ98" s="15"/>
      <c r="EA98" s="15"/>
      <c r="EB98" s="15"/>
      <c r="EC98" s="15"/>
      <c r="ED98" s="15"/>
      <c r="EE98" s="15"/>
      <c r="EF98" s="15"/>
      <c r="EG98" s="15"/>
      <c r="EH98" s="15"/>
      <c r="EI98" s="15"/>
      <c r="EJ98" s="15"/>
      <c r="EK98" s="15"/>
      <c r="EL98" s="15"/>
      <c r="EM98" s="15"/>
      <c r="EN98" s="15"/>
      <c r="EO98" s="15"/>
      <c r="EP98" s="15"/>
      <c r="EQ98" s="15"/>
      <c r="ER98" s="15"/>
      <c r="ES98" s="15"/>
      <c r="ET98" s="15"/>
      <c r="EU98" s="15"/>
      <c r="EV98" s="15"/>
      <c r="EW98" s="15"/>
      <c r="EX98" s="23">
        <f t="shared" si="11"/>
        <v>30</v>
      </c>
      <c r="EY98" s="45">
        <v>1980</v>
      </c>
      <c r="EZ98" s="45">
        <f t="shared" si="6"/>
        <v>1650</v>
      </c>
      <c r="FA98" s="46">
        <f t="shared" si="10"/>
        <v>66</v>
      </c>
      <c r="FB98" s="25"/>
      <c r="FC98" s="25">
        <v>55</v>
      </c>
      <c r="FD98" s="25">
        <f t="shared" si="9"/>
        <v>1650</v>
      </c>
      <c r="FE98" s="17"/>
      <c r="FF98" s="13"/>
      <c r="FG98" s="19"/>
      <c r="FH98" s="19"/>
      <c r="FI98" s="19"/>
    </row>
    <row r="99" customHeight="1" spans="1:165">
      <c r="A99" s="14"/>
      <c r="B99" s="14">
        <v>90</v>
      </c>
      <c r="C99" s="14"/>
      <c r="D99" s="32" t="s">
        <v>382</v>
      </c>
      <c r="E99" s="14"/>
      <c r="F99" s="32" t="s">
        <v>383</v>
      </c>
      <c r="G99" s="14" t="s">
        <v>167</v>
      </c>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c r="BJ99" s="15"/>
      <c r="BK99" s="15"/>
      <c r="BL99" s="15"/>
      <c r="BM99" s="15"/>
      <c r="BN99" s="15"/>
      <c r="BO99" s="15"/>
      <c r="BP99" s="15"/>
      <c r="BQ99" s="15"/>
      <c r="BR99" s="15"/>
      <c r="BS99" s="15"/>
      <c r="BT99" s="15"/>
      <c r="BU99" s="15"/>
      <c r="BV99" s="15"/>
      <c r="BW99" s="15"/>
      <c r="BX99" s="15"/>
      <c r="BY99" s="15"/>
      <c r="BZ99" s="15"/>
      <c r="CA99" s="15"/>
      <c r="CB99" s="15"/>
      <c r="CC99" s="15"/>
      <c r="CD99" s="15"/>
      <c r="CE99" s="15"/>
      <c r="CF99" s="15"/>
      <c r="CG99" s="15"/>
      <c r="CH99" s="15"/>
      <c r="CI99" s="15"/>
      <c r="CJ99" s="15"/>
      <c r="CK99" s="15"/>
      <c r="CL99" s="15"/>
      <c r="CM99" s="15"/>
      <c r="CN99" s="15"/>
      <c r="CO99" s="44">
        <v>10</v>
      </c>
      <c r="CP99" s="15"/>
      <c r="CQ99" s="15"/>
      <c r="CR99" s="15"/>
      <c r="CS99" s="15"/>
      <c r="CT99" s="15"/>
      <c r="CU99" s="15"/>
      <c r="CV99" s="15"/>
      <c r="CW99" s="15"/>
      <c r="CX99" s="15"/>
      <c r="CY99" s="15"/>
      <c r="CZ99" s="15"/>
      <c r="DA99" s="15"/>
      <c r="DB99" s="15"/>
      <c r="DC99" s="15"/>
      <c r="DD99" s="15"/>
      <c r="DE99" s="15"/>
      <c r="DF99" s="15"/>
      <c r="DG99" s="15"/>
      <c r="DH99" s="16"/>
      <c r="DI99" s="15"/>
      <c r="DJ99" s="15"/>
      <c r="DK99" s="15"/>
      <c r="DL99" s="15"/>
      <c r="DM99" s="15"/>
      <c r="DN99" s="15"/>
      <c r="DO99" s="15"/>
      <c r="DP99" s="15"/>
      <c r="DQ99" s="15"/>
      <c r="DR99" s="15"/>
      <c r="DS99" s="15"/>
      <c r="DT99" s="15"/>
      <c r="DU99" s="15"/>
      <c r="DV99" s="15"/>
      <c r="DW99" s="15"/>
      <c r="DX99" s="15"/>
      <c r="DY99" s="15"/>
      <c r="DZ99" s="15"/>
      <c r="EA99" s="15"/>
      <c r="EB99" s="15"/>
      <c r="EC99" s="15"/>
      <c r="ED99" s="15"/>
      <c r="EE99" s="15"/>
      <c r="EF99" s="15"/>
      <c r="EG99" s="15"/>
      <c r="EH99" s="15"/>
      <c r="EI99" s="15"/>
      <c r="EJ99" s="15"/>
      <c r="EK99" s="15"/>
      <c r="EL99" s="15"/>
      <c r="EM99" s="15"/>
      <c r="EN99" s="15"/>
      <c r="EO99" s="15"/>
      <c r="EP99" s="15"/>
      <c r="EQ99" s="15"/>
      <c r="ER99" s="15"/>
      <c r="ES99" s="15"/>
      <c r="ET99" s="15"/>
      <c r="EU99" s="15"/>
      <c r="EV99" s="15"/>
      <c r="EW99" s="15"/>
      <c r="EX99" s="23">
        <f t="shared" si="11"/>
        <v>10</v>
      </c>
      <c r="EY99" s="45">
        <v>648</v>
      </c>
      <c r="EZ99" s="45">
        <f t="shared" si="6"/>
        <v>540</v>
      </c>
      <c r="FA99" s="46">
        <f t="shared" si="10"/>
        <v>64.8</v>
      </c>
      <c r="FB99" s="25"/>
      <c r="FC99" s="25">
        <v>54</v>
      </c>
      <c r="FD99" s="25">
        <f t="shared" si="9"/>
        <v>540</v>
      </c>
      <c r="FE99" s="17"/>
      <c r="FF99" s="13"/>
      <c r="FG99" s="19"/>
      <c r="FH99" s="19"/>
      <c r="FI99" s="19"/>
    </row>
    <row r="100" customHeight="1" spans="1:165">
      <c r="A100" s="14"/>
      <c r="B100" s="14">
        <v>91</v>
      </c>
      <c r="C100" s="14"/>
      <c r="D100" s="32" t="s">
        <v>384</v>
      </c>
      <c r="E100" s="14"/>
      <c r="F100" s="32" t="s">
        <v>385</v>
      </c>
      <c r="G100" s="14" t="s">
        <v>249</v>
      </c>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c r="BJ100" s="15"/>
      <c r="BK100" s="15"/>
      <c r="BL100" s="15"/>
      <c r="BM100" s="15"/>
      <c r="BN100" s="15"/>
      <c r="BO100" s="15"/>
      <c r="BP100" s="15"/>
      <c r="BQ100" s="15"/>
      <c r="BR100" s="15"/>
      <c r="BS100" s="15"/>
      <c r="BT100" s="15"/>
      <c r="BU100" s="15"/>
      <c r="BV100" s="15"/>
      <c r="BW100" s="15"/>
      <c r="BX100" s="15"/>
      <c r="BY100" s="15"/>
      <c r="BZ100" s="15"/>
      <c r="CA100" s="15"/>
      <c r="CB100" s="15"/>
      <c r="CC100" s="15"/>
      <c r="CD100" s="15"/>
      <c r="CE100" s="15"/>
      <c r="CF100" s="15"/>
      <c r="CG100" s="15"/>
      <c r="CH100" s="15"/>
      <c r="CI100" s="15"/>
      <c r="CJ100" s="15"/>
      <c r="CK100" s="15"/>
      <c r="CL100" s="15"/>
      <c r="CM100" s="15"/>
      <c r="CN100" s="15"/>
      <c r="CO100" s="44"/>
      <c r="CP100" s="15"/>
      <c r="CQ100" s="15"/>
      <c r="CR100" s="15"/>
      <c r="CS100" s="15"/>
      <c r="CT100" s="15"/>
      <c r="CU100" s="15"/>
      <c r="CV100" s="15"/>
      <c r="CW100" s="15"/>
      <c r="CX100" s="15"/>
      <c r="CY100" s="15"/>
      <c r="CZ100" s="15"/>
      <c r="DA100" s="15"/>
      <c r="DB100" s="15"/>
      <c r="DC100" s="15"/>
      <c r="DD100" s="15"/>
      <c r="DE100" s="15"/>
      <c r="DF100" s="15"/>
      <c r="DG100" s="15"/>
      <c r="DH100" s="16"/>
      <c r="DI100" s="15"/>
      <c r="DJ100" s="15"/>
      <c r="DK100" s="15"/>
      <c r="DL100" s="15"/>
      <c r="DM100" s="15"/>
      <c r="DN100" s="15"/>
      <c r="DO100" s="15"/>
      <c r="DP100" s="15"/>
      <c r="DQ100" s="15">
        <v>10</v>
      </c>
      <c r="DR100" s="15"/>
      <c r="DS100" s="15"/>
      <c r="DT100" s="15"/>
      <c r="DU100" s="15"/>
      <c r="DV100" s="15"/>
      <c r="DW100" s="15"/>
      <c r="DX100" s="15"/>
      <c r="DY100" s="15"/>
      <c r="DZ100" s="15"/>
      <c r="EA100" s="15"/>
      <c r="EB100" s="15"/>
      <c r="EC100" s="15"/>
      <c r="ED100" s="15"/>
      <c r="EE100" s="15"/>
      <c r="EF100" s="15"/>
      <c r="EG100" s="15"/>
      <c r="EH100" s="15"/>
      <c r="EI100" s="15"/>
      <c r="EJ100" s="15"/>
      <c r="EK100" s="15"/>
      <c r="EL100" s="15"/>
      <c r="EM100" s="15"/>
      <c r="EN100" s="15"/>
      <c r="EO100" s="15"/>
      <c r="EP100" s="15"/>
      <c r="EQ100" s="15"/>
      <c r="ER100" s="15"/>
      <c r="ES100" s="15"/>
      <c r="ET100" s="15"/>
      <c r="EU100" s="15"/>
      <c r="EV100" s="15"/>
      <c r="EW100" s="15"/>
      <c r="EX100" s="23">
        <f t="shared" si="11"/>
        <v>10</v>
      </c>
      <c r="EY100" s="17"/>
      <c r="EZ100" s="17"/>
      <c r="FA100" s="20"/>
      <c r="FB100" s="18"/>
      <c r="FC100" s="25">
        <v>9333.33</v>
      </c>
      <c r="FD100" s="25">
        <f t="shared" si="9"/>
        <v>93333.3</v>
      </c>
      <c r="FE100" s="17"/>
      <c r="FF100" s="13"/>
      <c r="FG100" s="19"/>
      <c r="FH100" s="19"/>
      <c r="FI100" s="19"/>
    </row>
    <row r="101" customHeight="1" spans="1:165">
      <c r="A101" s="14"/>
      <c r="B101" s="14">
        <v>92</v>
      </c>
      <c r="C101" s="14"/>
      <c r="D101" s="32" t="s">
        <v>386</v>
      </c>
      <c r="E101" s="14"/>
      <c r="F101" s="47" t="s">
        <v>387</v>
      </c>
      <c r="G101" s="14" t="s">
        <v>167</v>
      </c>
      <c r="H101" s="15"/>
      <c r="I101" s="15"/>
      <c r="J101" s="15"/>
      <c r="K101" s="15"/>
      <c r="L101" s="15"/>
      <c r="M101" s="15"/>
      <c r="N101" s="15"/>
      <c r="O101" s="15"/>
      <c r="P101" s="15">
        <v>2</v>
      </c>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15"/>
      <c r="BJ101" s="15"/>
      <c r="BK101" s="15"/>
      <c r="BL101" s="15"/>
      <c r="BM101" s="15"/>
      <c r="BN101" s="15"/>
      <c r="BO101" s="15"/>
      <c r="BP101" s="15"/>
      <c r="BQ101" s="15"/>
      <c r="BR101" s="15"/>
      <c r="BS101" s="15"/>
      <c r="BT101" s="15"/>
      <c r="BU101" s="15"/>
      <c r="BV101" s="15"/>
      <c r="BW101" s="15"/>
      <c r="BX101" s="15"/>
      <c r="BY101" s="15"/>
      <c r="BZ101" s="15"/>
      <c r="CA101" s="15"/>
      <c r="CB101" s="15"/>
      <c r="CC101" s="15"/>
      <c r="CD101" s="15"/>
      <c r="CE101" s="15"/>
      <c r="CF101" s="15"/>
      <c r="CG101" s="15"/>
      <c r="CH101" s="15"/>
      <c r="CI101" s="15"/>
      <c r="CJ101" s="15"/>
      <c r="CK101" s="15"/>
      <c r="CL101" s="15"/>
      <c r="CM101" s="15"/>
      <c r="CN101" s="15"/>
      <c r="CO101" s="44"/>
      <c r="CP101" s="15"/>
      <c r="CQ101" s="15"/>
      <c r="CR101" s="15"/>
      <c r="CS101" s="15"/>
      <c r="CT101" s="15"/>
      <c r="CU101" s="15"/>
      <c r="CV101" s="15"/>
      <c r="CW101" s="15"/>
      <c r="CX101" s="15"/>
      <c r="CY101" s="15"/>
      <c r="CZ101" s="15"/>
      <c r="DA101" s="15"/>
      <c r="DB101" s="15"/>
      <c r="DC101" s="15"/>
      <c r="DD101" s="15"/>
      <c r="DE101" s="15"/>
      <c r="DF101" s="15"/>
      <c r="DG101" s="15"/>
      <c r="DH101" s="16"/>
      <c r="DI101" s="15"/>
      <c r="DJ101" s="15"/>
      <c r="DK101" s="15"/>
      <c r="DL101" s="15"/>
      <c r="DM101" s="15"/>
      <c r="DN101" s="15"/>
      <c r="DO101" s="15"/>
      <c r="DP101" s="15"/>
      <c r="DQ101" s="15"/>
      <c r="DR101" s="15"/>
      <c r="DS101" s="15"/>
      <c r="DT101" s="15"/>
      <c r="DU101" s="15"/>
      <c r="DV101" s="15"/>
      <c r="DW101" s="15"/>
      <c r="DX101" s="15"/>
      <c r="DY101" s="15"/>
      <c r="DZ101" s="15"/>
      <c r="EA101" s="15"/>
      <c r="EB101" s="15"/>
      <c r="EC101" s="15"/>
      <c r="ED101" s="15"/>
      <c r="EE101" s="15"/>
      <c r="EF101" s="15"/>
      <c r="EG101" s="15"/>
      <c r="EH101" s="15"/>
      <c r="EI101" s="15"/>
      <c r="EJ101" s="15"/>
      <c r="EK101" s="15"/>
      <c r="EL101" s="15"/>
      <c r="EM101" s="15"/>
      <c r="EN101" s="15"/>
      <c r="EO101" s="15"/>
      <c r="EP101" s="15"/>
      <c r="EQ101" s="15"/>
      <c r="ER101" s="15"/>
      <c r="ES101" s="15"/>
      <c r="ET101" s="15"/>
      <c r="EU101" s="15"/>
      <c r="EV101" s="15"/>
      <c r="EW101" s="15"/>
      <c r="EX101" s="23">
        <f t="shared" si="11"/>
        <v>2</v>
      </c>
      <c r="EY101" s="17"/>
      <c r="EZ101" s="17"/>
      <c r="FA101" s="20"/>
      <c r="FB101" s="18"/>
      <c r="FC101" s="25">
        <v>4166.67</v>
      </c>
      <c r="FD101" s="25">
        <f t="shared" si="9"/>
        <v>8333.34</v>
      </c>
      <c r="FE101" s="17"/>
      <c r="FF101" s="13"/>
      <c r="FG101" s="19"/>
      <c r="FH101" s="19"/>
      <c r="FI101" s="19"/>
    </row>
    <row r="102" customHeight="1" spans="1:165">
      <c r="A102" s="14"/>
      <c r="B102" s="14">
        <v>93</v>
      </c>
      <c r="C102" s="14"/>
      <c r="D102" s="32" t="s">
        <v>388</v>
      </c>
      <c r="E102" s="14"/>
      <c r="F102" s="32" t="s">
        <v>389</v>
      </c>
      <c r="G102" s="14" t="s">
        <v>167</v>
      </c>
      <c r="H102" s="15"/>
      <c r="I102" s="15"/>
      <c r="J102" s="15"/>
      <c r="K102" s="15"/>
      <c r="L102" s="15"/>
      <c r="M102" s="15"/>
      <c r="N102" s="15"/>
      <c r="O102" s="15"/>
      <c r="P102" s="15">
        <v>2</v>
      </c>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c r="AY102" s="15"/>
      <c r="AZ102" s="15"/>
      <c r="BA102" s="15"/>
      <c r="BB102" s="15"/>
      <c r="BC102" s="15"/>
      <c r="BD102" s="15"/>
      <c r="BE102" s="15"/>
      <c r="BF102" s="15"/>
      <c r="BG102" s="15"/>
      <c r="BH102" s="15"/>
      <c r="BI102" s="15"/>
      <c r="BJ102" s="15"/>
      <c r="BK102" s="15"/>
      <c r="BL102" s="15"/>
      <c r="BM102" s="15"/>
      <c r="BN102" s="15"/>
      <c r="BO102" s="15"/>
      <c r="BP102" s="15"/>
      <c r="BQ102" s="15"/>
      <c r="BR102" s="15"/>
      <c r="BS102" s="15"/>
      <c r="BT102" s="15"/>
      <c r="BU102" s="15"/>
      <c r="BV102" s="15"/>
      <c r="BW102" s="15"/>
      <c r="BX102" s="15"/>
      <c r="BY102" s="15"/>
      <c r="BZ102" s="15"/>
      <c r="CA102" s="15"/>
      <c r="CB102" s="15"/>
      <c r="CC102" s="15"/>
      <c r="CD102" s="15"/>
      <c r="CE102" s="15"/>
      <c r="CF102" s="15"/>
      <c r="CG102" s="15"/>
      <c r="CH102" s="15"/>
      <c r="CI102" s="15"/>
      <c r="CJ102" s="15"/>
      <c r="CK102" s="15"/>
      <c r="CL102" s="15"/>
      <c r="CM102" s="15"/>
      <c r="CN102" s="15"/>
      <c r="CO102" s="44"/>
      <c r="CP102" s="15"/>
      <c r="CQ102" s="15"/>
      <c r="CR102" s="15"/>
      <c r="CS102" s="15"/>
      <c r="CT102" s="15"/>
      <c r="CU102" s="15"/>
      <c r="CV102" s="15"/>
      <c r="CW102" s="15"/>
      <c r="CX102" s="15"/>
      <c r="CY102" s="15"/>
      <c r="CZ102" s="15"/>
      <c r="DA102" s="15"/>
      <c r="DB102" s="15"/>
      <c r="DC102" s="15"/>
      <c r="DD102" s="15"/>
      <c r="DE102" s="15"/>
      <c r="DF102" s="15"/>
      <c r="DG102" s="15"/>
      <c r="DH102" s="16"/>
      <c r="DI102" s="15"/>
      <c r="DJ102" s="15"/>
      <c r="DK102" s="15"/>
      <c r="DL102" s="15"/>
      <c r="DM102" s="15"/>
      <c r="DN102" s="15"/>
      <c r="DO102" s="15"/>
      <c r="DP102" s="15"/>
      <c r="DQ102" s="15"/>
      <c r="DR102" s="15"/>
      <c r="DS102" s="15"/>
      <c r="DT102" s="15"/>
      <c r="DU102" s="15"/>
      <c r="DV102" s="15"/>
      <c r="DW102" s="15"/>
      <c r="DX102" s="15"/>
      <c r="DY102" s="15"/>
      <c r="DZ102" s="15"/>
      <c r="EA102" s="15"/>
      <c r="EB102" s="15"/>
      <c r="EC102" s="15"/>
      <c r="ED102" s="15"/>
      <c r="EE102" s="15"/>
      <c r="EF102" s="15"/>
      <c r="EG102" s="15"/>
      <c r="EH102" s="15"/>
      <c r="EI102" s="15"/>
      <c r="EJ102" s="15"/>
      <c r="EK102" s="15"/>
      <c r="EL102" s="15"/>
      <c r="EM102" s="15"/>
      <c r="EN102" s="15"/>
      <c r="EO102" s="15"/>
      <c r="EP102" s="15"/>
      <c r="EQ102" s="15"/>
      <c r="ER102" s="15"/>
      <c r="ES102" s="15"/>
      <c r="ET102" s="15"/>
      <c r="EU102" s="15"/>
      <c r="EV102" s="15"/>
      <c r="EW102" s="15"/>
      <c r="EX102" s="23">
        <f t="shared" si="11"/>
        <v>2</v>
      </c>
      <c r="EY102" s="17"/>
      <c r="EZ102" s="17"/>
      <c r="FA102" s="20"/>
      <c r="FB102" s="18"/>
      <c r="FC102" s="25">
        <v>4166.67</v>
      </c>
      <c r="FD102" s="25">
        <f t="shared" si="9"/>
        <v>8333.34</v>
      </c>
      <c r="FE102" s="17"/>
      <c r="FF102" s="13"/>
      <c r="FG102" s="19"/>
      <c r="FH102" s="19"/>
      <c r="FI102" s="19"/>
    </row>
    <row r="103" customHeight="1" spans="1:165">
      <c r="A103" s="14"/>
      <c r="B103" s="14"/>
      <c r="C103" s="14"/>
      <c r="D103" s="32"/>
      <c r="E103" s="14"/>
      <c r="F103" s="14"/>
      <c r="G103" s="14"/>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c r="AY103" s="15"/>
      <c r="AZ103" s="15"/>
      <c r="BA103" s="15"/>
      <c r="BB103" s="15"/>
      <c r="BC103" s="15"/>
      <c r="BD103" s="15"/>
      <c r="BE103" s="15"/>
      <c r="BF103" s="15"/>
      <c r="BG103" s="15"/>
      <c r="BH103" s="15"/>
      <c r="BI103" s="15"/>
      <c r="BJ103" s="15"/>
      <c r="BK103" s="15"/>
      <c r="BL103" s="15"/>
      <c r="BM103" s="15"/>
      <c r="BN103" s="15"/>
      <c r="BO103" s="15"/>
      <c r="BP103" s="15"/>
      <c r="BQ103" s="15"/>
      <c r="BR103" s="15"/>
      <c r="BS103" s="15"/>
      <c r="BT103" s="15"/>
      <c r="BU103" s="15"/>
      <c r="BV103" s="15"/>
      <c r="BW103" s="15"/>
      <c r="BX103" s="15"/>
      <c r="BY103" s="15"/>
      <c r="BZ103" s="15"/>
      <c r="CA103" s="15"/>
      <c r="CB103" s="15"/>
      <c r="CC103" s="15"/>
      <c r="CD103" s="15"/>
      <c r="CE103" s="15"/>
      <c r="CF103" s="15"/>
      <c r="CG103" s="15"/>
      <c r="CH103" s="15"/>
      <c r="CI103" s="15"/>
      <c r="CJ103" s="15"/>
      <c r="CK103" s="15"/>
      <c r="CL103" s="15"/>
      <c r="CM103" s="15"/>
      <c r="CN103" s="15"/>
      <c r="CO103" s="15"/>
      <c r="CP103" s="15"/>
      <c r="CQ103" s="15"/>
      <c r="CR103" s="15"/>
      <c r="CS103" s="15"/>
      <c r="CT103" s="15"/>
      <c r="CU103" s="15"/>
      <c r="CV103" s="15"/>
      <c r="CW103" s="15"/>
      <c r="CX103" s="15"/>
      <c r="CY103" s="15"/>
      <c r="CZ103" s="15"/>
      <c r="DA103" s="15"/>
      <c r="DB103" s="15"/>
      <c r="DC103" s="15"/>
      <c r="DD103" s="15"/>
      <c r="DE103" s="15"/>
      <c r="DF103" s="15"/>
      <c r="DG103" s="15"/>
      <c r="DH103" s="16"/>
      <c r="DI103" s="15"/>
      <c r="DJ103" s="15"/>
      <c r="DK103" s="15"/>
      <c r="DL103" s="15"/>
      <c r="DM103" s="15"/>
      <c r="DN103" s="15"/>
      <c r="DO103" s="15"/>
      <c r="DP103" s="15"/>
      <c r="DQ103" s="15"/>
      <c r="DR103" s="15"/>
      <c r="DS103" s="15"/>
      <c r="DT103" s="15"/>
      <c r="DU103" s="15"/>
      <c r="DV103" s="15"/>
      <c r="DW103" s="15"/>
      <c r="DX103" s="15"/>
      <c r="DY103" s="15"/>
      <c r="DZ103" s="15"/>
      <c r="EA103" s="15"/>
      <c r="EB103" s="15"/>
      <c r="EC103" s="15"/>
      <c r="ED103" s="15"/>
      <c r="EE103" s="15"/>
      <c r="EF103" s="15"/>
      <c r="EG103" s="15"/>
      <c r="EH103" s="15"/>
      <c r="EI103" s="15"/>
      <c r="EJ103" s="15"/>
      <c r="EK103" s="15"/>
      <c r="EL103" s="15"/>
      <c r="EM103" s="15"/>
      <c r="EN103" s="15"/>
      <c r="EO103" s="15"/>
      <c r="EP103" s="15"/>
      <c r="EQ103" s="15"/>
      <c r="ER103" s="15"/>
      <c r="ES103" s="15"/>
      <c r="ET103" s="15"/>
      <c r="EU103" s="15"/>
      <c r="EV103" s="15"/>
      <c r="EW103" s="15"/>
      <c r="EX103" s="16"/>
      <c r="EY103" s="17"/>
      <c r="EZ103" s="17"/>
      <c r="FB103" s="4">
        <f t="shared" ref="FB103" si="12">FA103/1.2</f>
        <v>0</v>
      </c>
      <c r="FE103" s="17"/>
      <c r="FF103" s="13"/>
      <c r="FG103" s="19"/>
      <c r="FH103" s="19"/>
      <c r="FI103" s="19"/>
    </row>
    <row r="104" customHeight="1" spans="1:165">
      <c r="A104" s="48"/>
      <c r="B104" s="48"/>
      <c r="C104" s="48"/>
      <c r="D104" s="48"/>
      <c r="E104" s="49"/>
      <c r="F104" s="49"/>
      <c r="G104" s="49"/>
      <c r="H104" s="50">
        <v>45045</v>
      </c>
      <c r="I104" s="50">
        <v>2026</v>
      </c>
      <c r="J104" s="50">
        <v>10010</v>
      </c>
      <c r="K104" s="51">
        <v>30</v>
      </c>
      <c r="L104" s="50">
        <v>5165</v>
      </c>
      <c r="M104" s="50">
        <v>24024</v>
      </c>
      <c r="N104" s="51">
        <v>20</v>
      </c>
      <c r="O104" s="50">
        <v>20050</v>
      </c>
      <c r="P104" s="21">
        <v>51604</v>
      </c>
      <c r="Q104" s="50">
        <v>91341</v>
      </c>
      <c r="R104" s="50">
        <v>10214</v>
      </c>
      <c r="S104" s="50">
        <v>76827</v>
      </c>
      <c r="T104" s="50">
        <v>58702</v>
      </c>
      <c r="U104" s="51">
        <v>550</v>
      </c>
      <c r="V104" s="50">
        <v>1201</v>
      </c>
      <c r="W104" s="51">
        <v>63</v>
      </c>
      <c r="X104" s="50">
        <v>2680</v>
      </c>
      <c r="Y104" s="51">
        <v>60</v>
      </c>
      <c r="Z104" s="50">
        <v>16906</v>
      </c>
      <c r="AA104" s="51">
        <v>558</v>
      </c>
      <c r="AB104" s="51">
        <v>10</v>
      </c>
      <c r="AC104" s="50">
        <v>1300</v>
      </c>
      <c r="AD104" s="51">
        <v>182</v>
      </c>
      <c r="AE104" s="50">
        <v>1041</v>
      </c>
      <c r="AF104" s="51">
        <v>30</v>
      </c>
      <c r="AG104" s="51">
        <v>30</v>
      </c>
      <c r="AH104" s="50">
        <v>1013</v>
      </c>
      <c r="AI104" s="50">
        <v>1133</v>
      </c>
      <c r="AJ104" s="50">
        <v>3263</v>
      </c>
      <c r="AK104" s="51">
        <v>60</v>
      </c>
      <c r="AL104" s="51">
        <v>80</v>
      </c>
      <c r="AM104" s="50">
        <v>1001</v>
      </c>
      <c r="AN104" s="51">
        <v>100</v>
      </c>
      <c r="AO104" s="50">
        <v>1411</v>
      </c>
      <c r="AP104" s="21">
        <v>81435</v>
      </c>
      <c r="AQ104" s="51">
        <v>961</v>
      </c>
      <c r="AR104" s="50">
        <v>10170</v>
      </c>
      <c r="AS104" s="51">
        <v>627</v>
      </c>
      <c r="AT104" s="51">
        <v>26</v>
      </c>
      <c r="AU104" s="50">
        <v>1061</v>
      </c>
      <c r="AV104" s="50">
        <v>1026</v>
      </c>
      <c r="AW104" s="51">
        <v>20</v>
      </c>
      <c r="AX104" s="51">
        <v>672</v>
      </c>
      <c r="AY104" s="50">
        <v>2037</v>
      </c>
      <c r="AZ104" s="51">
        <v>50</v>
      </c>
      <c r="BA104" s="51">
        <v>102</v>
      </c>
      <c r="BB104" s="50">
        <v>4124</v>
      </c>
      <c r="BC104" s="51">
        <v>20</v>
      </c>
      <c r="BD104" s="50">
        <v>1313</v>
      </c>
      <c r="BE104" s="51">
        <v>105</v>
      </c>
      <c r="BF104" s="51">
        <v>100</v>
      </c>
      <c r="BG104" s="51">
        <v>121</v>
      </c>
      <c r="BH104" s="51">
        <v>60</v>
      </c>
      <c r="BI104" s="50">
        <v>4747</v>
      </c>
      <c r="BJ104" s="51">
        <v>262</v>
      </c>
      <c r="BK104" s="50">
        <v>3072</v>
      </c>
      <c r="BL104" s="51">
        <v>230</v>
      </c>
      <c r="BM104" s="51">
        <v>361</v>
      </c>
      <c r="BN104" s="51">
        <v>44</v>
      </c>
      <c r="BO104" s="50">
        <v>1070</v>
      </c>
      <c r="BP104" s="51">
        <v>6</v>
      </c>
      <c r="BQ104" s="50">
        <v>1330</v>
      </c>
      <c r="BR104" s="51">
        <v>660</v>
      </c>
      <c r="BS104" s="51">
        <v>110</v>
      </c>
      <c r="BT104" s="51">
        <v>30</v>
      </c>
      <c r="BU104" s="51">
        <v>285</v>
      </c>
      <c r="BV104" s="51">
        <v>31</v>
      </c>
      <c r="BW104" s="50">
        <v>3468</v>
      </c>
      <c r="BX104" s="50">
        <v>2706</v>
      </c>
      <c r="BY104" s="51">
        <v>100</v>
      </c>
      <c r="BZ104" s="51">
        <v>130</v>
      </c>
      <c r="CA104" s="50">
        <v>10242</v>
      </c>
      <c r="CB104" s="50">
        <v>1204</v>
      </c>
      <c r="CC104" s="51">
        <v>110</v>
      </c>
      <c r="CD104" s="50">
        <v>1219</v>
      </c>
      <c r="CE104" s="51">
        <v>300</v>
      </c>
      <c r="CF104" s="50">
        <v>2292</v>
      </c>
      <c r="CG104" s="50">
        <v>1001</v>
      </c>
      <c r="CH104" s="50">
        <v>5233</v>
      </c>
      <c r="CI104" s="51">
        <v>31</v>
      </c>
      <c r="CJ104" s="51">
        <v>557</v>
      </c>
      <c r="CK104" s="50">
        <v>5545</v>
      </c>
      <c r="CL104" s="50">
        <v>40000</v>
      </c>
      <c r="CM104" s="50">
        <v>162868</v>
      </c>
      <c r="CN104" s="51">
        <v>81</v>
      </c>
      <c r="CO104" s="21">
        <v>41263</v>
      </c>
      <c r="CP104" s="50">
        <v>4538</v>
      </c>
      <c r="CQ104" s="50">
        <v>20020</v>
      </c>
      <c r="CR104" s="50">
        <v>46054</v>
      </c>
      <c r="CS104" s="50">
        <v>775478</v>
      </c>
      <c r="CT104" s="50">
        <v>134818</v>
      </c>
      <c r="CU104" s="50">
        <v>75053</v>
      </c>
      <c r="CV104" s="50">
        <v>786771</v>
      </c>
      <c r="CW104" s="50">
        <v>158442</v>
      </c>
      <c r="CX104" s="50">
        <v>21706</v>
      </c>
      <c r="CY104" s="50">
        <v>12186</v>
      </c>
      <c r="CZ104" s="51">
        <v>102</v>
      </c>
      <c r="DA104" s="50">
        <v>360367</v>
      </c>
      <c r="DB104" s="50">
        <v>1581</v>
      </c>
      <c r="DC104" s="21">
        <v>31039</v>
      </c>
      <c r="DD104" s="50">
        <v>190704</v>
      </c>
      <c r="DE104" s="50">
        <v>40548</v>
      </c>
      <c r="DF104" s="50">
        <v>74388</v>
      </c>
      <c r="DG104" s="50">
        <v>31726</v>
      </c>
      <c r="DH104" s="50">
        <v>420075</v>
      </c>
      <c r="DI104" s="50">
        <v>194714</v>
      </c>
      <c r="DJ104" s="50">
        <v>156026</v>
      </c>
      <c r="DK104" s="21">
        <v>203045</v>
      </c>
      <c r="DL104" s="50">
        <v>2347</v>
      </c>
      <c r="DM104" s="50">
        <v>56824</v>
      </c>
      <c r="DN104" s="50">
        <v>46804</v>
      </c>
      <c r="DO104" s="50">
        <v>12437</v>
      </c>
      <c r="DP104" s="50">
        <v>48567</v>
      </c>
      <c r="DQ104" s="21">
        <v>176842</v>
      </c>
      <c r="DR104" s="50">
        <v>30790</v>
      </c>
      <c r="DS104" s="51">
        <v>487</v>
      </c>
      <c r="DT104" s="50">
        <v>63426</v>
      </c>
      <c r="DU104" s="50">
        <v>114701</v>
      </c>
      <c r="DV104" s="50">
        <v>70520</v>
      </c>
      <c r="DW104" s="51">
        <v>125</v>
      </c>
      <c r="DX104" s="50">
        <v>36005</v>
      </c>
      <c r="DY104" s="50">
        <v>5760</v>
      </c>
      <c r="DZ104" s="50">
        <v>78435</v>
      </c>
      <c r="EA104" s="50">
        <v>63064</v>
      </c>
      <c r="EB104" s="50">
        <v>11285</v>
      </c>
      <c r="EC104" s="50">
        <v>43488</v>
      </c>
      <c r="ED104" s="50">
        <v>52114</v>
      </c>
      <c r="EE104" s="50">
        <v>22413</v>
      </c>
      <c r="EF104" s="50">
        <v>48209</v>
      </c>
      <c r="EG104" s="50">
        <v>62147</v>
      </c>
      <c r="EH104" s="50">
        <v>72638</v>
      </c>
      <c r="EI104" s="50">
        <v>41499</v>
      </c>
      <c r="EJ104" s="50">
        <v>132154</v>
      </c>
      <c r="EK104" s="50">
        <v>151187</v>
      </c>
      <c r="EL104" s="50">
        <v>45963</v>
      </c>
      <c r="EM104" s="50">
        <v>67529</v>
      </c>
      <c r="EN104" s="50">
        <v>19022</v>
      </c>
      <c r="EO104" s="50">
        <v>95641</v>
      </c>
      <c r="EP104" s="50">
        <v>87487</v>
      </c>
      <c r="EQ104" s="50">
        <v>41815</v>
      </c>
      <c r="ER104" s="50">
        <v>14211</v>
      </c>
      <c r="ES104" s="50">
        <v>51456</v>
      </c>
      <c r="ET104" s="50">
        <v>250066</v>
      </c>
      <c r="EU104" s="50">
        <v>10115</v>
      </c>
      <c r="EV104" s="50">
        <v>117630</v>
      </c>
      <c r="EW104" s="50">
        <v>21337</v>
      </c>
      <c r="EX104" s="50">
        <v>6828269</v>
      </c>
      <c r="EY104" s="52">
        <v>32536413.85</v>
      </c>
      <c r="EZ104" s="52">
        <f>SUM(EZ2:EZ83)</f>
        <v>5607397.09166666</v>
      </c>
      <c r="FA104" s="2">
        <f t="shared" si="10"/>
        <v>4.76495783191904</v>
      </c>
      <c r="FB104" s="4"/>
      <c r="FD104" s="53">
        <f>SUM(FD2:FD102)</f>
        <v>6697899.21583333</v>
      </c>
      <c r="FE104" s="53">
        <f>SUM(FE2:FE102)</f>
        <v>5607397.19</v>
      </c>
      <c r="FF104" s="13"/>
    </row>
  </sheetData>
  <autoFilter xmlns:etc="http://www.wps.cn/officeDocument/2017/etCustomData" ref="A1:FK104" etc:filterBottomFollowUsedRange="0">
    <extLst/>
  </autoFilter>
  <pageMargins left="0.7" right="0.7" top="0.75" bottom="0.75" header="0.3" footer="0.3"/>
  <pageSetup paperSize="9" orientation="portrait"/>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Spre R. Part I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user</cp:lastModifiedBy>
  <dcterms:created xsi:type="dcterms:W3CDTF">2026-04-28T11:51:00Z</dcterms:created>
  <dcterms:modified xsi:type="dcterms:W3CDTF">2026-05-11T10:05:04Z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228EA76E92F1452AB2349EF1A278A254_12</vt:lpwstr>
  </property>
  <property fmtid="{D5CDD505-2E9C-101B-9397-08002B2CF9AE}" pid="3" name="KSOProductBuildVer">
    <vt:lpwstr>1033-12.1.0.25862</vt:lpwstr>
  </property>
  <property fmtid="{D5CDD505-2E9C-101B-9397-08002B2CF9AE}" pid="4" name="CalculationRule">
    <vt:i4>0</vt:i4>
  </property>
</Properties>
</file>