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66925"/>
  <bookViews>
    <workbookView xWindow="65416" yWindow="65416" windowWidth="29040" windowHeight="15840" tabRatio="856" firstSheet="1" activeTab="1"/>
  </bookViews>
  <sheets>
    <sheet name="Deviz general" sheetId="2" state="hidden" r:id="rId1"/>
    <sheet name="1ЦВД Расшифровка" sheetId="21" r:id="rId2"/>
    <sheet name="1ЦВД Материалы" sheetId="25" r:id="rId3"/>
    <sheet name="2ЦCHД РАсшифр." sheetId="4" r:id="rId4"/>
    <sheet name="2ЦСНД Материалы" sheetId="26" r:id="rId5"/>
    <sheet name="3 Babit Расшифровка" sheetId="24" r:id="rId6"/>
    <sheet name="3 Babit Mater." sheetId="22" r:id="rId7"/>
    <sheet name="4 Парораспред.Расшифр." sheetId="27" r:id="rId8"/>
    <sheet name="4 Пар.Материалы" sheetId="31" r:id="rId9"/>
    <sheet name="5 Центровка. Расшифр." sheetId="45" r:id="rId10"/>
    <sheet name="6МС Расшифровка" sheetId="29" r:id="rId11"/>
    <sheet name="6 МС Материалы" sheetId="32" r:id="rId12"/>
    <sheet name="7САР Расш." sheetId="30" r:id="rId13"/>
    <sheet name="7 CAP Материалы" sheetId="33" r:id="rId14"/>
    <sheet name="8 Водор.Расшифр." sheetId="37" r:id="rId15"/>
    <sheet name="8 Водор.уплMater." sheetId="35" r:id="rId16"/>
    <sheet name="9  Контроль" sheetId="66" r:id="rId17"/>
    <sheet name="10Кальк.5 Расшифр." sheetId="52" r:id="rId18"/>
    <sheet name="11 Генератор Расшифр." sheetId="39" r:id="rId19"/>
    <sheet name="11 Генер. Материалы (2)" sheetId="69" r:id="rId20"/>
    <sheet name="12-1Расшифр." sheetId="55" r:id="rId21"/>
  </sheets>
  <definedNames>
    <definedName name="_Hlk96604884" localSheetId="0">'Deviz general'!$C$15</definedName>
    <definedName name="_xlnm.Print_Area" localSheetId="19">'11 Генер. Материалы (2)'!$A$1:$M$61</definedName>
    <definedName name="_xlnm.Print_Area" localSheetId="3">'2ЦCHД РАсшифр.'!$A$1:$H$43</definedName>
    <definedName name="_xlnm.Print_Area" localSheetId="12">'7САР Расш.'!$A$1:$F$27</definedName>
    <definedName name="_xlnm.Print_Area" localSheetId="0">'Deviz general'!$A$1:$S$51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<sst xmlns="http://schemas.openxmlformats.org/spreadsheetml/2006/main" count="1892" uniqueCount="990">
  <si>
    <t xml:space="preserve">             </t>
  </si>
  <si>
    <t xml:space="preserve">Denumirea    lucrărilor  </t>
  </si>
  <si>
    <t>4.</t>
  </si>
  <si>
    <t>1.</t>
  </si>
  <si>
    <t>1..1</t>
  </si>
  <si>
    <t>1..2</t>
  </si>
  <si>
    <t>1..3</t>
  </si>
  <si>
    <t>2.</t>
  </si>
  <si>
    <t>3.</t>
  </si>
  <si>
    <t>5.</t>
  </si>
  <si>
    <t>6.</t>
  </si>
  <si>
    <t>шт.</t>
  </si>
  <si>
    <t>кг</t>
  </si>
  <si>
    <t>UM</t>
  </si>
  <si>
    <t>Cant.</t>
  </si>
  <si>
    <t>м</t>
  </si>
  <si>
    <t>Nr</t>
  </si>
  <si>
    <t>Cantitatea</t>
  </si>
  <si>
    <t>Materiale   Antreprenorului</t>
  </si>
  <si>
    <t>nr.</t>
  </si>
  <si>
    <t>TVA</t>
  </si>
  <si>
    <t>Unitate de măsură</t>
  </si>
  <si>
    <t>ротор</t>
  </si>
  <si>
    <t>цилиндр</t>
  </si>
  <si>
    <t>Reparația capitală și curățarea sistemului de ulei a turbinei.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</si>
  <si>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Reparația capitală a Corpului de Înaltă Presiune și sistemului de reazem a carcasei.</t>
    </r>
  </si>
  <si>
    <t>Reparația capitală a Corpului de Medie-Joasă Presiune.</t>
  </si>
  <si>
    <t>Returnarea babbitului lagărelor.</t>
  </si>
  <si>
    <t>Reparația capitală a sistemului de distribuție a aburului</t>
  </si>
  <si>
    <t>1..4</t>
  </si>
  <si>
    <t>1..5</t>
  </si>
  <si>
    <t>1..6</t>
  </si>
  <si>
    <t>1..7</t>
  </si>
  <si>
    <t>1..8</t>
  </si>
  <si>
    <t>Reparația capitală a Sistemului automat de reglare și protecție a turbine.</t>
  </si>
  <si>
    <t>Reparația etanșărilor de hidrogen a generatorului cu restabilirea geometriei crestelor de etanșare a rotorului generatorului.</t>
  </si>
  <si>
    <t>Controlul metalului și prelungirea resursei de exploatare a turbinei</t>
  </si>
  <si>
    <t>Total  fără  TVA</t>
  </si>
  <si>
    <t>Total  cu  TVA</t>
  </si>
  <si>
    <t>3..1</t>
  </si>
  <si>
    <t>2..1</t>
  </si>
  <si>
    <t>2..2</t>
  </si>
  <si>
    <t>2..3</t>
  </si>
  <si>
    <t>2..4</t>
  </si>
  <si>
    <t>Nr.</t>
  </si>
  <si>
    <t>Denumirea lucrărilor</t>
  </si>
  <si>
    <t xml:space="preserve">Снятие и установка обшивы ЦСД турбин </t>
  </si>
  <si>
    <t xml:space="preserve">Снятие и установка обшивы ЦНД турбин </t>
  </si>
  <si>
    <t xml:space="preserve">Вскрытие корпуса ЦСД </t>
  </si>
  <si>
    <t xml:space="preserve">Вскрытие корпуса ЦНД </t>
  </si>
  <si>
    <t>0101020101</t>
  </si>
  <si>
    <t xml:space="preserve">Разборка проточной части ЦСД </t>
  </si>
  <si>
    <t>0101030302</t>
  </si>
  <si>
    <t xml:space="preserve">Разборка проточной части ЦНД </t>
  </si>
  <si>
    <t>0101040201</t>
  </si>
  <si>
    <t>к-т</t>
  </si>
  <si>
    <t>0102040301</t>
  </si>
  <si>
    <t>Ремонт и частичная (до 30%) замена крепежа горизонтального и вертикального разъемов ЦНД</t>
  </si>
  <si>
    <t>0102060203</t>
  </si>
  <si>
    <t xml:space="preserve">Ремонт каминных уплотнений ЦСД </t>
  </si>
  <si>
    <t>0103020901</t>
  </si>
  <si>
    <t>Ремонт обойм уплотнений ЦСД с шабрением горизонтального разъема и заменой сегментов уплотнительных колец (свыше 50 до 100 %)</t>
  </si>
  <si>
    <t>0103050301</t>
  </si>
  <si>
    <t>Ремонт обойм диафрагм ЦСД</t>
  </si>
  <si>
    <t>0104030201</t>
  </si>
  <si>
    <t>Ремонт обойм диафрагм ЦНД</t>
  </si>
  <si>
    <t>0104050201</t>
  </si>
  <si>
    <t>Ремонт обойм диафрагм ЦСД с шабрением разъема,  заменой уплотнительных колец и восстановлением осевых зазоров</t>
  </si>
  <si>
    <t>Ремонт поворотной диафрагмы с притиркой поясков, шабрением горизонтального разъема и заменой уплотнителных колец</t>
  </si>
  <si>
    <t>Ремонт РСД с очисткой от солевых отложений и шлифовкой центрального отверстия ротора</t>
  </si>
  <si>
    <t>0106450301</t>
  </si>
  <si>
    <t>0106760101</t>
  </si>
  <si>
    <t>корпус</t>
  </si>
  <si>
    <t>Ремонт наружного корпуса ЦНД</t>
  </si>
  <si>
    <t>0107070101</t>
  </si>
  <si>
    <t>Ремонт внутреннего корпуса ЦСД с устранением дефектов металла</t>
  </si>
  <si>
    <t>0107060301</t>
  </si>
  <si>
    <t>Ремонт внутреннего корпуса (обоймы) ЦНД с исправлением поверхностей разъема, заменой крепежа и восстановлением до 30 % пазов.</t>
  </si>
  <si>
    <t>0107090201</t>
  </si>
  <si>
    <t>Восстановление радиальных зазоров в концевых и диафрагменных уплотнениях цилиндра ЦСД</t>
  </si>
  <si>
    <t>Восстановление радиальных зазоров в концевых и диафрагменных уплотнениях цилиндра ЦНД</t>
  </si>
  <si>
    <t>Исправление реакции опор корпуса цилиндра</t>
  </si>
  <si>
    <t>2 опоры</t>
  </si>
  <si>
    <t>0107140101</t>
  </si>
  <si>
    <t>Ремонт передней опоры турбин, с перезаливкой вкладыша при вынутом роторе</t>
  </si>
  <si>
    <t>опора</t>
  </si>
  <si>
    <t>Ремонт скользящих поверхностей передней опоры и рамы со снятием корпуса подшипника</t>
  </si>
  <si>
    <t>0109020201</t>
  </si>
  <si>
    <t>Ремонт опоры РВД-РСД. Ремонт с заменой или подгонкой упорных колодок при вынутых роторах</t>
  </si>
  <si>
    <t>0109030402</t>
  </si>
  <si>
    <t>0109040201</t>
  </si>
  <si>
    <t xml:space="preserve">Контрольная сборка ЦСД </t>
  </si>
  <si>
    <t>0108020201</t>
  </si>
  <si>
    <t xml:space="preserve">Контрольная сборка ЦНД </t>
  </si>
  <si>
    <t>0108030101</t>
  </si>
  <si>
    <t xml:space="preserve">Сборка и закрытие ЦСД </t>
  </si>
  <si>
    <t>0108050201</t>
  </si>
  <si>
    <t xml:space="preserve">Сборка и закрытие ЦНД </t>
  </si>
  <si>
    <t>0108060101</t>
  </si>
  <si>
    <t>Итого:</t>
  </si>
  <si>
    <t>Întocmit            __________________</t>
  </si>
  <si>
    <t>Verificat</t>
  </si>
  <si>
    <t>___________________</t>
  </si>
  <si>
    <r>
      <t>Ремонт крепежа корпуса ЦСД</t>
    </r>
    <r>
      <rPr>
        <sz val="9"/>
        <color theme="1"/>
        <rFont val="Times New Roman"/>
        <family val="1"/>
      </rPr>
      <t xml:space="preserve"> (наружного и внутреннего) и</t>
    </r>
    <r>
      <rPr>
        <sz val="12"/>
        <color theme="1"/>
        <rFont val="Times New Roman"/>
        <family val="1"/>
      </rPr>
      <t xml:space="preserve"> фланцев пароподводящих труб </t>
    </r>
  </si>
  <si>
    <t>Unitate de  măsură</t>
  </si>
  <si>
    <t xml:space="preserve">Вскрытие корпуса ЦВД </t>
  </si>
  <si>
    <t>0101030301</t>
  </si>
  <si>
    <t>Ремонт крепежа корпусов ЦВД (наружного и внутреннего) и фланцев пароподводящих труб</t>
  </si>
  <si>
    <t xml:space="preserve">Ремонт каминных уплотнений ЦВД </t>
  </si>
  <si>
    <t>0103010303</t>
  </si>
  <si>
    <t>0103040303</t>
  </si>
  <si>
    <t>0104011003</t>
  </si>
  <si>
    <t>Ремонт диафрагм ЦВД с шабрением горизонтального разъема, заменой уплотнительных колец и восстановлением осевых зазоров</t>
  </si>
  <si>
    <t>Ремонт РВД с очисткой от солевых отложений и шлифовкой центрального отверстия ротора и опорных шеек ротора</t>
  </si>
  <si>
    <t xml:space="preserve">Ремонт наружного корпуса ЦВД с исправлением поверхности разъема и устранением дефектов металла корпуса </t>
  </si>
  <si>
    <t>Ремонт внутреннего корпуса ЦВД с устранением дефектов металла</t>
  </si>
  <si>
    <t>0107030902</t>
  </si>
  <si>
    <t>0109011303</t>
  </si>
  <si>
    <t xml:space="preserve">Контрольная сборка ЦВД </t>
  </si>
  <si>
    <t>0108010403</t>
  </si>
  <si>
    <t xml:space="preserve">Сборка и закрытие ЦВД </t>
  </si>
  <si>
    <t>0108040403</t>
  </si>
  <si>
    <t xml:space="preserve">Снятие и установка обшивы турбины </t>
  </si>
  <si>
    <t>Разборка   проточной   части</t>
  </si>
  <si>
    <r>
      <t xml:space="preserve">Ремонт обойм уплотнений ЦВД с шабрением горизонтального разъема и частичной заменой сегментов уплотнительных колец </t>
    </r>
    <r>
      <rPr>
        <sz val="10"/>
        <color theme="1"/>
        <rFont val="Times New Roman"/>
        <family val="1"/>
      </rPr>
      <t>(свыше 50 до 100 %)</t>
    </r>
  </si>
  <si>
    <t>подшипник</t>
  </si>
  <si>
    <t>Каустическая сода</t>
  </si>
  <si>
    <t>Соляная кислота</t>
  </si>
  <si>
    <t>Асбест</t>
  </si>
  <si>
    <t>2..5</t>
  </si>
  <si>
    <t>Мел молотый</t>
  </si>
  <si>
    <t>2..6</t>
  </si>
  <si>
    <t>Жидкое стекло</t>
  </si>
  <si>
    <t>2..7</t>
  </si>
  <si>
    <t>Сжатый  воздух</t>
  </si>
  <si>
    <t>баллон</t>
  </si>
  <si>
    <t>Аммоний хлористый</t>
  </si>
  <si>
    <t>Листовая сталь  (для изготовления сосуда)</t>
  </si>
  <si>
    <t>лист</t>
  </si>
  <si>
    <t>Порошок сухого нашатыря</t>
  </si>
  <si>
    <t xml:space="preserve">Металлический  кругляк   диаметром 325 мм  </t>
  </si>
  <si>
    <t xml:space="preserve">Металлический  кругляк диаметром 360 мм  </t>
  </si>
  <si>
    <t>квт.ч</t>
  </si>
  <si>
    <t>4..1</t>
  </si>
  <si>
    <t>4..2</t>
  </si>
  <si>
    <t>4..3</t>
  </si>
  <si>
    <t>4..4</t>
  </si>
  <si>
    <t>Материалы  на  1  подшипник</t>
  </si>
  <si>
    <t>Электроды  сварочные  ФНО-6 ГОСТ 9467-75</t>
  </si>
  <si>
    <t>Баббит. Б-83 ГОСТ 1320-74</t>
  </si>
  <si>
    <t>т</t>
  </si>
  <si>
    <t>Categoria</t>
  </si>
  <si>
    <t xml:space="preserve">Подготовительные  работы. </t>
  </si>
  <si>
    <t xml:space="preserve">Ознакомление  с документацией.  Визуальный   осмотр  турбины, вскрытие  подшипников. </t>
  </si>
  <si>
    <t>VI</t>
  </si>
  <si>
    <t>Определение  размеров  и  конструкции  баббитовой  заливки</t>
  </si>
  <si>
    <t xml:space="preserve">Определение  характера и  степени  износа  баббитовой  заливки, плотности  прилегания  вкладышей  к  посадочным  гнездам  подшипников   </t>
  </si>
  <si>
    <t xml:space="preserve">Проверка  радиальных  и  боковых  зазоров   между  баббитовой  заливкой   вкладыша  и   шейкой  ротора  турбины </t>
  </si>
  <si>
    <t xml:space="preserve">Разработка  и  изготовление  чертежей,  рабочих  эскизов  с  указанием  геометрических   размеров   приспособления   для  заливки  </t>
  </si>
  <si>
    <t>Изготовление   приспособления ( рабочей  формы)  для  перезаливки   подшипников</t>
  </si>
  <si>
    <t>Перезаливка  вкладышей  подшипников</t>
  </si>
  <si>
    <t>Выплавка старого баббита</t>
  </si>
  <si>
    <t>3..2</t>
  </si>
  <si>
    <t>Механическая очистка внутренней поверхности вкладыша после нагрева шлиф машинкой, металлическими стальными щетками, наждачной шкуркой, шабером</t>
  </si>
  <si>
    <t>3..3</t>
  </si>
  <si>
    <t>Обезжиривание, обеспыливание,  удаление следов  масла и керосина  перезаливаемого вкладыша</t>
  </si>
  <si>
    <t>3..4</t>
  </si>
  <si>
    <t xml:space="preserve">Травление, промывка  горячей проточной  водой и  сушка  вкладыша </t>
  </si>
  <si>
    <t>3..5</t>
  </si>
  <si>
    <t>Изоляция поверхностей</t>
  </si>
  <si>
    <t>3..6</t>
  </si>
  <si>
    <t xml:space="preserve">Флюсование  рабочей  поверхности  вкладыша </t>
  </si>
  <si>
    <t>3..7</t>
  </si>
  <si>
    <t>Лужение (нагрев  вкладыша,покрытие  сухим  нашатырем и оловом)</t>
  </si>
  <si>
    <t>3..8</t>
  </si>
  <si>
    <t>Вторичное  травление  поверхности  вкладыша хлористым  цинком с добавлением  хлористого  аммония</t>
  </si>
  <si>
    <t>3..9</t>
  </si>
  <si>
    <t>3..9..1</t>
  </si>
  <si>
    <t>Подготовка  комплекта приспособлений и инструментов  и  их  подогрев до температуры 250-300 °С</t>
  </si>
  <si>
    <t>3..9..2</t>
  </si>
  <si>
    <t xml:space="preserve">Опускание и  выдержка   вкладыша  в  подготовленный  сосуд   с  полудой </t>
  </si>
  <si>
    <t>3..9..3</t>
  </si>
  <si>
    <t xml:space="preserve">Охлаждение по наружному корпусу залитого подшипника до 180-200 °С. </t>
  </si>
  <si>
    <t>3..9..5</t>
  </si>
  <si>
    <t>Контроль  качества заливки  путем  внешнего  осмотра  и пробы  на  звук</t>
  </si>
  <si>
    <t>Расточка и шабровка  подшипника  после  перезаливки</t>
  </si>
  <si>
    <t>Расточка  наружной  и  торцевой  поверхности  половинок  вкладыша на токарном  станке с помощью  индикаторов по  контрольным  пояскам</t>
  </si>
  <si>
    <t xml:space="preserve">Поведение  шабровки  для  получения  гладкой  поверхности  </t>
  </si>
  <si>
    <t>Промыка  вкладыша  и  укладка  ротора  на  подшипники</t>
  </si>
  <si>
    <t>Смазка  плоскости  раъема  корпуса  подшипника  , установка   крышки  подшипника,  затяжка  болтов  и  шпилей.</t>
  </si>
  <si>
    <t>Заключительная   сдача   работы</t>
  </si>
  <si>
    <t>Materiale</t>
  </si>
  <si>
    <t>7.</t>
  </si>
  <si>
    <t>Материалы,  всего</t>
  </si>
  <si>
    <t>Сталь углеродистая тонколистовая. Сталь Ст.3 ГОСТ 380-71</t>
  </si>
  <si>
    <t>Сталь углеродистая толстолистовая. Сталь Ст.3 ГОСТ 380-71</t>
  </si>
  <si>
    <t>Сталь углеродистая круглая. Сталь Ст.3 ГОСТ 380-71</t>
  </si>
  <si>
    <t>Проволка. Сталь Ст.3 ГОСТ 380-71</t>
  </si>
  <si>
    <t>Сталь шестигранная. ГОСТ 1050-74</t>
  </si>
  <si>
    <t>Сталь легированная тонколистовая. Сталь 12Х13 ГОСТ 5632-72</t>
  </si>
  <si>
    <t>Сталь легированная толстолистовая. Сталь 25ХМР ГОСТ 5632-72</t>
  </si>
  <si>
    <r>
      <t xml:space="preserve">Сталь легированная круглая </t>
    </r>
    <r>
      <rPr>
        <sz val="12"/>
        <rFont val="Calibri"/>
        <family val="2"/>
      </rPr>
      <t>Ø</t>
    </r>
    <r>
      <rPr>
        <sz val="12"/>
        <rFont val="Times New Roman"/>
        <family val="1"/>
      </rPr>
      <t>20…80. Сталь 25Х1МФ ГОСТ 5632-72</t>
    </r>
  </si>
  <si>
    <r>
      <t xml:space="preserve">Сталь легированная круглая </t>
    </r>
    <r>
      <rPr>
        <sz val="12"/>
        <rFont val="Calibri"/>
        <family val="2"/>
      </rPr>
      <t>Ø</t>
    </r>
    <r>
      <rPr>
        <sz val="12"/>
        <rFont val="Times New Roman"/>
        <family val="1"/>
      </rPr>
      <t>20…80. Сталь 30Х1З ГОСТ 5632-72</t>
    </r>
  </si>
  <si>
    <r>
      <t xml:space="preserve">Сталь легированная круглая </t>
    </r>
    <r>
      <rPr>
        <sz val="12"/>
        <rFont val="Calibri"/>
        <family val="2"/>
      </rPr>
      <t>Ø</t>
    </r>
    <r>
      <rPr>
        <sz val="12"/>
        <rFont val="Times New Roman"/>
        <family val="1"/>
      </rPr>
      <t>20…80. Сталь 35ХМ ГОСТ 5632-72</t>
    </r>
  </si>
  <si>
    <r>
      <t xml:space="preserve">Сталь легированная круглая </t>
    </r>
    <r>
      <rPr>
        <sz val="12"/>
        <rFont val="Calibri"/>
        <family val="2"/>
      </rPr>
      <t>Ø</t>
    </r>
    <r>
      <rPr>
        <sz val="12"/>
        <rFont val="Times New Roman"/>
        <family val="1"/>
      </rPr>
      <t>20…50. Сталь 25Х2МФЗА ГОСТ 5632-72</t>
    </r>
  </si>
  <si>
    <t>Проволка легированная.</t>
  </si>
  <si>
    <t>Проволка сварочная титановая. ВТ-1-0</t>
  </si>
  <si>
    <t>Сталь инструментальная. Сталь Р18 ГОСТ 19265-73</t>
  </si>
  <si>
    <t>Балки двутавровые №10…20. Сталь Ст.3 ГОСТ 380-71</t>
  </si>
  <si>
    <t>Швеллеры №10, 16, 20. Сталь Ст.3 ГОСТ 380-71</t>
  </si>
  <si>
    <t>Сталь угловая равнополочная. Сталь Ст.3 ГОСТ 380-71</t>
  </si>
  <si>
    <t>Трубы бесшовные горячекатанные.  Сталь Ст.3 ГОСТ 380-71</t>
  </si>
  <si>
    <t>Трубы бесшовные горячекатанные.  Сталь Ст.20 ГОСТ 1050-74</t>
  </si>
  <si>
    <t>Трубы бесшовные холоднодеформированные.  Сталь Ст.3 ГОСТ 380-71</t>
  </si>
  <si>
    <t>Электроды сварочные. АНО-6 ГОСТ 9467-75</t>
  </si>
  <si>
    <t>Электроды сварочные. АНО-3 ГОСТ 9467-75</t>
  </si>
  <si>
    <t>Электроды сварочные. УОНИ 13/55 ГОСТ 9467-75</t>
  </si>
  <si>
    <t>Электроды сварочные. УОНИ 13/45 ГОСТ 9467-75</t>
  </si>
  <si>
    <t>Электроды сварочные. МЛ-3 ГОСТ 10052-75</t>
  </si>
  <si>
    <t>Электроды сварочные. ЦЛ-39 ГОСТ 10052-75</t>
  </si>
  <si>
    <t>Электроды сварочные. ЦЛ-25 ГОСТ 10052-75</t>
  </si>
  <si>
    <t>Электроды сварочные. ЦТ-15 ГОСТ 10052-75</t>
  </si>
  <si>
    <t>Электроды сварочные. ЭА-395/9 ТУ.5.965-4040173</t>
  </si>
  <si>
    <r>
      <t>Болты с гайками M12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40, M12×50, M12×65, M16×35, M16×50, M16×70, M16×75, M20×75, M20×80, M20×85, M20×100, M20×110, M20×120, M24×80, M24×100. ГОСТ 1759-70</t>
    </r>
  </si>
  <si>
    <r>
      <t>Болт с потайной головкой М5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18, М6×18, М6×20. ГОСТ 17475-72</t>
    </r>
  </si>
  <si>
    <t>Гайки свободные М12, М16, М20. ГОСТ 5916-70</t>
  </si>
  <si>
    <t>Лента медная 10,0…15,0. ГОСТ 20707-75</t>
  </si>
  <si>
    <t>Порошок медный. ГОСТ 4960-68</t>
  </si>
  <si>
    <r>
      <t xml:space="preserve">Проволка свинцовая </t>
    </r>
    <r>
      <rPr>
        <sz val="12"/>
        <rFont val="Calibri"/>
        <family val="2"/>
      </rPr>
      <t>Ø</t>
    </r>
    <r>
      <rPr>
        <sz val="12"/>
        <rFont val="Times New Roman"/>
        <family val="1"/>
      </rPr>
      <t>2,0...</t>
    </r>
    <r>
      <rPr>
        <sz val="12"/>
        <rFont val="Calibri"/>
        <family val="2"/>
      </rPr>
      <t>Ø</t>
    </r>
    <r>
      <rPr>
        <sz val="12"/>
        <rFont val="Times New Roman"/>
        <family val="1"/>
      </rPr>
      <t>5,0. ГОСТ 5655-67</t>
    </r>
  </si>
  <si>
    <t>Припой оловянно-свинцовый. ПСС-40 ГОСТ 1499-70</t>
  </si>
  <si>
    <t>Кабель гибкий. ГОСТ 9463-72</t>
  </si>
  <si>
    <t>Провод гибкий. ГОСТ 2262-75</t>
  </si>
  <si>
    <t>Пиломатериалы 40…50. ГОСТ 8486-66</t>
  </si>
  <si>
    <r>
      <t>м</t>
    </r>
    <r>
      <rPr>
        <vertAlign val="superscript"/>
        <sz val="12"/>
        <rFont val="Times New Roman"/>
        <family val="1"/>
      </rPr>
      <t>3</t>
    </r>
  </si>
  <si>
    <t>Лесоматериалы круглые. ГОСТ 9463-72</t>
  </si>
  <si>
    <t>Шпалы деревянные. ГОСТ 78-65</t>
  </si>
  <si>
    <t>Фанера клееная. ГОСТ 3916-69</t>
  </si>
  <si>
    <t>Total</t>
  </si>
  <si>
    <t>II</t>
  </si>
  <si>
    <t>комплект</t>
  </si>
  <si>
    <t>Трубы бесшовные водогазопроводные.  Сталь Ст.3 ГОСТ 380-71</t>
  </si>
  <si>
    <t>Электроды сварочные. ТМЛ-3 ГОСТ 10052-75</t>
  </si>
  <si>
    <t>Электроды сварочные. ЭА-395/2 ТУ.5.965-4040ПЗ</t>
  </si>
  <si>
    <t>Шплинты 7х8. ГОСТ 397-66</t>
  </si>
  <si>
    <r>
      <t>Винт с потайной головкой М5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18, М16×18, М6×20. ГОСТ 17475-72</t>
    </r>
  </si>
  <si>
    <r>
      <t>Винт М6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>18,М6×20. ГОСТ 17475-72</t>
    </r>
  </si>
  <si>
    <t>Гайки свободные. ГОСТ 5916-70</t>
  </si>
  <si>
    <t>Цинк. ГОСТ 3640-75</t>
  </si>
  <si>
    <t>Олово. ГОСТ 860-60</t>
  </si>
  <si>
    <t>Резина листовая техническая. ГОСТ 12855-67</t>
  </si>
  <si>
    <t>Рукав резиновый для газовой сварки ГОСТ 9356-60</t>
  </si>
  <si>
    <t>Лента конвеерная резиновая. ГОСТ 20-62</t>
  </si>
  <si>
    <t>Картон прокладочьный 1,0…3,0 ГОСТ 9347-74</t>
  </si>
  <si>
    <t>Войлок технический грубошерстный. ГОСТ 6418-67</t>
  </si>
  <si>
    <t>Войлок технический тонкошерстный. ГОСТ 288-72</t>
  </si>
  <si>
    <t>Канат пеньковый. ГОСТ 483-75</t>
  </si>
  <si>
    <t>Ткани хлапчатобумажные технические. ГОСТ 9858-61</t>
  </si>
  <si>
    <t>Ветошь обтирочная. ГОСТ 5354-75</t>
  </si>
  <si>
    <t>Вата хлопчатобумажная. ГОСТ 5679-74</t>
  </si>
  <si>
    <t>Сурик свинцовый. ГОСТ 19151-73</t>
  </si>
  <si>
    <t>Ультрамарин синий сухой. ГОСТ 13483-68</t>
  </si>
  <si>
    <t>Лак бакелитовый. ГОСТ901-71</t>
  </si>
  <si>
    <t>Олифа натуральная. ГОСТ 7931-76</t>
  </si>
  <si>
    <t>Олифа оксоль. ГОСТ 190-68</t>
  </si>
  <si>
    <t>Эмаль. МЛ-12 ГОСТ 9754-76</t>
  </si>
  <si>
    <t>Глицерин. ГОСТ6823-54</t>
  </si>
  <si>
    <t>Керосин осветительный. ГОСТ 4753-68</t>
  </si>
  <si>
    <t>Солидол. ГОСТ 4366-76</t>
  </si>
  <si>
    <t>Бензин авиационный. ГОСТ1012-72</t>
  </si>
  <si>
    <t>Ацетон. ГОСТ 2603-71</t>
  </si>
  <si>
    <t>Кислота соляная. ГОСТ 1382-69</t>
  </si>
  <si>
    <t>Спирт ректифицированный. ГОСТ 18300-72</t>
  </si>
  <si>
    <t>Аргон. ГОСТ 10157-73</t>
  </si>
  <si>
    <t>Кислород. ГОСТ 5583-68</t>
  </si>
  <si>
    <t>Ацетилен. ГОСТ 5457-75</t>
  </si>
  <si>
    <t>Вазелин технический. ГОСТ 5774-51</t>
  </si>
  <si>
    <t xml:space="preserve">Пресошпан  0,1…0,3;0,8. </t>
  </si>
  <si>
    <t>Ткань азбестовая. ГОСТ 6102-67</t>
  </si>
  <si>
    <t>Картон азбестовый. ГОСТ 2850-58</t>
  </si>
  <si>
    <t>Паронит вальцовочьный 0,5;0,8;1,0…2,5. ГОСТ481-71</t>
  </si>
  <si>
    <t>Шкурка шлифовальная на тканевой основе № 0,2,3,5. ГОСТ 5009-75</t>
  </si>
  <si>
    <t>Бура техническая. ГОСТ 8429-69</t>
  </si>
  <si>
    <t>Смазка дисульфидмолибденовая</t>
  </si>
  <si>
    <t>Графит кристалический литейный. ГОСТ 5279-74</t>
  </si>
  <si>
    <t>Мел природный комовый и молотый. ГОСТ 12085-73</t>
  </si>
  <si>
    <t>Клей силикатный. ТУ-6-15-439-75</t>
  </si>
  <si>
    <t>Смазка гексогональная</t>
  </si>
  <si>
    <t>Нитрид бора</t>
  </si>
  <si>
    <t>Смазка графито-медистая</t>
  </si>
  <si>
    <t>Ртутная мазь</t>
  </si>
  <si>
    <t xml:space="preserve">С  учетом  коэффициента  К=1,032  к  оптовым  ценам </t>
  </si>
  <si>
    <t>клапан</t>
  </si>
  <si>
    <t>0111020402</t>
  </si>
  <si>
    <t>уст-во</t>
  </si>
  <si>
    <t>0111010401</t>
  </si>
  <si>
    <t>0111030101</t>
  </si>
  <si>
    <t>система</t>
  </si>
  <si>
    <t>Ремонт маслосистемы уплотнений генератора</t>
  </si>
  <si>
    <t>0112010302</t>
  </si>
  <si>
    <t>Перецентровка главного масляного насоса.</t>
  </si>
  <si>
    <t>0110040201</t>
  </si>
  <si>
    <t>Ремонт блока золотников регулятора скорости.</t>
  </si>
  <si>
    <t>узел</t>
  </si>
  <si>
    <t>0112020401</t>
  </si>
  <si>
    <t>Reparația   capitală  a blocului  energetic  nr.3.</t>
  </si>
  <si>
    <t>Сталь углеродистая шестигранная. Шистигранник ГОСТ 2879-69 
Сталь 20 ГОСТ 1050-74</t>
  </si>
  <si>
    <t>Балки двутавровые №10…20.  ГОСТ 8239-72 Сталь Ст.3 ГОСТ 380-71</t>
  </si>
  <si>
    <t>Швеллеры №10, 16, 20. ГОСТ 8240-72 Сталь Ст.3 ГОСТ 380-71</t>
  </si>
  <si>
    <t>Сталь угловая равнополочная. Уголок 50х50 ГОСТ 8509-72 Сталь Ст.3 ГОСТ 380-71</t>
  </si>
  <si>
    <t>Электроды сварочные. АНО-3 АНО-4 ГОСТ 9467-75</t>
  </si>
  <si>
    <t>Шплинты 2...8/ 40….100. ГОСТ 397-67</t>
  </si>
  <si>
    <t>Лента медная 1,0…1,5. ГОСТ 20707-75</t>
  </si>
  <si>
    <r>
      <t xml:space="preserve">Проволка свинцовая </t>
    </r>
    <r>
      <rPr>
        <sz val="12"/>
        <rFont val="Calibri"/>
        <family val="2"/>
      </rPr>
      <t>Ø</t>
    </r>
    <r>
      <rPr>
        <sz val="12"/>
        <rFont val="Times New Roman"/>
        <family val="1"/>
      </rPr>
      <t>1,0...</t>
    </r>
    <r>
      <rPr>
        <sz val="12"/>
        <rFont val="Calibri"/>
        <family val="2"/>
      </rPr>
      <t>Ø</t>
    </r>
    <r>
      <rPr>
        <sz val="12"/>
        <rFont val="Times New Roman"/>
        <family val="1"/>
      </rPr>
      <t>4,0. ГОСТ 5655-67</t>
    </r>
  </si>
  <si>
    <t>Нитрид бора гексагональный ОТУ-71-341-65</t>
  </si>
  <si>
    <t>шт</t>
  </si>
  <si>
    <t xml:space="preserve">Пресошпан  ГОСТ 6983-54 </t>
  </si>
  <si>
    <t>Шкурка шлифовальная на тканевой основе № 0;2;...5. ГОСТ 5009-75</t>
  </si>
  <si>
    <t xml:space="preserve">Denumirea lucrărilor  </t>
  </si>
  <si>
    <t>Cantitate / seturi</t>
  </si>
  <si>
    <t>Проволка латунная.  ГОСТ 1066-75</t>
  </si>
  <si>
    <t>Труба Ду 40 ГОСТ 3262-75</t>
  </si>
  <si>
    <t>Труба Ду 50 ГОСТ 3262-75</t>
  </si>
  <si>
    <t>Труба Ду 70 ГОСТ 3262-75</t>
  </si>
  <si>
    <t>Труба Ду 80 ГОСТ 3262-75</t>
  </si>
  <si>
    <t>Бензин  ГОСТ1012-72</t>
  </si>
  <si>
    <t>Керосин . ГОСТ 4753-63</t>
  </si>
  <si>
    <t>Марля бытовая хлопчатобумажная ГОСТ 11109-74</t>
  </si>
  <si>
    <r>
      <t>м</t>
    </r>
    <r>
      <rPr>
        <vertAlign val="superscript"/>
        <sz val="12"/>
        <rFont val="Times New Roman"/>
        <family val="1"/>
      </rPr>
      <t>2</t>
    </r>
  </si>
  <si>
    <t xml:space="preserve">Салфетки хлопчатобумажные </t>
  </si>
  <si>
    <t>Паронит  ГОСТ 431-71</t>
  </si>
  <si>
    <t>Электроды вольфрамовые. СВИ-1 ТУ.48-19-221-76</t>
  </si>
  <si>
    <t>Обоснование  трудозатрат :   Сборник  "Нормы   времени  на  капитальный  ремонт турбогенераторов  и  возбудителей", г.Москва,1981г.</t>
  </si>
  <si>
    <t>генератор</t>
  </si>
  <si>
    <t>Nr. poziției</t>
  </si>
  <si>
    <t>Unități de masurare</t>
  </si>
  <si>
    <t>Numarul  persoanelor</t>
  </si>
  <si>
    <t>Подготовка ремонтных площадок</t>
  </si>
  <si>
    <t>т/г</t>
  </si>
  <si>
    <t>6 р – 1 чел</t>
  </si>
  <si>
    <t>4 р – 1 чел</t>
  </si>
  <si>
    <t>Отсоединение выводов</t>
  </si>
  <si>
    <t>Испытание турбогенератора на газоплотность</t>
  </si>
  <si>
    <t>испытание</t>
  </si>
  <si>
    <t>факт. тр-ты</t>
  </si>
  <si>
    <t>Расшиновка и ошиновка генератора</t>
  </si>
  <si>
    <t>5 р – 1 чел</t>
  </si>
  <si>
    <t>Снятие щеточно-контактного аппарата</t>
  </si>
  <si>
    <t>аппарат</t>
  </si>
  <si>
    <t>4 р – 2 чел</t>
  </si>
  <si>
    <t>Проточка и шлифовка контактных колец</t>
  </si>
  <si>
    <t>Снятие верхних половин наружных щитов</t>
  </si>
  <si>
    <t>8.</t>
  </si>
  <si>
    <t>Снятие нижних половин наружных щитов, внутренних щитов, диффузоров</t>
  </si>
  <si>
    <t>9.</t>
  </si>
  <si>
    <t>Снятие лопаток вентилятора</t>
  </si>
  <si>
    <t>вентилятор</t>
  </si>
  <si>
    <t>10.</t>
  </si>
  <si>
    <t>Измерение воздушного зазора</t>
  </si>
  <si>
    <t>11.</t>
  </si>
  <si>
    <t>Подготовка к выводу и вывод ротора</t>
  </si>
  <si>
    <t>12.</t>
  </si>
  <si>
    <t>Выемка газоохладителей</t>
  </si>
  <si>
    <t>13.</t>
  </si>
  <si>
    <t>Опрессовка труб газоохладителей</t>
  </si>
  <si>
    <t>14.</t>
  </si>
  <si>
    <t>статор</t>
  </si>
  <si>
    <t>15.</t>
  </si>
  <si>
    <t>Ремонт зубцов активной стали</t>
  </si>
  <si>
    <t>зубец</t>
  </si>
  <si>
    <t>16.</t>
  </si>
  <si>
    <t>Подпрессовка активной сталию</t>
  </si>
  <si>
    <t>17.</t>
  </si>
  <si>
    <t>Испытание активной стали</t>
  </si>
  <si>
    <t>18.</t>
  </si>
  <si>
    <t>Переклиновка пазов статора</t>
  </si>
  <si>
    <t>паз</t>
  </si>
  <si>
    <t>19.</t>
  </si>
  <si>
    <t>Замена шнуровых бандажей лобовых частей</t>
  </si>
  <si>
    <t>бандаж</t>
  </si>
  <si>
    <t>20.</t>
  </si>
  <si>
    <t>Ремонт выводов</t>
  </si>
  <si>
    <t>вывод</t>
  </si>
  <si>
    <t>21.</t>
  </si>
  <si>
    <t>Перепайка головок обмотки статора</t>
  </si>
  <si>
    <t>головка</t>
  </si>
  <si>
    <t>22.</t>
  </si>
  <si>
    <t>Переизолировка головок обмотки статора</t>
  </si>
  <si>
    <t>23.</t>
  </si>
  <si>
    <t>Покраска обмотки</t>
  </si>
  <si>
    <t>24.</t>
  </si>
  <si>
    <t>Ремонт щитов и диффузоров</t>
  </si>
  <si>
    <t>25.</t>
  </si>
  <si>
    <t>Ремонт газоохладителей</t>
  </si>
  <si>
    <t>26.</t>
  </si>
  <si>
    <t>Ремонт упругой подвески сердечника статора</t>
  </si>
  <si>
    <t>27.</t>
  </si>
  <si>
    <t>Снятие коллекторов системы охлождения</t>
  </si>
  <si>
    <t>28.</t>
  </si>
  <si>
    <t xml:space="preserve">Установка коллекторов системы охлождения </t>
  </si>
  <si>
    <t>29.</t>
  </si>
  <si>
    <t>Проверка состояние ротора</t>
  </si>
  <si>
    <t>30.</t>
  </si>
  <si>
    <t>Испытания ротора на газоплотность</t>
  </si>
  <si>
    <t>31.</t>
  </si>
  <si>
    <t>Устранение утечки в зоне токоведущих болтов</t>
  </si>
  <si>
    <t>болт</t>
  </si>
  <si>
    <t>32.</t>
  </si>
  <si>
    <t>Ремонт токоведущих болтов</t>
  </si>
  <si>
    <t>33.</t>
  </si>
  <si>
    <t>Проверка продуваемости вентиляционных каналов</t>
  </si>
  <si>
    <t>проверка</t>
  </si>
  <si>
    <t>34.</t>
  </si>
  <si>
    <t>35.</t>
  </si>
  <si>
    <t>Проверка состояния вентиляторов</t>
  </si>
  <si>
    <t>36.</t>
  </si>
  <si>
    <t>Снятие бандажных колец</t>
  </si>
  <si>
    <t>2 кольца</t>
  </si>
  <si>
    <t>37.</t>
  </si>
  <si>
    <t>Ремонт бандажных и центрирующих колец</t>
  </si>
  <si>
    <t>38.</t>
  </si>
  <si>
    <t>Проверка обмоток ротора в пределах лобовых частей</t>
  </si>
  <si>
    <t>39.</t>
  </si>
  <si>
    <t>Надевание бандажных колец</t>
  </si>
  <si>
    <t>40.</t>
  </si>
  <si>
    <t>41.</t>
  </si>
  <si>
    <t>Ремонт концевых выводов ротора</t>
  </si>
  <si>
    <t>42.</t>
  </si>
  <si>
    <t>Ремонт щеточного аппарата</t>
  </si>
  <si>
    <t>аппарата</t>
  </si>
  <si>
    <t>43.</t>
  </si>
  <si>
    <t>Ремонт газовой системы</t>
  </si>
  <si>
    <t>II. Сборка турбогенератора</t>
  </si>
  <si>
    <t>Установка газоохладителей</t>
  </si>
  <si>
    <t>Подготовка к вводу и ввод ротора</t>
  </si>
  <si>
    <t>Установка лопаток вентилятора</t>
  </si>
  <si>
    <t>Установка торцовых щитов</t>
  </si>
  <si>
    <t>Установка щеточного аппарата</t>
  </si>
  <si>
    <t>Подсоединение выводов</t>
  </si>
  <si>
    <t>Измерение сопротивления изоляции обмотки ротора</t>
  </si>
  <si>
    <t>Измерение сопротивления изоляции подшипников генератора</t>
  </si>
  <si>
    <t>III. Заключительные работы</t>
  </si>
  <si>
    <t xml:space="preserve">I. </t>
  </si>
  <si>
    <t xml:space="preserve">II. </t>
  </si>
  <si>
    <t>III.</t>
  </si>
  <si>
    <t>Обоснование  цен:   Калькуляция  и  материалы в  текущих  ценах</t>
  </si>
  <si>
    <t xml:space="preserve">Numarul de  măsurări, lucrări  </t>
  </si>
  <si>
    <t>I. Подготовка, разборка и ремонт  генератора</t>
  </si>
  <si>
    <t>Acetonă</t>
  </si>
  <si>
    <t>l</t>
  </si>
  <si>
    <r>
      <t>Adeziv de ermetizare T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 xml:space="preserve">=450 </t>
    </r>
    <r>
      <rPr>
        <sz val="12"/>
        <rFont val="Calibri"/>
        <family val="2"/>
      </rPr>
      <t>°</t>
    </r>
    <r>
      <rPr>
        <sz val="12"/>
        <rFont val="Times New Roman"/>
        <family val="1"/>
      </rPr>
      <t>С</t>
    </r>
  </si>
  <si>
    <t>buc</t>
  </si>
  <si>
    <t>Hirtie de slefuit</t>
  </si>
  <si>
    <r>
      <t>m</t>
    </r>
    <r>
      <rPr>
        <vertAlign val="superscript"/>
        <sz val="12"/>
        <rFont val="Times New Roman"/>
        <family val="1"/>
      </rPr>
      <t>2</t>
    </r>
  </si>
  <si>
    <t>Servetele de sters</t>
  </si>
  <si>
    <t>Oxigen</t>
  </si>
  <si>
    <t>butelie</t>
  </si>
  <si>
    <t>Electrozi (спец электроды ЦУ-5)</t>
  </si>
  <si>
    <t>kg</t>
  </si>
  <si>
    <t>Propan</t>
  </si>
  <si>
    <t>Disc de diamant</t>
  </si>
  <si>
    <t>placi din metal g 25 mm</t>
  </si>
  <si>
    <t>Alamă</t>
  </si>
  <si>
    <t>Cantitate</t>
  </si>
  <si>
    <t>Număr muncit.</t>
  </si>
  <si>
    <t>Разборка уплотнений, проверка состояния, геометрические замеры, замена вышедших из строя креплений и уплотнителей. Сборка, заполнение формуляров.</t>
  </si>
  <si>
    <t>Ремонт корпуса  уплотнения  с восстановлением рабочих поверхностей.</t>
  </si>
  <si>
    <t>Изготовление уплотняющих прокладок корпуса  уплотнений.</t>
  </si>
  <si>
    <t>Разборка и сборка маслоуловителей с подгонкой радиальных зазоров.</t>
  </si>
  <si>
    <t>Ремонт маслоуловителей с шабрением разьема, изготовлением и заменой уплотнительных колец с последующей проточкой.</t>
  </si>
  <si>
    <t>Шлифовка/проточка гребней уплотнений ротора генератора для устранения конусности и рисок до шероховатости, указанной в чертежах завода изготовителя.</t>
  </si>
  <si>
    <t>7.1.</t>
  </si>
  <si>
    <t>Демонтаж и монтаж щитов и замена шнуров на щите.</t>
  </si>
  <si>
    <t>7.2</t>
  </si>
  <si>
    <t>Демонтаж и монтаж маслоуловителя, восстановление изоляции относительно корпуса, центровка.</t>
  </si>
  <si>
    <t>7.3</t>
  </si>
  <si>
    <r>
      <t>Проверка изоляции диффузора вен</t>
    </r>
    <r>
      <rPr>
        <sz val="12"/>
        <rFont val="Times New Roman"/>
        <family val="1"/>
      </rPr>
      <t>тиляторов на роторе.</t>
    </r>
  </si>
  <si>
    <t>7.4</t>
  </si>
  <si>
    <t>Монтаж приспособление для проточки и шлифовки гребней уплотнений ротора, демонтаж приспособления.</t>
  </si>
  <si>
    <t>7.5</t>
  </si>
  <si>
    <t>Снятие верхней половины наружного щита статора турбины с последущей установкой.</t>
  </si>
  <si>
    <t>7.6</t>
  </si>
  <si>
    <t>7.7</t>
  </si>
  <si>
    <t>Проверка на утечку водорода</t>
  </si>
  <si>
    <t>упл.</t>
  </si>
  <si>
    <t>7.8</t>
  </si>
  <si>
    <t>Шлифовка гребня ротора</t>
  </si>
  <si>
    <t>Восстановление изоляции диффузора на щите.</t>
  </si>
  <si>
    <t xml:space="preserve"> шт.</t>
  </si>
  <si>
    <t>Предпусковая наладка уплотнений.</t>
  </si>
  <si>
    <t>наладка</t>
  </si>
  <si>
    <t>Проверка подвижность вкладышев после сборки уплотнений без масла.</t>
  </si>
  <si>
    <t>Проверка работы уплотнений после подачи масла в уплотнения и воздуха в корпус генератора.</t>
  </si>
  <si>
    <t>Ремонт шпоночного узла.</t>
  </si>
  <si>
    <t>Reparația etanșărilor de hidrogen a generatorului cu restabilirea geometriei crestelor de etanșare a rotorului generatorului,  2 buc.</t>
  </si>
  <si>
    <t>Reparația  capitală    a generatorului</t>
  </si>
  <si>
    <t xml:space="preserve">  на  2  уплотнения</t>
  </si>
  <si>
    <t>01071002</t>
  </si>
  <si>
    <t>Перецентровка корпуса цилиндра ЦВД</t>
  </si>
  <si>
    <t>01071004</t>
  </si>
  <si>
    <t>Перецентровка корпуса цилиндра ЦСД</t>
  </si>
  <si>
    <t>01071104</t>
  </si>
  <si>
    <t>Центровка проточной части ЦВД с исправлением тепловых зазоров</t>
  </si>
  <si>
    <t>01071108</t>
  </si>
  <si>
    <t>Центровка проточной части ЦСД с исправлением тепловых зазоров</t>
  </si>
  <si>
    <t>01071206</t>
  </si>
  <si>
    <t xml:space="preserve">Центровка проточной части ЦНД с исправлением тепловых зазоров </t>
  </si>
  <si>
    <t>01071301</t>
  </si>
  <si>
    <t>Восстановление радиальных зазоров в концевых и диафрагменных уплотнениях цилиндра ЦВД</t>
  </si>
  <si>
    <t>01071302</t>
  </si>
  <si>
    <t>01071303</t>
  </si>
  <si>
    <t>01071401</t>
  </si>
  <si>
    <t xml:space="preserve">Исправление реакции опор корпуса цилиндра </t>
  </si>
  <si>
    <t>01100101</t>
  </si>
  <si>
    <t>Устранение дефектов центровки валопровода турбоагрегата</t>
  </si>
  <si>
    <t>01100201</t>
  </si>
  <si>
    <t>Устранение коленчатости соединения пары роторов турбоагрегата</t>
  </si>
  <si>
    <t>01100402</t>
  </si>
  <si>
    <t>Перецентровка главного масляного насоса системы регулирования</t>
  </si>
  <si>
    <t>измерение</t>
  </si>
  <si>
    <t>УЗК шпилек М140 (с обеих торцов)</t>
  </si>
  <si>
    <t>10 дм²</t>
  </si>
  <si>
    <t>УЗК шпилек М100 (с обеих торцов)</t>
  </si>
  <si>
    <t>УЗК шпилек М76 (с обеих торцов)</t>
  </si>
  <si>
    <t>УЗК шпилек М56 (с обеих торцов)</t>
  </si>
  <si>
    <t>ВИК и ЦД рабочих лопаток 1÷27 ступеней</t>
  </si>
  <si>
    <t>ВИК и ЦД рабочих лопаток 28, 29 и 30 ступеней</t>
  </si>
  <si>
    <t>УЗК сбегаюших краёв рабочих лопаток 28, 29 и 30 ступеней</t>
  </si>
  <si>
    <t>ВО и ЦД насадных дисков 1÷27 ступеней</t>
  </si>
  <si>
    <t>ЦД разгрузочных отверстий дисков 1÷27 ступеней</t>
  </si>
  <si>
    <t>УЗК разгрузочных отверстий дисков 1÷27 ступеней</t>
  </si>
  <si>
    <t>Контроль твердости торцевых частей цельнокованого ротора ВД</t>
  </si>
  <si>
    <t>Контроль твердости цельнокованого ротора ВД</t>
  </si>
  <si>
    <t>УЗК ремонтных заварок нижней части внутреней стороны ЦВД</t>
  </si>
  <si>
    <t>Контроль твердости заварок нижней части внутреней стороны ЦВД</t>
  </si>
  <si>
    <t>Контроль твердости корпусов цилиндров</t>
  </si>
  <si>
    <t>УЗК гибов подвода пара (16 шт.) на наличие продольных трещин</t>
  </si>
  <si>
    <t>УЗК гибов подвода пара (16 шт.) на наличие поперечных трещин</t>
  </si>
  <si>
    <t>Контроль твердости гибов и сварных стыков труб подвода пара</t>
  </si>
  <si>
    <t>Измерение овальности гибов подвода пара в 3-х сечениях</t>
  </si>
  <si>
    <t>УЗТ гибов и прямых участков трубопроводов подвода пара</t>
  </si>
  <si>
    <t>100 точек</t>
  </si>
  <si>
    <t>ВИК сварных стыков гибов подвода пара (Ø219мм)</t>
  </si>
  <si>
    <t>м.п.</t>
  </si>
  <si>
    <t>ВИК сварных стыков гибов подвода пара (Ø273мм)</t>
  </si>
  <si>
    <t>УЗК сварных стыков (Ø219мм и 273мм) гибов подвода пара</t>
  </si>
  <si>
    <t xml:space="preserve">С учетом  коэффициента  К=4,07  к  оптовым  ценам </t>
  </si>
  <si>
    <t>Материалы  для   контроля  металла</t>
  </si>
  <si>
    <t>Всего  трудозатрат для  ремонта  2 водородных   уплотнений</t>
  </si>
  <si>
    <t>Материалы   на  2  уплотнения</t>
  </si>
  <si>
    <t>Материалы на 2  уплотнения,  всего</t>
  </si>
  <si>
    <t xml:space="preserve"> ”Контроль металла корпуса стопорных регулирующих, защитных клапанов, паровпускные патрубки ЦВД”</t>
  </si>
  <si>
    <t>Визуальный осмотр и цветная дефектоскопия входа пара в коробки клапанов автоматического затвора</t>
  </si>
  <si>
    <t>0106020101</t>
  </si>
  <si>
    <t>0103010101</t>
  </si>
  <si>
    <t>Визуальный осмотр и цветная дефектоскопия нижней части коробки клапанов автоматического затвора</t>
  </si>
  <si>
    <t>Визуальный осмотр и цветная дефектоскопия верхней части коробки клапанов автоматического затвора</t>
  </si>
  <si>
    <t>Визуальный осмотр и цветная дефектоскопия штуцеров перепускных труб коробки клапанов автоматического затвора</t>
  </si>
  <si>
    <t>Визуальный осмотр и цветная дефектоскопия регулируюших клапанов (4 шт.) ЦВД</t>
  </si>
  <si>
    <t>Визуальный осмотр и цветная дефектоскопия гибов паровпускных  коробок ЦВД (2 шт.)</t>
  </si>
  <si>
    <t>Визуальный осмотр и цветная дефектоскопия фланцевых соединений паровпускных  коробок ЦВД (4 шт.)</t>
  </si>
  <si>
    <t>образец</t>
  </si>
  <si>
    <t>0304010201</t>
  </si>
  <si>
    <t>Подготовительные работы для взятия реплик металла (зачистка поверхностй до металлического блеска).</t>
  </si>
  <si>
    <t>100 дм²</t>
  </si>
  <si>
    <t>1/98 1501010101</t>
  </si>
  <si>
    <t>1 дм²</t>
  </si>
  <si>
    <t xml:space="preserve"> ”Контроль металла гибов подвода пара к ЦВД (перепускные трубы турбины)”</t>
  </si>
  <si>
    <t>I</t>
  </si>
  <si>
    <t>Визуальный осмотр и цветная дефектоскопия  гибов подвода пара (16 шт.)</t>
  </si>
  <si>
    <t>0103030101</t>
  </si>
  <si>
    <t>0202010201</t>
  </si>
  <si>
    <t>0102020301</t>
  </si>
  <si>
    <t>0102010102</t>
  </si>
  <si>
    <t>Подготовительные работы по контролю металла (зачистка поверхностй до металлического блеска).</t>
  </si>
  <si>
    <t xml:space="preserve"> ”Контроль металла корпусов цилиндров, сопловые коробки”</t>
  </si>
  <si>
    <t>III</t>
  </si>
  <si>
    <t>Визуальный осмотр и цветная дефектоскопия наружной поверхности верхней части ЦВД</t>
  </si>
  <si>
    <t>Визуальный осмотр и цветная дефектоскопия внутреней поверхности верхней части ЦВД</t>
  </si>
  <si>
    <t>Визуальный осмотр и цветная дефектоскопия внутреней поверхности нижней части ЦВД</t>
  </si>
  <si>
    <t>Визуальный осмотр и цветная дефектоскопия наружной поверхности верхней части ЦНД</t>
  </si>
  <si>
    <t>Визуальный осмотр и цветная дефектоскопия внутреней поверхности верхней части ЦНД</t>
  </si>
  <si>
    <t>Визуальный осмотр и цветная дефектоскопия внутреней поверхности нижней части ЦНД</t>
  </si>
  <si>
    <t>IV</t>
  </si>
  <si>
    <t>Визуальный осмотр и цветная дефектоскопия ремонтных заварок нижней части внутреней стороны ЦВД</t>
  </si>
  <si>
    <t>V</t>
  </si>
  <si>
    <t xml:space="preserve"> ”Контроль металла цельнокованого ротора ВД”</t>
  </si>
  <si>
    <t>Визуальный осмотр и цветная дефектоскопия цельнокованого ротора ВД</t>
  </si>
  <si>
    <t xml:space="preserve"> ”Контроль металла осевого канала цельнокованого ротора ВД (Ø - 95мм)”</t>
  </si>
  <si>
    <t>Перескопический осмотр канала ротора турбины</t>
  </si>
  <si>
    <t>0101040101</t>
  </si>
  <si>
    <t>анализ</t>
  </si>
  <si>
    <t>Контроль остаточной деформации осевого канала</t>
  </si>
  <si>
    <t>0102030101</t>
  </si>
  <si>
    <t>VII</t>
  </si>
  <si>
    <t xml:space="preserve"> ”Контроль металла рабочих лопаток, бандажей, демпферных связей”</t>
  </si>
  <si>
    <t>IX</t>
  </si>
  <si>
    <t xml:space="preserve"> ”Контроль металла диафрагм ЦВД и ЦНД”</t>
  </si>
  <si>
    <t>VIII</t>
  </si>
  <si>
    <t>Визуальный осмотр и цветная дефектоскопия металла диафрагм ЦВД-26 шт. и ЦНД-43 шт.</t>
  </si>
  <si>
    <t xml:space="preserve"> ”Контроль металла шпилек и гаек разъёма ЦВД”</t>
  </si>
  <si>
    <t>Подготовительные работы по контролю металла крепежа (зачистка поверхностй до металлического блеска).</t>
  </si>
  <si>
    <t>X</t>
  </si>
  <si>
    <t>XI</t>
  </si>
  <si>
    <t>Технический  отчет</t>
  </si>
  <si>
    <t>отчет</t>
  </si>
  <si>
    <t>Итого  по  работам по  прейскурантам 1/98 и №4</t>
  </si>
  <si>
    <t>Уборка  ремонтной  площадки</t>
  </si>
  <si>
    <t>том4,   р.12,     п.12.5.13.08</t>
  </si>
  <si>
    <t>Dizolvant 646</t>
  </si>
  <si>
    <t>Disc abraziv 230x6x22,2</t>
  </si>
  <si>
    <t>buc.</t>
  </si>
  <si>
    <t>Disc abraziv 125x6x22,2</t>
  </si>
  <si>
    <t>Disc abraziv cu petale 125x22,2 (P120)</t>
  </si>
  <si>
    <t>l.</t>
  </si>
  <si>
    <t>Gel pentru UT</t>
  </si>
  <si>
    <t>№</t>
  </si>
  <si>
    <t>Denumirea  lucrărilor</t>
  </si>
  <si>
    <t>Funcția</t>
  </si>
  <si>
    <t>Изучение  технической  документации, анализ   опыта  эксплуатации   объекта  контроля,  результаты  предыдущиего  диагностирования, сведения  об  имевших  место  дефектах  конструктивных  узлов, ознакомление  с   прочей  информацией  по генератору, в том  числе  его  визуально- измерительный   контроль</t>
  </si>
  <si>
    <t>Электромагнитный  контроль  состояния   межлистовой  изоляции  активной  стали  статора   с  целью  выявления замыканий  и  участков  активной  стали  статора  с  повышенными  потерями</t>
  </si>
  <si>
    <t>Оценка  плотности  пресовки  пакетов  сердечника  статора с помощью   щуп-ножа   и выявление  ослабленных  зубцов  активной  стали  ультразвуковым  методом</t>
  </si>
  <si>
    <t>Обследование  доступных  участков  спинки  сердечника  статора   и  крепления  сердечника  к  корпусу  статора с помощью  видеоэндоскопа</t>
  </si>
  <si>
    <t xml:space="preserve">Обследование  зубцовой зоны  статора в  доступных    для  осмотра  местах  с целью  выявления  распушений, трещин, обламываний  листов активной  стали  зубцов  сердечника  и    механических  повреждений </t>
  </si>
  <si>
    <t>Обследование  вентиляционных  каналов  сердечника   статора  с целью  обнаружения нарушений  системы вентиляции и наличия  посторонних  предметов</t>
  </si>
  <si>
    <t>Обследование  в  доступных  для  осмотра  зонах пазовой  и лобовой  частей обмотки  статора с целью  выявления  дефектов  корпусной  изоляции,  оценка плотности  заклиновки стержней обмотки  в  пазах,  а  также  состояния узлов  крепления  корзин лобовых  частей и кольцевых  соединительных  шин, признаков  повышенного  нагрева, повышенной   вибрации</t>
  </si>
  <si>
    <t>Инструментальный  контроль отсутствия  посторонних  предметов в  лобовых  частях обмотки  статора с помощью  видеоэндоскопа и магнитного  щупа</t>
  </si>
  <si>
    <t>Обследование  поверхности  бочки  и  хвостовых   частей  вала  с помощью видеоскопа</t>
  </si>
  <si>
    <t>Контроль   твердости  вала  ротора в  зоне  бочки и хвостовых  частей и использованием  твердометра для  выявления  зон  с  подкалыванием  металла</t>
  </si>
  <si>
    <t>Обследование  бандажных  колец, центрирующих  колец  и  поверхностей  контактных  колец</t>
  </si>
  <si>
    <t>Обследование  обмотки  ротора  и  элементов  ее  крепления  в  пазовой  и  лобовых  частях  с  целью  выявления  признаков  перегрева, механических  повреждений   меди  и  изоляции,  нарушения  системы  вентиляции и  наличия  посторонних  предметов</t>
  </si>
  <si>
    <t xml:space="preserve"> Выдача   рекомендаций  по  повышению  надежности  и сохранению  остаточного  ресурса  основных  узлов  агрегата.Разработка  предложений  по  оптимизации  ремонтных  циклов, технологии  ремонтов  с  определением   объемов  и  видов  ремонтов.  Согласование  разработанных  мероприятий  с  заказчиком.</t>
  </si>
  <si>
    <t>Обоснование  трудозатрат :  фактические  трудозатраты</t>
  </si>
  <si>
    <t>Calculația nr.1</t>
  </si>
  <si>
    <t>Исправление реакции опор корпуса цилиндра, без работ по  трубопроводам</t>
  </si>
  <si>
    <t>Calculația nr.2</t>
  </si>
  <si>
    <t>Calculația nr.3</t>
  </si>
  <si>
    <t>1..1..1</t>
  </si>
  <si>
    <t>Материалы,  всего  на 1  подшипник</t>
  </si>
  <si>
    <t>Проверка плотности и работы маслосистемы перед ремонтом</t>
  </si>
  <si>
    <t>01130101</t>
  </si>
  <si>
    <t>Ремонт маслосистемы смазки.</t>
  </si>
  <si>
    <t>01130102</t>
  </si>
  <si>
    <t>Ремонт гидравлической (силовой) части системы регулирования (масло, вода)</t>
  </si>
  <si>
    <t>01130103</t>
  </si>
  <si>
    <t>Ремонт масляного и водородоотделтельного баков</t>
  </si>
  <si>
    <t>01130201</t>
  </si>
  <si>
    <t>Ремонт маслобака. Промывка, очистка, осмотр, устранение дефектов с заваркой швов до 10%</t>
  </si>
  <si>
    <t>Сборка промывочной схемы</t>
  </si>
  <si>
    <t>I этап очистки маслосистемы прокачкой масла (до опорожнения системы и ремонта ее узловой)</t>
  </si>
  <si>
    <t>Осмотр и ремонт сливного клапана</t>
  </si>
  <si>
    <t>Очистка водяного тракта маслоохладителей</t>
  </si>
  <si>
    <t>2 этап очистки маслосистемы прокачкой масла (после ремонта её узлов)</t>
  </si>
  <si>
    <t>Очистка маслопроводов не подвергающихся прокачки маслом</t>
  </si>
  <si>
    <t>Сборка маслосистемы в рабочее положение</t>
  </si>
  <si>
    <t>Очистка масляной и водяной полостей маслоохладителя без его разборки</t>
  </si>
  <si>
    <t>Calculația nr.4</t>
  </si>
  <si>
    <t>Calculația nr.5</t>
  </si>
  <si>
    <t>Calculația nr.6</t>
  </si>
  <si>
    <t>Calculația nr.7</t>
  </si>
  <si>
    <t>Calculația nr.8</t>
  </si>
  <si>
    <t xml:space="preserve"> Calculația nr.9</t>
  </si>
  <si>
    <t xml:space="preserve"> Calculația nr.10</t>
  </si>
  <si>
    <t xml:space="preserve"> Calculația nr.11</t>
  </si>
  <si>
    <t>Diagnostica tehnică    a generatorului</t>
  </si>
  <si>
    <t>Testările   termice  a generatorului</t>
  </si>
  <si>
    <t>Deviz 2. Calculația nr.12</t>
  </si>
  <si>
    <t>Controlul  metalului  și  prelungirea  resursei de exploatare a turbinei</t>
  </si>
  <si>
    <t>1..1..2</t>
  </si>
  <si>
    <t>1..1..3</t>
  </si>
  <si>
    <t>1..1..4</t>
  </si>
  <si>
    <t>1..1.5</t>
  </si>
  <si>
    <t>1..1..6</t>
  </si>
  <si>
    <t>1..1..8</t>
  </si>
  <si>
    <t>1..1..9</t>
  </si>
  <si>
    <t>1..1..10</t>
  </si>
  <si>
    <t>1..1..11</t>
  </si>
  <si>
    <t>1..1..12</t>
  </si>
  <si>
    <t>1..1..13</t>
  </si>
  <si>
    <t>1..2..3</t>
  </si>
  <si>
    <t>1..2..4</t>
  </si>
  <si>
    <t>1..2..5</t>
  </si>
  <si>
    <t>1..2..6</t>
  </si>
  <si>
    <t>1..2..7</t>
  </si>
  <si>
    <t>1..2..8</t>
  </si>
  <si>
    <t>1..2..9</t>
  </si>
  <si>
    <t>1..2..10</t>
  </si>
  <si>
    <t>1..2..12</t>
  </si>
  <si>
    <t>1..2..13</t>
  </si>
  <si>
    <t>1..2..14</t>
  </si>
  <si>
    <t>1..2..15</t>
  </si>
  <si>
    <t>1..2..16</t>
  </si>
  <si>
    <t>1..2..17</t>
  </si>
  <si>
    <t>1..3..1</t>
  </si>
  <si>
    <t>1..3..2</t>
  </si>
  <si>
    <t>1..3..3</t>
  </si>
  <si>
    <t>1..3..4</t>
  </si>
  <si>
    <t>1..3..5</t>
  </si>
  <si>
    <t>1..3..7</t>
  </si>
  <si>
    <t>1..3..8</t>
  </si>
  <si>
    <t>1..3..9</t>
  </si>
  <si>
    <t>1..3..10</t>
  </si>
  <si>
    <t>1..3..11</t>
  </si>
  <si>
    <t>1..3..14</t>
  </si>
  <si>
    <t>1..5..1</t>
  </si>
  <si>
    <t>1..5..2</t>
  </si>
  <si>
    <t>1..5..3</t>
  </si>
  <si>
    <t>1..5..4</t>
  </si>
  <si>
    <t>1..5..5</t>
  </si>
  <si>
    <t>1..5..6</t>
  </si>
  <si>
    <t>1..5..7</t>
  </si>
  <si>
    <t>1..6..1</t>
  </si>
  <si>
    <t>Тепловые  испытания  генератора</t>
  </si>
  <si>
    <t>Cantitate  încercări</t>
  </si>
  <si>
    <t>Тепловые  испытания  генератора  с  установкой  на  статор  дополнительных  датчиков, с  коэффициентом  к=1,3</t>
  </si>
  <si>
    <t>Повторное  тепловое  испытание  с  измененными  параметрами  охлаждающей  среды ,   c  коэффициентом  к=0,45</t>
  </si>
  <si>
    <t>Всего  по  тепловым  испытаниям  генератора</t>
  </si>
  <si>
    <r>
      <rPr>
        <u val="single"/>
        <sz val="9"/>
        <color theme="1"/>
        <rFont val="Times New Roman"/>
        <family val="1"/>
      </rPr>
      <t>Обоснование трудозатрат:</t>
    </r>
    <r>
      <rPr>
        <sz val="9"/>
        <color theme="1"/>
        <rFont val="Times New Roman"/>
        <family val="1"/>
      </rPr>
      <t xml:space="preserve"> </t>
    </r>
    <r>
      <rPr>
        <sz val="9"/>
        <rFont val="Times New Roman"/>
        <family val="1"/>
      </rPr>
      <t xml:space="preserve">Фактические  т рудозатраты.  ""Трудоемкость к "базовым ценам на работы по ремонту энергетического оборудования, адекватным условиям функционирования конкурентного рынка услуг по ремонту и техперевооружению" часть   5.  "Работы по ремонту   электрооборудования" Москва, 1991г. </t>
    </r>
    <r>
      <rPr>
        <b/>
        <sz val="9"/>
        <rFont val="Times New Roman"/>
        <family val="1"/>
      </rPr>
      <t>Раздел    010103  "Тепловые испытания турбогенератора"</t>
    </r>
  </si>
  <si>
    <t>Descifrarea p.1.2.1  la  Calculația  valorii  lucrărilor  nr.01-2022</t>
  </si>
  <si>
    <t>0108070501</t>
  </si>
  <si>
    <t>0101011001</t>
  </si>
  <si>
    <t>0102011003</t>
  </si>
  <si>
    <r>
      <t xml:space="preserve">Ремонт обойм диафрагм ЦВД с шабрением горизонтального разъема, восстановлением пазов, заменой крепежа и надбандажных уплотнений </t>
    </r>
    <r>
      <rPr>
        <sz val="10"/>
        <color theme="1"/>
        <rFont val="Times New Roman"/>
        <family val="1"/>
      </rPr>
      <t>(Свыше 50 до 100)</t>
    </r>
  </si>
  <si>
    <t>0105050803</t>
  </si>
  <si>
    <t>0106030602</t>
  </si>
  <si>
    <t xml:space="preserve">Шлифовка опорных шеек ротора </t>
  </si>
  <si>
    <t>0106820102</t>
  </si>
  <si>
    <t>0107200203</t>
  </si>
  <si>
    <t xml:space="preserve">Ремонт поперечных шпонок </t>
  </si>
  <si>
    <t>0107240101</t>
  </si>
  <si>
    <t>Ремонт скользящих поверхностей опоры РВД-РСД и рамы со снятием корпусов подшипников</t>
  </si>
  <si>
    <r>
      <t xml:space="preserve">Обоснование   трудозатрат:      </t>
    </r>
    <r>
      <rPr>
        <sz val="8"/>
        <color theme="1"/>
        <rFont val="Times New Roman"/>
        <family val="1"/>
      </rPr>
      <t xml:space="preserve">ТРУДОЕМКОСТЬ   К "БАЗОВЫМ ЦЕНАМ НА РАБОТЫ ПО РЕМОНТУ ЭНЕРГЕТИЧЕСКОГО ОБОРУДОВАНИЯ, АДЕКВАТНЫМ УСЛОВИЯМ ФУНКЦИОНИРОВАНИЯ КОНКУРЕНТНОГО РЫНКА УСЛУГ ПО РЕМОНТУ И ТЕХПЕРЕВООРУЖЕНИЮ".   ЧАСТЬ 2.  РАБОТЫ ПО РЕМОНТУ ПАРОТУРБИННЫХ УСТАНОВОК
</t>
    </r>
    <r>
      <rPr>
        <sz val="9"/>
        <color theme="1"/>
        <rFont val="Times New Roman"/>
        <family val="1"/>
      </rPr>
      <t xml:space="preserve">
 </t>
    </r>
  </si>
  <si>
    <t>Descifrarea p.1.1  la  Calculația  valorii  lucrărilor  nr.01-2022</t>
  </si>
  <si>
    <t>Anexa   nr.2-1</t>
  </si>
  <si>
    <t>0108070502</t>
  </si>
  <si>
    <t>0108070503</t>
  </si>
  <si>
    <t>0101011003</t>
  </si>
  <si>
    <t>Ремонт концевых уплотнений ЦНД при разобранном цилиндре (Свыше 50 до 100)</t>
  </si>
  <si>
    <t>0103030903</t>
  </si>
  <si>
    <t>0105070702</t>
  </si>
  <si>
    <t>Ремонт диафрагм ЦНД с шабрением горизонтального разъема, заменой уплотнительных колец и надбандажных уплотнений</t>
  </si>
  <si>
    <t>0105091001</t>
  </si>
  <si>
    <t>0105130402</t>
  </si>
  <si>
    <t xml:space="preserve">Ремонт РНД с очисткой от отложений </t>
  </si>
  <si>
    <t>0106630302</t>
  </si>
  <si>
    <t>Проточка и шлифовка упорного диска ротора</t>
  </si>
  <si>
    <t>Ремонт наружного корпуса ЦСД с устранением дефектов металла и исправлением горизонтального разъема</t>
  </si>
  <si>
    <t>0107210401</t>
  </si>
  <si>
    <t>Ремонт предохранительного клапана с заменой изношенных деталей</t>
  </si>
  <si>
    <t>2 клапана</t>
  </si>
  <si>
    <t>0310040201</t>
  </si>
  <si>
    <t>Ремонт валоповоротного устройства</t>
  </si>
  <si>
    <t>валоповорот</t>
  </si>
  <si>
    <t>0109140102</t>
  </si>
  <si>
    <t>Ремонт поперечных шпонок ЦСД</t>
  </si>
  <si>
    <t>0107240102</t>
  </si>
  <si>
    <t xml:space="preserve">Ремонт опоры РНД турбин </t>
  </si>
  <si>
    <t>0109031201</t>
  </si>
  <si>
    <t>Ремонт скользящих поверхностей опоры РНД и рамы со снятием корпусов подшипников</t>
  </si>
  <si>
    <t>Ремонт опоры РГ</t>
  </si>
  <si>
    <t>01090706</t>
  </si>
  <si>
    <t xml:space="preserve">                  Anexa  nr.2-2</t>
  </si>
  <si>
    <t>Anexa   nr.2-2</t>
  </si>
  <si>
    <t>Anexa   nr.3-1</t>
  </si>
  <si>
    <r>
      <t xml:space="preserve">Descifrarea p.1.2.1  la  Calculația  valorii  lucrărilor </t>
    </r>
    <r>
      <rPr>
        <b/>
        <sz val="14"/>
        <color theme="1"/>
        <rFont val="Times New Roman"/>
        <family val="1"/>
      </rPr>
      <t xml:space="preserve"> nr.03-2022</t>
    </r>
  </si>
  <si>
    <t>Обоснование:   фактические  трудозатраты</t>
  </si>
  <si>
    <r>
      <t xml:space="preserve">Descifrarea p.1.1  la  Calculația  valorii  lucrărilor  </t>
    </r>
    <r>
      <rPr>
        <b/>
        <sz val="14"/>
        <color theme="1"/>
        <rFont val="Times New Roman"/>
        <family val="1"/>
      </rPr>
      <t>nr.03-2022</t>
    </r>
  </si>
  <si>
    <t>Ремонт клапана автоматического затвора с устранением дефектов металла выборкой с последующей наплавкой, шлифовкой и заменой изношенных деталей</t>
  </si>
  <si>
    <t>Ремонт клапана регулирующего высокого давления с устранением дефектов металла выборкой с последующей наплавкой, шлифовкой и заменой изношенных деталей</t>
  </si>
  <si>
    <t>0111020401</t>
  </si>
  <si>
    <t>Ремонт клапана регулирующего среднего давления с устранением дефектов металла выборкой с последующей наплавкой, шлифовкой и заменой изношенных деталей</t>
  </si>
  <si>
    <t xml:space="preserve">Ремонт распределительного устройства регулирующих клапанов </t>
  </si>
  <si>
    <t xml:space="preserve">                  Anexa   nr.4-2</t>
  </si>
  <si>
    <t>Centrarea rotoarelor  turbinei  ПТ-80/100-130/13  №3.</t>
  </si>
  <si>
    <r>
      <t xml:space="preserve">Descifrarea p.1.2.1  la  Calculația  valorii  lucrărilor </t>
    </r>
    <r>
      <rPr>
        <b/>
        <sz val="14"/>
        <color theme="1"/>
        <rFont val="Times New Roman"/>
        <family val="1"/>
      </rPr>
      <t xml:space="preserve"> nr.05-2022</t>
    </r>
  </si>
  <si>
    <r>
      <t xml:space="preserve">Descifrarea p.1.2.1  la  Calculația  valorii  lucrărilor </t>
    </r>
    <r>
      <rPr>
        <b/>
        <sz val="14"/>
        <color theme="1"/>
        <rFont val="Times New Roman"/>
        <family val="1"/>
      </rPr>
      <t xml:space="preserve"> nr.06-2022</t>
    </r>
  </si>
  <si>
    <t>Всего  по  ремонту  маслянной  системы</t>
  </si>
  <si>
    <t>Всего  по  капитальному  ремонту  системы  парораспределения</t>
  </si>
  <si>
    <t>Всего   по  капитальному  ремонту  ЦСНД</t>
  </si>
  <si>
    <t>Всего по  капитальному  ремонту  ЦВД</t>
  </si>
  <si>
    <t xml:space="preserve">                  Anexa      nr.6 -2</t>
  </si>
  <si>
    <r>
      <t xml:space="preserve">Descifrarea p.1.2.1  la  Calculația  valorii  lucrărilor </t>
    </r>
    <r>
      <rPr>
        <b/>
        <sz val="14"/>
        <color theme="1"/>
        <rFont val="Times New Roman"/>
        <family val="1"/>
      </rPr>
      <t xml:space="preserve"> nr.07-2022</t>
    </r>
  </si>
  <si>
    <t>Разборка, очистка, дефектация узлов системы регулирования. Устранение дефектов, наладка, сборка, промывка рабочей жыдкостью, настройка (с двумя регулируемыми отборами). 
Промывка системы рабочей жидкостью. Настройка по заводским данным. Анализ результатов и оформление техдокументации 
(В том числе: 
- Снятие характеристик системы регулирования перед выводом в ремонт или для определения ее состояния.
- Разборка, очистка, дефектация узлов системы регулирования и защиты. Устранение дефектов или замена изношенных деталей. Сборка.
-Снятие характеристик системы регулирования. Настройка по заводским данным с подгонкой узлов:
Подготовка и установка приспособлений и приборов. Снятие характеристик. Анализ причин, вызывающих нарушение работы. Наладка, подгонка узлов. Корректировка настройки в соответствии с данными завода-изготовителя. Заполнение формуляров, составление акта и отчета.)</t>
  </si>
  <si>
    <t>Ремонт блока золотников автомата безопасности</t>
  </si>
  <si>
    <t>0112020601</t>
  </si>
  <si>
    <t>Ремонт сервомотор автоматического затвора (отсечного клапана)</t>
  </si>
  <si>
    <t>0112021801</t>
  </si>
  <si>
    <t>Ремонт сервомоторов регулирующих клапанов (сервомотор с обратной связью и отсечным золотником)</t>
  </si>
  <si>
    <t>0112022001</t>
  </si>
  <si>
    <t>Снятие динамических характеристик системы регулирования и защиты с целью определения временных параметров:
Установка датчиков и подготовка приборов. Проведение замеров. Оформление техдокументации</t>
  </si>
  <si>
    <t>0112011802</t>
  </si>
  <si>
    <t>Всего  по  ремонту  системы автоматического  регулирования  турбины</t>
  </si>
  <si>
    <t xml:space="preserve">                  Anexa   nr.7 -2</t>
  </si>
  <si>
    <t xml:space="preserve">                  Anexa      nr.8 -2</t>
  </si>
  <si>
    <t>Anexa  nr.8-1</t>
  </si>
  <si>
    <r>
      <t xml:space="preserve">Descifrarea p.1.1.1    la  Calculația  </t>
    </r>
    <r>
      <rPr>
        <b/>
        <sz val="14"/>
        <color theme="1"/>
        <rFont val="Times New Roman"/>
        <family val="1"/>
      </rPr>
      <t>nr.08-2022</t>
    </r>
  </si>
  <si>
    <t>Балансировка ротора на  месте   установки</t>
  </si>
  <si>
    <t>44.</t>
  </si>
  <si>
    <t>45.</t>
  </si>
  <si>
    <t>46.</t>
  </si>
  <si>
    <t>47.</t>
  </si>
  <si>
    <t>48.</t>
  </si>
  <si>
    <t>49.</t>
  </si>
  <si>
    <t>50.</t>
  </si>
  <si>
    <t>51.</t>
  </si>
  <si>
    <t>Всег  по  капитальному  ремонту  генератора</t>
  </si>
  <si>
    <t>В Это  смете   придется  показать разряды.  Так как часы  разные</t>
  </si>
  <si>
    <r>
      <t xml:space="preserve">Descifrarea p.1.1.1    la  Calculația </t>
    </r>
    <r>
      <rPr>
        <b/>
        <sz val="14"/>
        <color theme="1"/>
        <rFont val="Times New Roman"/>
        <family val="1"/>
      </rPr>
      <t xml:space="preserve"> nr.09-2022</t>
    </r>
  </si>
  <si>
    <t>Эмаль КО -983   двухкомпонентная с  затвердителем</t>
  </si>
  <si>
    <t>Эмаль ГФ-92-ХК, ГОСТ 9151-75</t>
  </si>
  <si>
    <t>Припой ПОС-40, ГОСТ 1499-70</t>
  </si>
  <si>
    <t>Ветошь обтирочная, ГОСТ 5354-79</t>
  </si>
  <si>
    <t>Грунтовка, ГОСТ 4056-63</t>
  </si>
  <si>
    <t>Шнур резиновый вакуумный диаметром 10 мм, ТУ-105.108-70</t>
  </si>
  <si>
    <t>Шнур резиновый вакуумный 12х12 мм, ТУ-105.108-70</t>
  </si>
  <si>
    <t>Пластина резиновая вакуумная, А марки 7889 толщиной 4-6-8-10-12 мм, ТУ МХП № у-251-54</t>
  </si>
  <si>
    <t>Растворитель (негорючий),</t>
  </si>
  <si>
    <t>Растворитель № 646, ГОСТ 18188-72</t>
  </si>
  <si>
    <t>Anexa  nr.9-2</t>
  </si>
  <si>
    <r>
      <t xml:space="preserve">Descifrarea p.1.1.1    la  Calculația  </t>
    </r>
    <r>
      <rPr>
        <b/>
        <sz val="14"/>
        <color theme="1"/>
        <rFont val="Times New Roman"/>
        <family val="1"/>
      </rPr>
      <t>nr. 10-2022</t>
    </r>
  </si>
  <si>
    <t>Anexa  nr.10-1</t>
  </si>
  <si>
    <t>Anexa   nr.11-1</t>
  </si>
  <si>
    <r>
      <t xml:space="preserve">Descifrarea p.1.1.1    la  Calculația </t>
    </r>
    <r>
      <rPr>
        <b/>
        <sz val="14"/>
        <color theme="1"/>
        <rFont val="Times New Roman"/>
        <family val="1"/>
      </rPr>
      <t xml:space="preserve"> nr.11-2022</t>
    </r>
  </si>
  <si>
    <t>Temei:  Timp  lucrat efectiv</t>
  </si>
  <si>
    <t>Отжиг поверхности  гибов, стыков  труб, тройников  от  окалины</t>
  </si>
  <si>
    <t>Deviz   de  cheltuieli  general</t>
  </si>
  <si>
    <t>Технологическая  карта</t>
  </si>
  <si>
    <t>Timpul estimat, ora</t>
  </si>
  <si>
    <t>Argumentare utilizată p/u estimare</t>
  </si>
  <si>
    <t>Timpul estimat, ore</t>
  </si>
  <si>
    <t xml:space="preserve">Сталь углеродистая тонколистовая. Листы ГОСТ 19903-74, δ=0,05…0,20 через 0,05 Сталь Ст.3 ГОСТ 380-71 </t>
  </si>
  <si>
    <t>Сталь легированная тонколистовая. Листы ГОСТ 19904-74, δ=1,0…3,0 через 0,05  Сталь 12Х13 ГОСТ 5632-72</t>
  </si>
  <si>
    <t>Сталь углеродистая круглая. Круг ГОСТ 2590-71, ⌀=4…20 через 2, ⌀ 30 Сталь Ст.3 ГОСТ 380-71</t>
  </si>
  <si>
    <t>Проволка стальная нискоуглеродистая. Круг ГОСТ 3282-71 ⌀=2…7 через 1 Сталь Ст.3 ГОСТ 380-74</t>
  </si>
  <si>
    <t xml:space="preserve">Проволка стальная легированная. Круг ГОСТ 18143-72 </t>
  </si>
  <si>
    <t xml:space="preserve">UM </t>
  </si>
  <si>
    <t>Denumirea materialelor</t>
  </si>
  <si>
    <t>XII</t>
  </si>
  <si>
    <t>UM, cantitate</t>
  </si>
  <si>
    <t xml:space="preserve">Argumentarea utilizată p/u estimare </t>
  </si>
  <si>
    <t>Argumentarea utilizată p/u estimare</t>
  </si>
  <si>
    <t>Anexa 18 - Volumele de lucrări și materiale / bunuri necesare</t>
  </si>
  <si>
    <t>Reparația   capitală  a blocului  energetic  nr.2.</t>
  </si>
  <si>
    <t>Centrarea rotoarelor  turbinei  ПТ-80/100-130/13  №2.</t>
  </si>
  <si>
    <t>Ремонт вкладыша радиального уплотнения с устранением дефектов бабитовой заливки (до 10% поверхности) наплавкой и шабровкой.</t>
  </si>
  <si>
    <t>Всего  по  диагностике  турбогенератора №2</t>
  </si>
  <si>
    <t>Retrasarea conductelor de răcire a generatorului</t>
  </si>
  <si>
    <t>Deviz xx</t>
  </si>
  <si>
    <t>Reparația capitală a generatorului ТВФ-120-2УЗ №2</t>
  </si>
  <si>
    <t>Reparația capitală a turbinei ПТ-80/100-130/13 №2</t>
  </si>
  <si>
    <r>
      <t>Техническая  диагностика</t>
    </r>
    <r>
      <rPr>
        <b/>
        <sz val="12"/>
        <rFont val="Times New Roman"/>
        <family val="1"/>
      </rPr>
      <t xml:space="preserve">   статора  </t>
    </r>
    <r>
      <rPr>
        <sz val="12"/>
        <rFont val="Times New Roman"/>
        <family val="1"/>
      </rPr>
      <t xml:space="preserve"> турбогенератора №2</t>
    </r>
  </si>
  <si>
    <t>Обработка  полученных  данных,  анализ  результатов, предоставление   протоколов  исследований   с  полным  перечнем  выявленных  дефектов, с предоставлением  фотографий, оценкой  степени  опасности  дефектов,  корректировкой   исполнительных  схем,  составлением   технического   отчета  о   состоянии   турбогенератора  №2   в  целом  и   его  отдельных  узлов.</t>
  </si>
  <si>
    <r>
      <t xml:space="preserve">Контроль  технического  состояния   металла  </t>
    </r>
    <r>
      <rPr>
        <b/>
        <sz val="12"/>
        <rFont val="Times New Roman"/>
        <family val="1"/>
      </rPr>
      <t xml:space="preserve"> ротора</t>
    </r>
    <r>
      <rPr>
        <sz val="12"/>
        <rFont val="Times New Roman"/>
        <family val="1"/>
      </rPr>
      <t xml:space="preserve">   турбогенератора  №2</t>
    </r>
  </si>
  <si>
    <t>Составление  технического  отчета</t>
  </si>
  <si>
    <t>Составление  технического  отчета по продлению срока эксплуатации турбины</t>
  </si>
  <si>
    <t>Anexa  nr.9-1</t>
  </si>
  <si>
    <t>Anexa 18.1.1 - Descifrarea lucrărilor: ”Reparația capitală a corpului de  înaltă presiune  ЦВД a turbinei ПТ-80/100-130/13 Nr.2”</t>
  </si>
  <si>
    <t>Anexa 18.1.2- Materiale pentru ”Reparația capitală a corpului de înaltă presiune  ЦВД a turbinei  ПТ-80/100-130/13 Nr.2”</t>
  </si>
  <si>
    <t>Anexa 18.2.1- Descifrarea lucrărilor: ”Reparația capitală a corpului de medie-joasă presiune ЦСНД a turbinei  ПТ-80/100-130/13 Nr. 2”</t>
  </si>
  <si>
    <t>Anexa 18.2.2- Materiale pentru ”Reparația capitală a corpului de medie-joasă presiune ЦСНД a 
turbinei ПТ-80/100-130/13 Nr. 2”</t>
  </si>
  <si>
    <t>Anexa 18.3.1- Descifrarea lucrărilor „Returnarea babbitului unui lagăr a
 turbinei ПТ-80/100-130/13 №2”</t>
  </si>
  <si>
    <t>Anexa 18.3.2- Materiale pentru „Returnarea babbitului unui lagăr a 
turbinei ПТ-80/100-130/13 №2”</t>
  </si>
  <si>
    <t>Anexa 18.4.1- Descifrarea lucrărilor: ”Reparația capitală a sistemului de distribuție a aburului turbinei ПТ-80/100-130/13 №2”</t>
  </si>
  <si>
    <t>Anexa 18.4.2- Materiale pentru: ”Reparația capitală a sistemului de distribuție a aburului turbinei ПТ-80/100-130/13 №2”</t>
  </si>
  <si>
    <t>Anexa 18.6.1- Descifrarea lucrărilor: „Reparația capitală și curățarea sistemului de ulei a 
turbinei ПТ-80/100-130/13 №2”</t>
  </si>
  <si>
    <t>Anexa 18.6.2- Materiale pentru: „Reparația capitală și curățarea sistemului de ulei a 
turbinei ПТ-80/100-130/13 №2”.</t>
  </si>
  <si>
    <t>Anexa 18.7.1- Descifrarea lucrărilor: „Reparația capitală a Sistemului automat de reglare și protecție a turbinei ПТ-80/100-130/13 №2”</t>
  </si>
  <si>
    <t>Anexa 18.7.2- Materiale pentru: „Reparația capitală a Sistemului automat de reglare și protecție a 
turbine ПТ-80/100-130/13 №2”</t>
  </si>
  <si>
    <t>Anexa 18.8.1- Descifrarea lucrărilor: „Reparația etanșărilor de hidrogen a generatorului cu restabilirea geometriei crestelor de etanșare a rotorului generatorului”</t>
  </si>
  <si>
    <t>Anexa 18.8.2- Materiale pentru: „Reparația etanșărilor de hidrogen a generatorului cu restabilirea geometriei crestelor de etanșare a rotorului generatorului”</t>
  </si>
  <si>
    <t>Anexa 18.10- Descifrarea lucrărilor: „Diagnostica tehnică a generatorului  ТВФ 120-2 Nr. 2”</t>
  </si>
  <si>
    <t>Anexa 18.5- Descifrarea lucrărilor: „Centrarea rotoarelor turbinei ПТ-80/100-130/13 №2”</t>
  </si>
  <si>
    <t>Anexa 18.9.1- Descifrarea lucrărilor și materialelor: „Controlul  metalului și prelungirea resursei de exploatare a turbinei ПТ-80/100-130/13 Nr.2”</t>
  </si>
  <si>
    <t>Anexa 18.11.1- Descifrarea lucrărilor: „Reparația capitală a Turbogeneratorului ТВФ 120-2 Nr. 2”</t>
  </si>
  <si>
    <t>Anexa 18.11.2- Materiale pentru: „Reparația capitală a Turbogeneratorului
 ТВФ 120-2 Nr. 2”</t>
  </si>
  <si>
    <t>Anexa 18.12- Descifrarea lucrărilor: „Testare termică a generatorului ТВФ 120-2 Nr.2”</t>
  </si>
  <si>
    <t xml:space="preserve">Cantitatea </t>
  </si>
  <si>
    <t>УЗК гибов паровпускных  коробок ЦВД (2 шт.)</t>
  </si>
  <si>
    <t xml:space="preserve"> ”Контроль металла ремонтных заварок ЦВД и ЦНД”</t>
  </si>
  <si>
    <t>Визуальный осмотр и цветная дефектоскопия ремонтных заварок внутреней части крышки ЦВД</t>
  </si>
  <si>
    <t>УЗК ремонтных заварок внутреней части крышки ЦВД</t>
  </si>
  <si>
    <t>Контроль твердости заварок внутреней части крышки ЦВД</t>
  </si>
  <si>
    <t>Визуальный осмотр и цветная дефектоскопия ремонтных заварок нижней части внутреней стороны ЦНД</t>
  </si>
  <si>
    <t>Визуальный осмотр и цветная дефектоскопия ремонтных заварок внутреней части крышки ЦНД</t>
  </si>
  <si>
    <t>УЗК ремонтных заварок нижней части внутреней стороны ЦНД</t>
  </si>
  <si>
    <t>УЗК ремонтных заварок внутреней части крышки ЦНД</t>
  </si>
  <si>
    <t xml:space="preserve"> ”Контроль металла вкладышей (заливки баббита) подшипников роторов турбины”</t>
  </si>
  <si>
    <t>Визуальный осмотр и цветная дефектоскопия вкладышей  (верхнее и нижние части)</t>
  </si>
  <si>
    <t>УЗК вкладышей подшипников (верхнее и нижние части)</t>
  </si>
  <si>
    <t>Визуальный контроль резьбовой поверхности шпилек</t>
  </si>
  <si>
    <t>Цветная дефектоскопия гладкой поверхности шпилек</t>
  </si>
  <si>
    <t>Определение твердости металла шпилек М140 (с обеих торцов)</t>
  </si>
  <si>
    <t>Определение твердости металла шпилек М100 (с обеих торцов)</t>
  </si>
  <si>
    <t>Определение твердости металла шпилек М76 (с обеих торцов)</t>
  </si>
  <si>
    <t>Определение твердости металла шпилек М56 (с обеих торцов)</t>
  </si>
  <si>
    <t>Определение твердости металла призонных болтов М60</t>
  </si>
  <si>
    <t>Определение твердости металла призонных болтов М42</t>
  </si>
  <si>
    <t>Определение твердости металла гаек М140 (с одной стороны)</t>
  </si>
  <si>
    <t>Определение твердости металла гаек М100 (с одной стороны)</t>
  </si>
  <si>
    <t>Определение твердости металла гаек М76 (с одной стороны)</t>
  </si>
  <si>
    <t>Определение твердости металла гаек М56 (с одной стороны)</t>
  </si>
  <si>
    <t>УЗК призонных болтов М60 (с обеих торцов)</t>
  </si>
  <si>
    <t>УЗК призонных болтов М42 (с обеих торцов)</t>
  </si>
  <si>
    <t xml:space="preserve"> ”Контроль металла шпилек и гаек разъёма ЦНД”</t>
  </si>
  <si>
    <t>Определение твердости металла шпилек М60 (с обеих торцов)</t>
  </si>
  <si>
    <t>Определение твердости металла шпилек М42 (с обеих торцов)</t>
  </si>
  <si>
    <t>XIII</t>
  </si>
  <si>
    <t>калькуляция</t>
  </si>
  <si>
    <t>Электроды сварочные. ТМЛ-3У ГОСТ 10052-75</t>
  </si>
  <si>
    <t xml:space="preserve">Всег  работам  по  прейскурантам 1/98 и №4, лей </t>
  </si>
  <si>
    <t>С учетом  коэффициента  К=1,38  к  оптовым  ценам прейскуранту ОРГРЭС</t>
  </si>
  <si>
    <t>Всего по разделу I</t>
  </si>
  <si>
    <t>Bumbac de șters</t>
  </si>
  <si>
    <t>Иследование микросруктуры металла корпусов стопорных регулирующих, предохранительных клапанов, паровпускных патрубков ЦВД</t>
  </si>
  <si>
    <t>Всего по разделу II</t>
  </si>
  <si>
    <t>Всего по разделу III</t>
  </si>
  <si>
    <t>Всего по разделу IV</t>
  </si>
  <si>
    <t>Всего по разделу V</t>
  </si>
  <si>
    <t>Всего по разделу VI</t>
  </si>
  <si>
    <t>Всего по разделу VII</t>
  </si>
  <si>
    <t>Всего по разделу VIII</t>
  </si>
  <si>
    <t>Всего по разделу IX</t>
  </si>
  <si>
    <t>Всего по разделу X</t>
  </si>
  <si>
    <t>Всего по разделу XI</t>
  </si>
  <si>
    <t>Всего по разделу XII</t>
  </si>
  <si>
    <t>Всего по разделу XIII</t>
  </si>
  <si>
    <t xml:space="preserve">Penetrant </t>
  </si>
  <si>
    <t xml:space="preserve">Developant </t>
  </si>
  <si>
    <t xml:space="preserve">Purificator </t>
  </si>
  <si>
    <t>Всего  работы ”c I-го по XIII-го разделу”</t>
  </si>
  <si>
    <t>Обоснование  трудозатрат: Технологический   процесс .  ЧАСТЬ 2.  РАБОТЫ ПО РЕМОНТУ ПАРОТУРБИННЫХ УСТАНОВОК</t>
  </si>
  <si>
    <t>Шнур  лавсановый, диаметр 3,4 мм</t>
  </si>
  <si>
    <t>пм</t>
  </si>
  <si>
    <t>Стеклолента</t>
  </si>
  <si>
    <t>Стеклотекстолит  СТЭФ  0,5 мм</t>
  </si>
  <si>
    <t>Стеклотекстолит  СТЭФ, 1,0 мм</t>
  </si>
  <si>
    <t>Алюминий листовой АМ, ГОСТ 21631-76</t>
  </si>
  <si>
    <t>Припой ПСр-15, ГОСТ 8190-56</t>
  </si>
  <si>
    <t>Картон электроизоляционный ЭВ1, ГОСТ 2824-75</t>
  </si>
  <si>
    <t>Стеклолакоткань эскапоновая ЛСЭ-105/130-0,20 ГОСТ 10156-78</t>
  </si>
  <si>
    <r>
      <t>м</t>
    </r>
    <r>
      <rPr>
        <vertAlign val="superscript"/>
        <sz val="12"/>
        <color theme="1"/>
        <rFont val="Times New Roman"/>
        <family val="1"/>
      </rPr>
      <t>2</t>
    </r>
  </si>
  <si>
    <t>Лента киперная 0,45х30мм, ГОСТ 4514-71</t>
  </si>
  <si>
    <t>Лента стеклянная ЛЭС 0,2х25, ГОСТ 5937-68</t>
  </si>
  <si>
    <t>Салфетки технические, ГОСТ 9821-71</t>
  </si>
  <si>
    <t>Шпатлевка, ГОСТ 10277-76</t>
  </si>
  <si>
    <t>Ткань асбестовая АТ-1; АТ-2, ГОСТ 6102-78</t>
  </si>
  <si>
    <t>Шлифопорошок АСО 100/63, ГОСТ 9206-70</t>
  </si>
  <si>
    <t>Паста ГОИ,</t>
  </si>
  <si>
    <t>Спирт этиловый технический, ГОСТ 17299-78</t>
  </si>
  <si>
    <t>Клей № 88-Н, МРТУ 38-5-880-66</t>
  </si>
  <si>
    <t>Смола эпоксидная ЭД-16, ГОСТ 10587-76</t>
  </si>
  <si>
    <t>Ацетон, ГОСТ 2768-79</t>
  </si>
  <si>
    <t>Керосин осветительный, ГОСТ 4753-68</t>
  </si>
  <si>
    <t>Бензин Б-70, ГОСТ 1012-72</t>
  </si>
  <si>
    <t>Солидол жировой, ГОСТ 1033-79</t>
  </si>
  <si>
    <t>Смазка ЦИАТИМ-201, ГОСТ 6267-74</t>
  </si>
  <si>
    <t>Асбест молотый, ГОСТ 12871-67</t>
  </si>
  <si>
    <t>Брезент, ГОСТ 9398-68</t>
  </si>
  <si>
    <t>Мел, ГОСТ 12085-73</t>
  </si>
  <si>
    <t>Прессшпан, ГОСТ 6983-54</t>
  </si>
  <si>
    <t>Флюс №209, МРТУ-6-09-4935-68</t>
  </si>
  <si>
    <t>Шкурка шлифовальная тканевая Б, ГОСТ 5009-75</t>
  </si>
  <si>
    <t>Краска (берлинская лазурь, сажа газовая),</t>
  </si>
  <si>
    <t>Коврик резиновый, ГОСТ 4998-78</t>
  </si>
  <si>
    <t>Norma de timp, ora/1pers.</t>
  </si>
  <si>
    <t>Numărul de persoane</t>
  </si>
  <si>
    <r>
      <rPr>
        <b/>
        <sz val="12"/>
        <color theme="1"/>
        <rFont val="Times New Roman"/>
        <family val="1"/>
      </rPr>
      <t xml:space="preserve">Энергия для технологических целей   </t>
    </r>
    <r>
      <rPr>
        <sz val="12"/>
        <color theme="1"/>
        <rFont val="Times New Roman"/>
        <family val="1"/>
      </rPr>
      <t>на  1   подшипник -  в  соответствии  с  действующими  тарифами</t>
    </r>
  </si>
  <si>
    <t>маслоуло-витель</t>
  </si>
  <si>
    <t>Canti-tate</t>
  </si>
  <si>
    <r>
      <rPr>
        <u val="single"/>
        <sz val="10"/>
        <color theme="1"/>
        <rFont val="Times New Roman"/>
        <family val="1"/>
      </rPr>
      <t>Обоснование   трудозатрат:</t>
    </r>
    <r>
      <rPr>
        <sz val="10"/>
        <color theme="1"/>
        <rFont val="Times New Roman"/>
        <family val="1"/>
      </rPr>
      <t xml:space="preserve">   Фактические  т рудозатраты.  </t>
    </r>
  </si>
  <si>
    <r>
      <rPr>
        <b/>
        <sz val="10"/>
        <rFont val="Times New Roman"/>
        <family val="1"/>
      </rPr>
      <t>Обоснование  цен</t>
    </r>
    <r>
      <rPr>
        <sz val="10"/>
        <rFont val="Times New Roman"/>
        <family val="1"/>
      </rPr>
      <t xml:space="preserve"> : Прескурант </t>
    </r>
    <r>
      <rPr>
        <b/>
        <sz val="10"/>
        <rFont val="Times New Roman"/>
        <family val="1"/>
      </rPr>
      <t>№ 4.</t>
    </r>
    <r>
      <rPr>
        <sz val="10"/>
        <rFont val="Times New Roman"/>
        <family val="1"/>
      </rPr>
      <t xml:space="preserve">   "Работы  по  контролю  металла  энергетического  оборудования", вып. 1995г., г. Кишинев.   </t>
    </r>
    <r>
      <rPr>
        <b/>
        <sz val="10"/>
        <rFont val="Times New Roman"/>
        <family val="1"/>
      </rPr>
      <t>Прейскурант  1/98</t>
    </r>
    <r>
      <rPr>
        <sz val="10"/>
        <rFont val="Times New Roman"/>
        <family val="1"/>
      </rPr>
      <t xml:space="preserve"> "Оптовые  цены  на  ремонт  и  модернизацию паровых,   водогрейных  котлов  и  вспомогательного  котельного   оборудования".  Прейскурант ОРГРЭС , том 4</t>
    </r>
  </si>
  <si>
    <t xml:space="preserve">калькуляция </t>
  </si>
  <si>
    <t xml:space="preserve">электро-cлесарь </t>
  </si>
  <si>
    <t>Подготовительные работы по контролю металла с примене-нием отжига от окалины на поверхности и последуюшей зачистки механическим способом. Трудозатраты    на 1дм2 = 0,044 час.</t>
  </si>
  <si>
    <t xml:space="preserve">Cantitatea,
dм² </t>
  </si>
  <si>
    <t>Anexa 18.9.2- Descifrarea   p.I</t>
  </si>
  <si>
    <t>.0101030105</t>
  </si>
  <si>
    <t>.0101030105, примечание №1   к  разделу 01, стр.55</t>
  </si>
  <si>
    <t>.0101030105, примечание  №2 к  разделу 01, стр.55</t>
  </si>
  <si>
    <t xml:space="preserve"> 5р.-2; 6р.-2</t>
  </si>
  <si>
    <t>2р.-1; 3р.-1;            4 р.-1;   6р.-1</t>
  </si>
  <si>
    <t>2р.-1; 3р.-1;    4р.-1 6р.-1</t>
  </si>
  <si>
    <t xml:space="preserve"> 3р.-1; 6р.-1</t>
  </si>
  <si>
    <t xml:space="preserve">  2р.-1; 4р.-1; 6р.-1 </t>
  </si>
  <si>
    <t>3р.-1;    4р.-1</t>
  </si>
  <si>
    <t xml:space="preserve"> 4р.-2; 6р.-1</t>
  </si>
  <si>
    <t xml:space="preserve"> 4р.-1; 6р.-1</t>
  </si>
  <si>
    <t xml:space="preserve"> 3р.-1; 5р.-1</t>
  </si>
  <si>
    <t>6р.-2</t>
  </si>
  <si>
    <t xml:space="preserve"> 6р.-3</t>
  </si>
  <si>
    <t>Cate-goria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</si>
</sst>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\ _R_O_N_-;\-* #,##0.00\ _R_O_N_-;_-* &quot;-&quot;??\ _R_O_N_-;_-@_-"/>
    <numFmt numFmtId="166" formatCode="0.0"/>
    <numFmt numFmtId="167" formatCode="#,##0.000"/>
    <numFmt numFmtId="168" formatCode="#,##0.0000"/>
    <numFmt numFmtId="169" formatCode="#,##0.0"/>
    <numFmt numFmtId="170" formatCode="0.000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8"/>
      <name val="Times New Roman"/>
      <family val="1"/>
    </font>
    <font>
      <sz val="7"/>
      <color theme="1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0"/>
      <name val="Times New Roman"/>
      <family val="1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</font>
    <font>
      <vertAlign val="superscript"/>
      <sz val="12"/>
      <name val="Times New Roman"/>
      <family val="1"/>
    </font>
    <font>
      <sz val="12"/>
      <color rgb="FF000000"/>
      <name val="Times New Roman"/>
      <family val="1"/>
    </font>
    <font>
      <b/>
      <sz val="8"/>
      <color theme="1"/>
      <name val="Times New Roman"/>
      <family val="1"/>
    </font>
    <font>
      <vertAlign val="subscript"/>
      <sz val="12"/>
      <name val="Times New Roman"/>
      <family val="1"/>
    </font>
    <font>
      <u val="single"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i/>
      <sz val="11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5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</cellStyleXfs>
  <cellXfs count="63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15" fillId="0" borderId="0" xfId="0" applyFont="1"/>
    <xf numFmtId="0" fontId="18" fillId="0" borderId="0" xfId="0" applyFont="1"/>
    <xf numFmtId="0" fontId="16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10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 vertical="center"/>
    </xf>
    <xf numFmtId="164" fontId="3" fillId="2" borderId="0" xfId="23" applyNumberFormat="1" applyFont="1" applyFill="1"/>
    <xf numFmtId="4" fontId="10" fillId="2" borderId="1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7" fillId="2" borderId="0" xfId="0" applyFont="1" applyFill="1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0" xfId="0" applyFont="1"/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4" fillId="2" borderId="0" xfId="0" applyFont="1" applyFill="1"/>
    <xf numFmtId="0" fontId="2" fillId="0" borderId="0" xfId="0" applyFont="1"/>
    <xf numFmtId="0" fontId="14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6" fillId="0" borderId="0" xfId="0" applyFont="1"/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" fontId="37" fillId="0" borderId="2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40" fillId="0" borderId="2" xfId="0" applyFont="1" applyBorder="1" applyAlignment="1">
      <alignment horizontal="center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9" fontId="39" fillId="0" borderId="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165" fontId="0" fillId="0" borderId="0" xfId="25" applyFont="1"/>
    <xf numFmtId="0" fontId="42" fillId="0" borderId="0" xfId="0" applyFont="1"/>
    <xf numFmtId="0" fontId="2" fillId="2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 vertical="justify"/>
    </xf>
    <xf numFmtId="10" fontId="2" fillId="2" borderId="0" xfId="25" applyNumberFormat="1" applyFont="1" applyFill="1" applyBorder="1" applyAlignment="1">
      <alignment horizontal="center" vertical="center"/>
    </xf>
    <xf numFmtId="4" fontId="2" fillId="2" borderId="0" xfId="25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4" fillId="0" borderId="0" xfId="0" applyFont="1"/>
    <xf numFmtId="0" fontId="21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10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  <xf numFmtId="0" fontId="32" fillId="0" borderId="0" xfId="0" applyFont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45" fillId="0" borderId="1" xfId="0" applyFont="1" applyBorder="1" applyAlignment="1">
      <alignment wrapText="1"/>
    </xf>
    <xf numFmtId="0" fontId="45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top"/>
    </xf>
    <xf numFmtId="0" fontId="4" fillId="0" borderId="2" xfId="0" applyFont="1" applyBorder="1"/>
    <xf numFmtId="0" fontId="4" fillId="0" borderId="1" xfId="0" applyFont="1" applyBorder="1"/>
    <xf numFmtId="0" fontId="16" fillId="2" borderId="1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4" fontId="16" fillId="2" borderId="5" xfId="0" applyNumberFormat="1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14" fontId="50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4" fontId="5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16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top"/>
    </xf>
    <xf numFmtId="0" fontId="32" fillId="0" borderId="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justify"/>
    </xf>
    <xf numFmtId="0" fontId="33" fillId="0" borderId="1" xfId="0" applyFont="1" applyBorder="1" applyAlignment="1">
      <alignment horizontal="center" vertical="center"/>
    </xf>
    <xf numFmtId="0" fontId="17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justify"/>
    </xf>
    <xf numFmtId="0" fontId="4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justify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15" fillId="2" borderId="1" xfId="0" applyNumberFormat="1" applyFont="1" applyFill="1" applyBorder="1" applyAlignment="1" quotePrefix="1">
      <alignment horizontal="center" vertical="center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14" fillId="0" borderId="0" xfId="0" applyFont="1" applyAlignment="1">
      <alignment vertical="center"/>
    </xf>
    <xf numFmtId="0" fontId="35" fillId="2" borderId="0" xfId="0" applyFont="1" applyFill="1"/>
    <xf numFmtId="49" fontId="4" fillId="2" borderId="1" xfId="0" applyNumberFormat="1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170" fontId="3" fillId="2" borderId="1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2" borderId="13" xfId="25" applyNumberFormat="1" applyFont="1" applyFill="1" applyBorder="1" applyAlignment="1">
      <alignment horizontal="center" vertical="center" wrapText="1"/>
    </xf>
    <xf numFmtId="167" fontId="2" fillId="0" borderId="13" xfId="25" applyNumberFormat="1" applyFont="1" applyFill="1" applyBorder="1" applyAlignment="1">
      <alignment horizontal="center" vertical="center"/>
    </xf>
    <xf numFmtId="168" fontId="2" fillId="0" borderId="13" xfId="25" applyNumberFormat="1" applyFont="1" applyFill="1" applyBorder="1" applyAlignment="1">
      <alignment horizontal="center" vertical="center"/>
    </xf>
    <xf numFmtId="3" fontId="2" fillId="2" borderId="13" xfId="25" applyNumberFormat="1" applyFont="1" applyFill="1" applyBorder="1" applyAlignment="1">
      <alignment horizontal="center" vertical="center" wrapText="1"/>
    </xf>
    <xf numFmtId="169" fontId="2" fillId="2" borderId="13" xfId="25" applyNumberFormat="1" applyFont="1" applyFill="1" applyBorder="1" applyAlignment="1">
      <alignment horizontal="center" vertical="center" wrapText="1"/>
    </xf>
    <xf numFmtId="3" fontId="2" fillId="0" borderId="13" xfId="25" applyNumberFormat="1" applyFont="1" applyFill="1" applyBorder="1" applyAlignment="1">
      <alignment horizontal="center" vertical="center"/>
    </xf>
    <xf numFmtId="169" fontId="2" fillId="0" borderId="13" xfId="25" applyNumberFormat="1" applyFont="1" applyFill="1" applyBorder="1" applyAlignment="1">
      <alignment horizontal="center" vertical="center"/>
    </xf>
    <xf numFmtId="169" fontId="2" fillId="2" borderId="14" xfId="25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7" fontId="2" fillId="2" borderId="13" xfId="25" applyNumberFormat="1" applyFont="1" applyFill="1" applyBorder="1" applyAlignment="1">
      <alignment horizontal="center" vertical="center" wrapText="1" shrinkToFit="1"/>
    </xf>
    <xf numFmtId="3" fontId="2" fillId="2" borderId="13" xfId="25" applyNumberFormat="1" applyFont="1" applyFill="1" applyBorder="1" applyAlignment="1">
      <alignment horizontal="center" vertical="center" wrapText="1" shrinkToFit="1"/>
    </xf>
    <xf numFmtId="169" fontId="2" fillId="2" borderId="13" xfId="25" applyNumberFormat="1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left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169" fontId="2" fillId="2" borderId="14" xfId="25" applyNumberFormat="1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167" fontId="2" fillId="0" borderId="13" xfId="25" applyNumberFormat="1" applyFont="1" applyFill="1" applyBorder="1" applyAlignment="1">
      <alignment horizontal="center" vertical="center" wrapText="1" shrinkToFit="1"/>
    </xf>
    <xf numFmtId="168" fontId="2" fillId="0" borderId="13" xfId="25" applyNumberFormat="1" applyFont="1" applyFill="1" applyBorder="1" applyAlignment="1">
      <alignment horizontal="center" vertical="center" wrapText="1" shrinkToFit="1"/>
    </xf>
    <xf numFmtId="3" fontId="2" fillId="0" borderId="13" xfId="25" applyNumberFormat="1" applyFont="1" applyFill="1" applyBorder="1" applyAlignment="1">
      <alignment horizontal="center" vertical="center" wrapText="1" shrinkToFit="1"/>
    </xf>
    <xf numFmtId="169" fontId="2" fillId="0" borderId="13" xfId="25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0" fillId="0" borderId="15" xfId="0" applyBorder="1"/>
    <xf numFmtId="4" fontId="20" fillId="2" borderId="13" xfId="23" applyNumberFormat="1" applyFont="1" applyFill="1" applyBorder="1" applyAlignment="1">
      <alignment horizontal="center" vertical="center"/>
    </xf>
    <xf numFmtId="166" fontId="2" fillId="2" borderId="13" xfId="23" applyNumberFormat="1" applyFont="1" applyFill="1" applyBorder="1" applyAlignment="1">
      <alignment horizontal="center" vertical="center"/>
    </xf>
    <xf numFmtId="166" fontId="7" fillId="2" borderId="13" xfId="23" applyNumberFormat="1" applyFont="1" applyFill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justify" vertical="center" wrapText="1"/>
    </xf>
    <xf numFmtId="166" fontId="2" fillId="2" borderId="14" xfId="23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16" fillId="2" borderId="16" xfId="0" applyNumberFormat="1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2" fillId="2" borderId="14" xfId="25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 quotePrefix="1">
      <alignment horizontal="center" vertical="center"/>
    </xf>
    <xf numFmtId="167" fontId="2" fillId="0" borderId="13" xfId="25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7" fontId="2" fillId="2" borderId="14" xfId="25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" fontId="2" fillId="0" borderId="13" xfId="25" applyNumberFormat="1" applyFont="1" applyFill="1" applyBorder="1" applyAlignment="1">
      <alignment horizontal="center" vertical="justify"/>
    </xf>
    <xf numFmtId="3" fontId="2" fillId="2" borderId="13" xfId="25" applyNumberFormat="1" applyFont="1" applyFill="1" applyBorder="1" applyAlignment="1">
      <alignment horizontal="center" vertical="justify"/>
    </xf>
    <xf numFmtId="169" fontId="2" fillId="2" borderId="13" xfId="25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justify"/>
    </xf>
    <xf numFmtId="3" fontId="2" fillId="2" borderId="14" xfId="25" applyNumberFormat="1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justify"/>
    </xf>
    <xf numFmtId="4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justify"/>
    </xf>
    <xf numFmtId="4" fontId="17" fillId="0" borderId="13" xfId="0" applyNumberFormat="1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justify"/>
    </xf>
    <xf numFmtId="0" fontId="33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justify"/>
    </xf>
    <xf numFmtId="0" fontId="32" fillId="0" borderId="2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4" fillId="0" borderId="19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 quotePrefix="1">
      <alignment horizontal="center" vertical="center"/>
    </xf>
    <xf numFmtId="0" fontId="55" fillId="0" borderId="0" xfId="0" applyFont="1"/>
    <xf numFmtId="167" fontId="2" fillId="0" borderId="14" xfId="25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 quotePrefix="1">
      <alignment horizontal="center" vertical="center"/>
    </xf>
    <xf numFmtId="0" fontId="9" fillId="4" borderId="7" xfId="0" applyFont="1" applyFill="1" applyBorder="1" applyAlignment="1">
      <alignment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166" fontId="3" fillId="0" borderId="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20" fillId="2" borderId="17" xfId="25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66" fontId="2" fillId="2" borderId="16" xfId="0" applyNumberFormat="1" applyFont="1" applyFill="1" applyBorder="1" applyAlignment="1">
      <alignment horizontal="center" vertical="center"/>
    </xf>
    <xf numFmtId="4" fontId="3" fillId="2" borderId="13" xfId="25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66" fontId="2" fillId="2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4" fontId="20" fillId="2" borderId="13" xfId="25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4" borderId="21" xfId="0" applyNumberFormat="1" applyFont="1" applyFill="1" applyBorder="1" applyAlignment="1">
      <alignment horizontal="center" vertical="center"/>
    </xf>
    <xf numFmtId="4" fontId="16" fillId="2" borderId="17" xfId="0" applyNumberFormat="1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justify"/>
    </xf>
    <xf numFmtId="0" fontId="1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0" fillId="0" borderId="0" xfId="0" applyNumberFormat="1"/>
    <xf numFmtId="0" fontId="10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 quotePrefix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/>
    <xf numFmtId="0" fontId="1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justify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7" fillId="0" borderId="3" xfId="0" applyFont="1" applyBorder="1"/>
    <xf numFmtId="4" fontId="3" fillId="0" borderId="13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0" fontId="14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12" xfId="0" applyBorder="1"/>
    <xf numFmtId="0" fontId="2" fillId="0" borderId="7" xfId="0" applyFont="1" applyBorder="1" applyAlignment="1">
      <alignment vertical="center" wrapText="1"/>
    </xf>
    <xf numFmtId="0" fontId="16" fillId="2" borderId="6" xfId="0" applyFont="1" applyFill="1" applyBorder="1" applyAlignment="1">
      <alignment horizontal="left" vertical="center"/>
    </xf>
    <xf numFmtId="0" fontId="0" fillId="0" borderId="6" xfId="0" applyBorder="1"/>
    <xf numFmtId="4" fontId="0" fillId="0" borderId="26" xfId="23" applyNumberFormat="1" applyFont="1" applyBorder="1"/>
    <xf numFmtId="0" fontId="4" fillId="0" borderId="7" xfId="0" applyFont="1" applyBorder="1" applyAlignment="1">
      <alignment vertical="center" wrapText="1"/>
    </xf>
    <xf numFmtId="0" fontId="10" fillId="0" borderId="1" xfId="24" applyFont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/>
    </xf>
    <xf numFmtId="0" fontId="16" fillId="2" borderId="6" xfId="0" applyFont="1" applyFill="1" applyBorder="1" applyAlignment="1">
      <alignment horizontal="center" vertical="center"/>
    </xf>
    <xf numFmtId="166" fontId="2" fillId="2" borderId="26" xfId="0" applyNumberFormat="1" applyFont="1" applyFill="1" applyBorder="1" applyAlignment="1">
      <alignment horizontal="center" vertical="center"/>
    </xf>
    <xf numFmtId="1" fontId="29" fillId="2" borderId="2" xfId="0" applyNumberFormat="1" applyFont="1" applyFill="1" applyBorder="1" applyAlignment="1">
      <alignment horizontal="center" vertical="center"/>
    </xf>
    <xf numFmtId="1" fontId="28" fillId="2" borderId="2" xfId="0" applyNumberFormat="1" applyFont="1" applyFill="1" applyBorder="1" applyAlignment="1">
      <alignment horizontal="center" vertical="center"/>
    </xf>
    <xf numFmtId="16" fontId="33" fillId="0" borderId="2" xfId="0" applyNumberFormat="1" applyFont="1" applyBorder="1" applyAlignment="1" quotePrefix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16" fontId="28" fillId="2" borderId="8" xfId="0" applyNumberFormat="1" applyFont="1" applyFill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29" fillId="0" borderId="1" xfId="0" applyFont="1" applyBorder="1" applyAlignment="1" quotePrefix="1">
      <alignment horizontal="center" vertical="center"/>
    </xf>
    <xf numFmtId="2" fontId="8" fillId="0" borderId="17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10" fillId="0" borderId="3" xfId="0" applyFont="1" applyBorder="1" applyAlignment="1" quotePrefix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4" fillId="2" borderId="3" xfId="0" applyFont="1" applyFill="1" applyBorder="1" applyAlignment="1">
      <alignment vertical="center"/>
    </xf>
    <xf numFmtId="2" fontId="7" fillId="0" borderId="13" xfId="0" applyNumberFormat="1" applyFont="1" applyBorder="1"/>
    <xf numFmtId="2" fontId="16" fillId="0" borderId="13" xfId="0" applyNumberFormat="1" applyFont="1" applyBorder="1" applyAlignment="1">
      <alignment vertical="center"/>
    </xf>
    <xf numFmtId="2" fontId="2" fillId="0" borderId="13" xfId="25" applyNumberFormat="1" applyFont="1" applyFill="1" applyBorder="1" applyAlignment="1">
      <alignment horizontal="center" vertical="justify"/>
    </xf>
    <xf numFmtId="2" fontId="7" fillId="0" borderId="1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 quotePrefix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16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7" fillId="0" borderId="9" xfId="0" applyFont="1" applyBorder="1"/>
    <xf numFmtId="0" fontId="10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/>
    </xf>
    <xf numFmtId="0" fontId="7" fillId="0" borderId="4" xfId="0" applyFont="1" applyBorder="1"/>
    <xf numFmtId="2" fontId="7" fillId="0" borderId="14" xfId="0" applyNumberFormat="1" applyFont="1" applyBorder="1"/>
    <xf numFmtId="0" fontId="4" fillId="2" borderId="1" xfId="0" applyFont="1" applyFill="1" applyBorder="1" applyAlignment="1">
      <alignment vertical="justify"/>
    </xf>
    <xf numFmtId="0" fontId="2" fillId="0" borderId="7" xfId="0" applyFont="1" applyBorder="1" applyAlignment="1">
      <alignment horizontal="center" vertical="top" wrapText="1"/>
    </xf>
    <xf numFmtId="0" fontId="10" fillId="0" borderId="7" xfId="0" applyFont="1" applyBorder="1" applyAlignment="1" quotePrefix="1">
      <alignment horizontal="center" vertical="center"/>
    </xf>
    <xf numFmtId="2" fontId="2" fillId="0" borderId="2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/>
    </xf>
    <xf numFmtId="4" fontId="16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0" fillId="2" borderId="10" xfId="0" applyFont="1" applyFill="1" applyBorder="1" applyAlignment="1">
      <alignment vertical="center" wrapText="1"/>
    </xf>
    <xf numFmtId="4" fontId="20" fillId="2" borderId="30" xfId="23" applyNumberFormat="1" applyFont="1" applyFill="1" applyBorder="1" applyAlignment="1">
      <alignment vertical="justify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4" fontId="20" fillId="2" borderId="26" xfId="23" applyNumberFormat="1" applyFont="1" applyFill="1" applyBorder="1" applyAlignment="1">
      <alignment horizontal="center" vertical="justify"/>
    </xf>
    <xf numFmtId="0" fontId="16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0" fillId="0" borderId="16" xfId="0" applyBorder="1"/>
    <xf numFmtId="0" fontId="19" fillId="0" borderId="0" xfId="0" applyFont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justify"/>
    </xf>
    <xf numFmtId="0" fontId="9" fillId="2" borderId="1" xfId="0" applyFont="1" applyFill="1" applyBorder="1" applyAlignment="1">
      <alignment horizontal="center" vertical="justify"/>
    </xf>
    <xf numFmtId="0" fontId="16" fillId="2" borderId="1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33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5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65" fontId="16" fillId="2" borderId="9" xfId="25" applyFont="1" applyFill="1" applyBorder="1" applyAlignment="1">
      <alignment horizontal="center" vertical="center" wrapText="1"/>
    </xf>
    <xf numFmtId="165" fontId="16" fillId="2" borderId="2" xfId="25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20" fillId="2" borderId="5" xfId="0" applyFont="1" applyFill="1" applyBorder="1" applyAlignment="1">
      <alignment horizontal="center" vertical="justify"/>
    </xf>
    <xf numFmtId="0" fontId="20" fillId="2" borderId="1" xfId="0" applyFont="1" applyFill="1" applyBorder="1" applyAlignment="1">
      <alignment horizontal="center" vertical="justify"/>
    </xf>
    <xf numFmtId="0" fontId="35" fillId="2" borderId="0" xfId="0" applyFont="1" applyFill="1" applyAlignment="1">
      <alignment horizont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0" fillId="2" borderId="17" xfId="23" applyNumberFormat="1" applyFont="1" applyFill="1" applyBorder="1" applyAlignment="1">
      <alignment horizontal="center" vertical="justify"/>
    </xf>
    <xf numFmtId="4" fontId="20" fillId="2" borderId="13" xfId="23" applyNumberFormat="1" applyFont="1" applyFill="1" applyBorder="1" applyAlignment="1">
      <alignment horizontal="center" vertical="justify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65" fontId="16" fillId="2" borderId="4" xfId="25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" fontId="20" fillId="2" borderId="17" xfId="23" applyNumberFormat="1" applyFont="1" applyFill="1" applyBorder="1" applyAlignment="1">
      <alignment horizontal="center" vertical="center" wrapText="1"/>
    </xf>
    <xf numFmtId="4" fontId="20" fillId="2" borderId="13" xfId="23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left" wrapText="1"/>
    </xf>
    <xf numFmtId="0" fontId="35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justify"/>
    </xf>
    <xf numFmtId="0" fontId="15" fillId="0" borderId="0" xfId="0" applyFont="1" applyAlignment="1">
      <alignment horizontal="left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wrapText="1"/>
    </xf>
    <xf numFmtId="4" fontId="20" fillId="2" borderId="25" xfId="23" applyNumberFormat="1" applyFont="1" applyFill="1" applyBorder="1" applyAlignment="1">
      <alignment horizontal="center" vertical="justify"/>
    </xf>
    <xf numFmtId="4" fontId="20" fillId="2" borderId="30" xfId="23" applyNumberFormat="1" applyFont="1" applyFill="1" applyBorder="1" applyAlignment="1">
      <alignment horizontal="center" vertical="justify"/>
    </xf>
    <xf numFmtId="0" fontId="14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16" fillId="2" borderId="0" xfId="0" applyFont="1" applyFill="1"/>
    <xf numFmtId="4" fontId="20" fillId="2" borderId="5" xfId="23" applyNumberFormat="1" applyFont="1" applyFill="1" applyBorder="1" applyAlignment="1">
      <alignment horizontal="center" vertical="justify"/>
    </xf>
    <xf numFmtId="4" fontId="20" fillId="2" borderId="1" xfId="23" applyNumberFormat="1" applyFont="1" applyFill="1" applyBorder="1" applyAlignment="1">
      <alignment horizontal="center" vertical="justify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/>
    </xf>
    <xf numFmtId="0" fontId="16" fillId="0" borderId="13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 vertical="justify"/>
    </xf>
    <xf numFmtId="0" fontId="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justify"/>
    </xf>
    <xf numFmtId="0" fontId="16" fillId="0" borderId="13" xfId="0" applyFont="1" applyBorder="1" applyAlignment="1">
      <alignment horizontal="left" vertical="justify"/>
    </xf>
    <xf numFmtId="0" fontId="4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20" fillId="2" borderId="25" xfId="25" applyNumberFormat="1" applyFont="1" applyFill="1" applyBorder="1" applyAlignment="1">
      <alignment horizontal="center" vertical="center" wrapText="1"/>
    </xf>
    <xf numFmtId="4" fontId="20" fillId="2" borderId="30" xfId="25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 2" xfId="21"/>
    <cellStyle name="Normal 2" xfId="22"/>
    <cellStyle name="Финансовый" xfId="23"/>
    <cellStyle name="Normal 3 2" xfId="24"/>
    <cellStyle name="Финансовый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3"/>
  <sheetViews>
    <sheetView zoomScaleSheetLayoutView="100" workbookViewId="0" topLeftCell="A1">
      <selection activeCell="D28" sqref="D28"/>
    </sheetView>
  </sheetViews>
  <sheetFormatPr defaultColWidth="8.8515625" defaultRowHeight="15"/>
  <cols>
    <col min="1" max="1" width="7.00390625" style="0" customWidth="1"/>
    <col min="2" max="2" width="6.28125" style="0" customWidth="1"/>
    <col min="3" max="3" width="51.8515625" style="0" customWidth="1"/>
    <col min="4" max="4" width="12.140625" style="0" customWidth="1"/>
    <col min="5" max="5" width="9.140625" style="0" customWidth="1"/>
    <col min="7" max="7" width="15.00390625" style="0" customWidth="1"/>
    <col min="8" max="8" width="12.7109375" style="0" customWidth="1"/>
    <col min="9" max="9" width="11.00390625" style="0" customWidth="1"/>
    <col min="10" max="10" width="17.421875" style="0" customWidth="1"/>
  </cols>
  <sheetData>
    <row r="1" spans="2:6" ht="1.5" customHeight="1">
      <c r="B1" s="14"/>
      <c r="C1" s="14"/>
      <c r="D1" s="14"/>
      <c r="E1" s="14"/>
      <c r="F1" s="14"/>
    </row>
    <row r="2" spans="2:6" ht="15.75">
      <c r="B2" s="14"/>
      <c r="C2" s="5"/>
      <c r="D2" s="503"/>
      <c r="E2" s="503"/>
      <c r="F2" s="14"/>
    </row>
    <row r="3" spans="2:6" ht="15.75">
      <c r="B3" s="10"/>
      <c r="C3" s="6"/>
      <c r="D3" s="6"/>
      <c r="E3" s="6"/>
      <c r="F3" s="13"/>
    </row>
    <row r="4" spans="2:6" ht="3.75" customHeight="1">
      <c r="B4" s="17"/>
      <c r="C4" s="6"/>
      <c r="D4" s="13"/>
      <c r="E4" s="13"/>
      <c r="F4" s="13"/>
    </row>
    <row r="5" spans="2:6" ht="9" customHeight="1">
      <c r="B5" s="17"/>
      <c r="C5" s="6"/>
      <c r="D5" s="13"/>
      <c r="E5" s="13"/>
      <c r="F5" s="13"/>
    </row>
    <row r="6" spans="2:6" ht="36" customHeight="1">
      <c r="B6" s="18" t="s">
        <v>0</v>
      </c>
      <c r="C6" s="517" t="s">
        <v>824</v>
      </c>
      <c r="D6" s="517"/>
      <c r="E6" s="517"/>
      <c r="F6" s="13"/>
    </row>
    <row r="7" spans="2:6" ht="32.25" customHeight="1">
      <c r="B7" s="512" t="s">
        <v>841</v>
      </c>
      <c r="C7" s="512"/>
      <c r="D7" s="512"/>
      <c r="E7" s="512"/>
      <c r="F7" s="13"/>
    </row>
    <row r="8" spans="2:6" ht="39" customHeight="1" thickBot="1">
      <c r="B8" s="17"/>
      <c r="C8" s="13"/>
      <c r="D8" s="13"/>
      <c r="E8" s="13"/>
      <c r="F8" s="13"/>
    </row>
    <row r="9" spans="2:6" ht="15" customHeight="1">
      <c r="B9" s="504" t="s">
        <v>44</v>
      </c>
      <c r="C9" s="506" t="s">
        <v>1</v>
      </c>
      <c r="D9" s="508" t="s">
        <v>21</v>
      </c>
      <c r="E9" s="510" t="s">
        <v>14</v>
      </c>
      <c r="F9" s="13"/>
    </row>
    <row r="10" spans="2:6" ht="11.25" customHeight="1">
      <c r="B10" s="505"/>
      <c r="C10" s="507"/>
      <c r="D10" s="509"/>
      <c r="E10" s="511"/>
      <c r="F10" s="13"/>
    </row>
    <row r="11" spans="2:6" ht="6.75" customHeight="1">
      <c r="B11" s="505"/>
      <c r="C11" s="507"/>
      <c r="D11" s="509"/>
      <c r="E11" s="511"/>
      <c r="F11" s="13"/>
    </row>
    <row r="12" spans="2:6" ht="12" customHeight="1">
      <c r="B12" s="21"/>
      <c r="C12" s="39"/>
      <c r="D12" s="40"/>
      <c r="E12" s="370"/>
      <c r="F12" s="13"/>
    </row>
    <row r="13" spans="2:10" ht="26.25" customHeight="1">
      <c r="B13" s="34" t="s">
        <v>3</v>
      </c>
      <c r="C13" s="38" t="s">
        <v>848</v>
      </c>
      <c r="D13" s="20"/>
      <c r="E13" s="371"/>
      <c r="F13" s="13"/>
      <c r="H13" s="48"/>
      <c r="I13" s="48"/>
      <c r="J13" s="48"/>
    </row>
    <row r="14" spans="2:10" ht="31.5" customHeight="1">
      <c r="B14" s="35" t="s">
        <v>4</v>
      </c>
      <c r="C14" s="32" t="s">
        <v>25</v>
      </c>
      <c r="D14" s="46" t="s">
        <v>632</v>
      </c>
      <c r="E14" s="371">
        <v>1</v>
      </c>
      <c r="F14" s="61"/>
      <c r="H14" s="48"/>
      <c r="I14" s="48"/>
      <c r="J14" s="48"/>
    </row>
    <row r="15" spans="2:10" ht="33" customHeight="1">
      <c r="B15" s="35" t="s">
        <v>5</v>
      </c>
      <c r="C15" s="33" t="s">
        <v>26</v>
      </c>
      <c r="D15" s="46" t="s">
        <v>634</v>
      </c>
      <c r="E15" s="371">
        <v>1</v>
      </c>
      <c r="F15" s="61"/>
      <c r="H15" s="48"/>
      <c r="I15" s="48"/>
      <c r="J15" s="48"/>
    </row>
    <row r="16" spans="2:10" ht="26.25" customHeight="1">
      <c r="B16" s="35" t="s">
        <v>6</v>
      </c>
      <c r="C16" s="33" t="s">
        <v>27</v>
      </c>
      <c r="D16" s="46" t="s">
        <v>635</v>
      </c>
      <c r="E16" s="371">
        <v>4</v>
      </c>
      <c r="F16" s="61"/>
      <c r="H16" s="48"/>
      <c r="I16" s="48"/>
      <c r="J16" s="48"/>
    </row>
    <row r="17" spans="2:10" ht="36.75" customHeight="1">
      <c r="B17" s="35" t="s">
        <v>29</v>
      </c>
      <c r="C17" s="33" t="s">
        <v>28</v>
      </c>
      <c r="D17" s="46" t="s">
        <v>655</v>
      </c>
      <c r="E17" s="371">
        <v>1</v>
      </c>
      <c r="F17" s="61"/>
      <c r="H17" s="48"/>
      <c r="I17" s="48"/>
      <c r="J17" s="48"/>
    </row>
    <row r="18" spans="2:10" ht="34.5" customHeight="1">
      <c r="B18" s="35" t="s">
        <v>30</v>
      </c>
      <c r="C18" s="33" t="s">
        <v>842</v>
      </c>
      <c r="D18" s="46" t="s">
        <v>656</v>
      </c>
      <c r="E18" s="371">
        <v>3</v>
      </c>
      <c r="F18" s="61"/>
      <c r="H18" s="48"/>
      <c r="I18" s="48"/>
      <c r="J18" s="48"/>
    </row>
    <row r="19" spans="2:10" ht="32.25" customHeight="1">
      <c r="B19" s="35" t="s">
        <v>31</v>
      </c>
      <c r="C19" s="33" t="s">
        <v>24</v>
      </c>
      <c r="D19" s="46" t="s">
        <v>657</v>
      </c>
      <c r="E19" s="371">
        <v>1</v>
      </c>
      <c r="F19" s="61"/>
      <c r="H19" s="48"/>
      <c r="I19" s="48"/>
      <c r="J19" s="48"/>
    </row>
    <row r="20" spans="2:10" ht="36" customHeight="1">
      <c r="B20" s="35" t="s">
        <v>32</v>
      </c>
      <c r="C20" s="37" t="s">
        <v>34</v>
      </c>
      <c r="D20" s="46" t="s">
        <v>658</v>
      </c>
      <c r="E20" s="371">
        <v>1</v>
      </c>
      <c r="F20" s="61"/>
      <c r="H20" s="48"/>
      <c r="I20" s="48"/>
      <c r="J20" s="48"/>
    </row>
    <row r="21" spans="2:10" ht="48" customHeight="1">
      <c r="B21" s="35" t="s">
        <v>33</v>
      </c>
      <c r="C21" s="37" t="s">
        <v>493</v>
      </c>
      <c r="D21" s="46" t="s">
        <v>659</v>
      </c>
      <c r="E21" s="371">
        <v>2</v>
      </c>
      <c r="F21" s="61"/>
      <c r="H21" s="48"/>
      <c r="I21" s="48"/>
      <c r="J21" s="48"/>
    </row>
    <row r="22" spans="2:10" ht="28.5" customHeight="1">
      <c r="B22" s="36" t="s">
        <v>7</v>
      </c>
      <c r="C22" s="38" t="s">
        <v>847</v>
      </c>
      <c r="D22" s="47"/>
      <c r="E22" s="372"/>
      <c r="F22" s="13"/>
      <c r="H22" s="48"/>
      <c r="I22" s="48"/>
      <c r="J22" s="48"/>
    </row>
    <row r="23" spans="2:10" ht="30.75" customHeight="1">
      <c r="B23" s="15" t="s">
        <v>40</v>
      </c>
      <c r="C23" s="37" t="s">
        <v>494</v>
      </c>
      <c r="D23" s="46" t="s">
        <v>660</v>
      </c>
      <c r="E23" s="373">
        <v>1</v>
      </c>
      <c r="F23" s="13"/>
      <c r="H23" s="48"/>
      <c r="I23" s="48"/>
      <c r="J23" s="48"/>
    </row>
    <row r="24" spans="2:10" ht="39.75" customHeight="1">
      <c r="B24" s="15" t="s">
        <v>41</v>
      </c>
      <c r="C24" s="37" t="s">
        <v>663</v>
      </c>
      <c r="D24" s="46" t="s">
        <v>661</v>
      </c>
      <c r="E24" s="373">
        <v>1</v>
      </c>
      <c r="F24" s="13"/>
      <c r="H24" s="48"/>
      <c r="I24" s="48"/>
      <c r="J24" s="48"/>
    </row>
    <row r="25" spans="2:10" ht="33" customHeight="1">
      <c r="B25" s="15" t="s">
        <v>42</v>
      </c>
      <c r="C25" s="37" t="s">
        <v>664</v>
      </c>
      <c r="D25" s="46" t="s">
        <v>662</v>
      </c>
      <c r="E25" s="373">
        <v>1</v>
      </c>
      <c r="F25" s="13"/>
      <c r="H25" s="48"/>
      <c r="I25" s="48"/>
      <c r="J25" s="48"/>
    </row>
    <row r="26" spans="2:10" ht="30.75" customHeight="1">
      <c r="B26" s="36" t="s">
        <v>8</v>
      </c>
      <c r="C26" s="41" t="s">
        <v>36</v>
      </c>
      <c r="D26" s="46"/>
      <c r="E26" s="374"/>
      <c r="F26" s="13"/>
      <c r="H26" s="48"/>
      <c r="I26" s="48"/>
      <c r="J26" s="48"/>
    </row>
    <row r="27" spans="2:10" ht="31.5" customHeight="1">
      <c r="B27" s="15" t="s">
        <v>39</v>
      </c>
      <c r="C27" s="72" t="s">
        <v>666</v>
      </c>
      <c r="D27" s="46" t="s">
        <v>665</v>
      </c>
      <c r="E27" s="375">
        <v>1</v>
      </c>
      <c r="F27" s="13"/>
      <c r="H27" s="48"/>
      <c r="I27" s="48"/>
      <c r="J27" s="48"/>
    </row>
    <row r="28" spans="2:10" ht="33" customHeight="1" thickBot="1">
      <c r="B28" s="150" t="s">
        <v>2</v>
      </c>
      <c r="C28" s="330" t="s">
        <v>845</v>
      </c>
      <c r="D28" s="331" t="s">
        <v>846</v>
      </c>
      <c r="E28" s="376">
        <v>1</v>
      </c>
      <c r="F28" s="13"/>
      <c r="H28" s="48"/>
      <c r="I28" s="48"/>
      <c r="J28" s="48"/>
    </row>
    <row r="29" spans="2:10" ht="24.75" customHeight="1">
      <c r="B29" s="151" t="s">
        <v>9</v>
      </c>
      <c r="C29" s="99" t="s">
        <v>37</v>
      </c>
      <c r="D29" s="152"/>
      <c r="E29" s="377"/>
      <c r="F29" s="13"/>
      <c r="H29" s="48"/>
      <c r="I29" s="48"/>
      <c r="J29" s="48"/>
    </row>
    <row r="30" spans="2:10" ht="23.25" customHeight="1">
      <c r="B30" s="36" t="s">
        <v>10</v>
      </c>
      <c r="C30" s="37" t="s">
        <v>20</v>
      </c>
      <c r="D30" s="23"/>
      <c r="E30" s="374"/>
      <c r="F30" s="13"/>
      <c r="H30" s="48"/>
      <c r="I30" s="48"/>
      <c r="J30" s="48"/>
    </row>
    <row r="31" spans="2:10" ht="35.25" customHeight="1" thickBot="1">
      <c r="B31" s="43" t="s">
        <v>192</v>
      </c>
      <c r="C31" s="44" t="s">
        <v>38</v>
      </c>
      <c r="D31" s="24"/>
      <c r="E31" s="378"/>
      <c r="F31" s="13"/>
      <c r="H31" s="48"/>
      <c r="I31" s="48"/>
      <c r="J31" s="48"/>
    </row>
    <row r="32" spans="2:6" ht="32.25" customHeight="1">
      <c r="B32" s="13"/>
      <c r="C32" s="13"/>
      <c r="D32" s="13"/>
      <c r="E32" s="13"/>
      <c r="F32" s="13"/>
    </row>
    <row r="33" spans="2:6" ht="3" customHeight="1">
      <c r="B33" s="19"/>
      <c r="C33" s="12"/>
      <c r="D33" s="12"/>
      <c r="E33" s="19"/>
      <c r="F33" s="13"/>
    </row>
    <row r="34" spans="2:6" ht="31.5" customHeight="1">
      <c r="B34" s="514"/>
      <c r="C34" s="514"/>
      <c r="D34" s="515"/>
      <c r="E34" s="515"/>
      <c r="F34" s="13"/>
    </row>
    <row r="35" spans="2:6" ht="16.5" customHeight="1">
      <c r="B35" s="12"/>
      <c r="C35" s="10"/>
      <c r="D35" s="516"/>
      <c r="E35" s="516"/>
      <c r="F35" s="13"/>
    </row>
    <row r="36" spans="2:6" ht="42.75" customHeight="1">
      <c r="B36" s="6"/>
      <c r="C36" s="10"/>
      <c r="D36" s="516"/>
      <c r="E36" s="516"/>
      <c r="F36" s="13"/>
    </row>
    <row r="37" spans="2:6" ht="6" customHeight="1">
      <c r="B37" s="19"/>
      <c r="C37" s="12"/>
      <c r="D37" s="19"/>
      <c r="E37" s="10"/>
      <c r="F37" s="13"/>
    </row>
    <row r="38" spans="2:6" ht="14.25" customHeight="1">
      <c r="B38" s="26"/>
      <c r="C38" s="26"/>
      <c r="D38" s="26"/>
      <c r="E38" s="26"/>
      <c r="F38" s="27"/>
    </row>
    <row r="39" spans="2:8" ht="25.5" customHeight="1">
      <c r="B39" s="28"/>
      <c r="C39" s="13"/>
      <c r="D39" s="28"/>
      <c r="E39" s="13"/>
      <c r="F39" s="13"/>
      <c r="G39" s="29"/>
      <c r="H39" s="29"/>
    </row>
    <row r="40" spans="2:8" ht="25.5" customHeight="1">
      <c r="B40" s="28"/>
      <c r="C40" s="13"/>
      <c r="D40" s="28"/>
      <c r="E40" s="13"/>
      <c r="F40" s="13"/>
      <c r="G40" s="29"/>
      <c r="H40" s="29"/>
    </row>
    <row r="41" spans="2:8" ht="28.5" customHeight="1">
      <c r="B41" s="28"/>
      <c r="C41" s="13"/>
      <c r="D41" s="513"/>
      <c r="E41" s="513"/>
      <c r="F41" s="13"/>
      <c r="G41" s="29"/>
      <c r="H41" s="29"/>
    </row>
    <row r="42" spans="2:8" ht="26.25" customHeight="1">
      <c r="B42" s="13"/>
      <c r="C42" s="13"/>
      <c r="D42" s="28"/>
      <c r="E42" s="28"/>
      <c r="F42" s="13"/>
      <c r="G42" s="29"/>
      <c r="H42" s="29"/>
    </row>
    <row r="43" spans="2:8" ht="26.25" customHeight="1">
      <c r="B43" s="13"/>
      <c r="C43" s="13"/>
      <c r="D43" s="28"/>
      <c r="E43" s="13"/>
      <c r="F43" s="13"/>
      <c r="G43" s="29"/>
      <c r="H43" s="29"/>
    </row>
    <row r="44" spans="2:8" ht="26.25" customHeight="1">
      <c r="B44" s="13"/>
      <c r="C44" s="13"/>
      <c r="D44" s="28"/>
      <c r="E44" s="13"/>
      <c r="F44" s="13"/>
      <c r="G44" s="29"/>
      <c r="H44" s="29"/>
    </row>
    <row r="45" spans="2:8" ht="30.75" customHeight="1">
      <c r="B45" s="13"/>
      <c r="C45" s="13"/>
      <c r="D45" s="28"/>
      <c r="E45" s="13"/>
      <c r="F45" s="13"/>
      <c r="G45" s="29"/>
      <c r="H45" s="29"/>
    </row>
    <row r="46" spans="2:8" ht="28.5" customHeight="1">
      <c r="B46" s="13"/>
      <c r="C46" s="28"/>
      <c r="D46" s="28"/>
      <c r="E46" s="13"/>
      <c r="F46" s="13"/>
      <c r="G46" s="29"/>
      <c r="H46" s="29"/>
    </row>
    <row r="47" spans="2:8" ht="27" customHeight="1">
      <c r="B47" s="13"/>
      <c r="C47" s="13"/>
      <c r="D47" s="28"/>
      <c r="E47" s="13"/>
      <c r="F47" s="30"/>
      <c r="G47" s="29"/>
      <c r="H47" s="29"/>
    </row>
    <row r="48" spans="2:8" ht="27.75" customHeight="1">
      <c r="B48" s="13"/>
      <c r="C48" s="13"/>
      <c r="D48" s="28"/>
      <c r="E48" s="13"/>
      <c r="F48" s="30"/>
      <c r="G48" s="29"/>
      <c r="H48" s="29"/>
    </row>
    <row r="49" spans="2:8" ht="27" customHeight="1">
      <c r="B49" s="13"/>
      <c r="C49" s="13"/>
      <c r="D49" s="28"/>
      <c r="E49" s="13"/>
      <c r="F49" s="30"/>
      <c r="G49" s="29"/>
      <c r="H49" s="29"/>
    </row>
    <row r="50" spans="2:8" ht="22.5" customHeight="1">
      <c r="B50" s="13"/>
      <c r="C50" s="13"/>
      <c r="D50" s="13"/>
      <c r="E50" s="13"/>
      <c r="F50" s="30"/>
      <c r="G50" s="29"/>
      <c r="H50" s="29"/>
    </row>
    <row r="51" spans="2:8" ht="15">
      <c r="B51" s="13"/>
      <c r="C51" s="13"/>
      <c r="D51" s="13"/>
      <c r="E51" s="28"/>
      <c r="F51" s="29"/>
      <c r="G51" s="29"/>
      <c r="H51" s="29"/>
    </row>
    <row r="52" spans="2:8" ht="15">
      <c r="B52" s="31"/>
      <c r="C52" s="31"/>
      <c r="D52" s="30"/>
      <c r="E52" s="31"/>
      <c r="F52" s="29"/>
      <c r="G52" s="29"/>
      <c r="H52" s="29"/>
    </row>
    <row r="53" spans="2:5" ht="15">
      <c r="B53" s="4"/>
      <c r="C53" s="4"/>
      <c r="D53" s="2"/>
      <c r="E53" s="4"/>
    </row>
  </sheetData>
  <mergeCells count="11">
    <mergeCell ref="D41:E41"/>
    <mergeCell ref="B34:C34"/>
    <mergeCell ref="D34:E34"/>
    <mergeCell ref="D35:E36"/>
    <mergeCell ref="C6:E6"/>
    <mergeCell ref="D2:E2"/>
    <mergeCell ref="B9:B11"/>
    <mergeCell ref="C9:C11"/>
    <mergeCell ref="D9:D11"/>
    <mergeCell ref="E9:E11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2B50-9E62-454A-9A9F-C2EB9FE2165D}">
  <dimension ref="B1:H24"/>
  <sheetViews>
    <sheetView workbookViewId="0" topLeftCell="A7">
      <selection activeCell="K12" sqref="K12"/>
    </sheetView>
  </sheetViews>
  <sheetFormatPr defaultColWidth="9.140625" defaultRowHeight="15"/>
  <cols>
    <col min="1" max="1" width="4.8515625" style="0" customWidth="1"/>
    <col min="2" max="2" width="5.7109375" style="0" customWidth="1"/>
    <col min="3" max="3" width="12.7109375" style="0" customWidth="1"/>
    <col min="4" max="4" width="56.28125" style="0" customWidth="1"/>
    <col min="5" max="5" width="9.28125" style="0" customWidth="1"/>
    <col min="6" max="6" width="9.8515625" style="0" customWidth="1"/>
    <col min="8" max="8" width="0.2890625" style="0" customWidth="1"/>
  </cols>
  <sheetData>
    <row r="1" ht="43.5" customHeight="1" hidden="1">
      <c r="G1" s="1"/>
    </row>
    <row r="2" spans="6:8" ht="29.25" customHeight="1" hidden="1">
      <c r="F2" s="177"/>
      <c r="G2" s="1"/>
      <c r="H2" s="174"/>
    </row>
    <row r="3" spans="2:8" ht="18.75" hidden="1">
      <c r="B3" s="527" t="s">
        <v>773</v>
      </c>
      <c r="C3" s="527"/>
      <c r="D3" s="527"/>
      <c r="E3" s="527"/>
      <c r="F3" s="527"/>
      <c r="G3" s="527"/>
      <c r="H3" s="174"/>
    </row>
    <row r="4" spans="2:8" ht="15.75" hidden="1">
      <c r="B4" s="174"/>
      <c r="C4" s="174"/>
      <c r="D4" s="174"/>
      <c r="E4" s="174"/>
      <c r="F4" s="174"/>
      <c r="G4" s="174"/>
      <c r="H4" s="174"/>
    </row>
    <row r="5" spans="2:8" ht="29.25" customHeight="1">
      <c r="B5" s="568" t="s">
        <v>870</v>
      </c>
      <c r="C5" s="568"/>
      <c r="D5" s="568"/>
      <c r="E5" s="568"/>
      <c r="F5" s="568"/>
      <c r="G5" s="202"/>
      <c r="H5" s="202"/>
    </row>
    <row r="6" spans="2:6" ht="8.25" customHeight="1">
      <c r="B6" s="1"/>
      <c r="C6" s="80"/>
      <c r="D6" s="80"/>
      <c r="E6" s="80"/>
      <c r="F6" s="1"/>
    </row>
    <row r="7" spans="2:7" ht="42.75" customHeight="1" thickBot="1">
      <c r="B7" s="521" t="s">
        <v>730</v>
      </c>
      <c r="C7" s="521"/>
      <c r="D7" s="521"/>
      <c r="E7" s="521"/>
      <c r="F7" s="521"/>
      <c r="G7" s="179"/>
    </row>
    <row r="8" spans="2:6" ht="39.75" customHeight="1">
      <c r="B8" s="227" t="s">
        <v>44</v>
      </c>
      <c r="C8" s="231" t="s">
        <v>827</v>
      </c>
      <c r="D8" s="229" t="s">
        <v>317</v>
      </c>
      <c r="E8" s="102" t="s">
        <v>318</v>
      </c>
      <c r="F8" s="345" t="s">
        <v>828</v>
      </c>
    </row>
    <row r="9" spans="2:8" ht="15.75">
      <c r="B9" s="55">
        <v>1</v>
      </c>
      <c r="C9" s="109" t="s">
        <v>496</v>
      </c>
      <c r="D9" s="37" t="s">
        <v>497</v>
      </c>
      <c r="E9" s="59">
        <v>1</v>
      </c>
      <c r="F9" s="346">
        <v>319.7</v>
      </c>
      <c r="H9" t="e">
        <f>E9*#REF!</f>
        <v>#REF!</v>
      </c>
    </row>
    <row r="10" spans="2:8" ht="15.75">
      <c r="B10" s="55">
        <v>2</v>
      </c>
      <c r="C10" s="109" t="s">
        <v>498</v>
      </c>
      <c r="D10" s="37" t="s">
        <v>499</v>
      </c>
      <c r="E10" s="59">
        <v>1</v>
      </c>
      <c r="F10" s="346">
        <v>319.7</v>
      </c>
      <c r="H10" t="e">
        <f>E10*#REF!</f>
        <v>#REF!</v>
      </c>
    </row>
    <row r="11" spans="2:8" ht="31.5">
      <c r="B11" s="55">
        <v>3</v>
      </c>
      <c r="C11" s="109" t="s">
        <v>500</v>
      </c>
      <c r="D11" s="141" t="s">
        <v>501</v>
      </c>
      <c r="E11" s="59">
        <v>1</v>
      </c>
      <c r="F11" s="346">
        <v>273</v>
      </c>
      <c r="H11" t="e">
        <f>E11*#REF!</f>
        <v>#REF!</v>
      </c>
    </row>
    <row r="12" spans="2:8" ht="31.5">
      <c r="B12" s="55">
        <v>4</v>
      </c>
      <c r="C12" s="109" t="s">
        <v>502</v>
      </c>
      <c r="D12" s="141" t="s">
        <v>503</v>
      </c>
      <c r="E12" s="59">
        <v>1</v>
      </c>
      <c r="F12" s="346">
        <v>251.6</v>
      </c>
      <c r="H12" t="e">
        <f>E12*#REF!</f>
        <v>#REF!</v>
      </c>
    </row>
    <row r="13" spans="2:8" ht="31.5">
      <c r="B13" s="55">
        <v>5</v>
      </c>
      <c r="C13" s="109" t="s">
        <v>504</v>
      </c>
      <c r="D13" s="140" t="s">
        <v>505</v>
      </c>
      <c r="E13" s="59">
        <v>1</v>
      </c>
      <c r="F13" s="346">
        <v>241.7</v>
      </c>
      <c r="H13" t="e">
        <f>E13*#REF!</f>
        <v>#REF!</v>
      </c>
    </row>
    <row r="14" spans="2:8" ht="31.5">
      <c r="B14" s="55">
        <v>6</v>
      </c>
      <c r="C14" s="109" t="s">
        <v>506</v>
      </c>
      <c r="D14" s="37" t="s">
        <v>507</v>
      </c>
      <c r="E14" s="59">
        <v>1</v>
      </c>
      <c r="F14" s="346">
        <v>741</v>
      </c>
      <c r="H14" t="e">
        <f>E14*#REF!</f>
        <v>#REF!</v>
      </c>
    </row>
    <row r="15" spans="2:8" ht="31.5">
      <c r="B15" s="55">
        <v>7</v>
      </c>
      <c r="C15" s="109" t="s">
        <v>508</v>
      </c>
      <c r="D15" s="37" t="s">
        <v>79</v>
      </c>
      <c r="E15" s="59">
        <v>1</v>
      </c>
      <c r="F15" s="346">
        <v>614.3</v>
      </c>
      <c r="H15" t="e">
        <f>E15*#REF!</f>
        <v>#REF!</v>
      </c>
    </row>
    <row r="16" spans="2:8" ht="31.5">
      <c r="B16" s="55">
        <v>8</v>
      </c>
      <c r="C16" s="109" t="s">
        <v>509</v>
      </c>
      <c r="D16" s="140" t="s">
        <v>80</v>
      </c>
      <c r="E16" s="59">
        <v>1</v>
      </c>
      <c r="F16" s="346">
        <v>365.7</v>
      </c>
      <c r="H16" t="e">
        <f>E16*#REF!</f>
        <v>#REF!</v>
      </c>
    </row>
    <row r="17" spans="2:8" ht="15.75" hidden="1">
      <c r="B17" s="55">
        <v>9</v>
      </c>
      <c r="C17" s="109" t="s">
        <v>510</v>
      </c>
      <c r="D17" s="141" t="s">
        <v>511</v>
      </c>
      <c r="E17" s="59">
        <v>1</v>
      </c>
      <c r="F17" s="346">
        <v>466.1</v>
      </c>
      <c r="H17" t="e">
        <f>E17*#REF!</f>
        <v>#REF!</v>
      </c>
    </row>
    <row r="18" spans="2:8" ht="31.5">
      <c r="B18" s="55">
        <v>9</v>
      </c>
      <c r="C18" s="109" t="s">
        <v>512</v>
      </c>
      <c r="D18" s="142" t="s">
        <v>513</v>
      </c>
      <c r="E18" s="59">
        <v>1</v>
      </c>
      <c r="F18" s="346">
        <v>268.1</v>
      </c>
      <c r="H18" t="e">
        <f>E18*#REF!</f>
        <v>#REF!</v>
      </c>
    </row>
    <row r="19" spans="2:8" ht="31.5">
      <c r="B19" s="55">
        <v>10</v>
      </c>
      <c r="C19" s="109" t="s">
        <v>514</v>
      </c>
      <c r="D19" s="141" t="s">
        <v>515</v>
      </c>
      <c r="E19" s="59">
        <v>2</v>
      </c>
      <c r="F19" s="346">
        <v>228.2</v>
      </c>
      <c r="H19" t="e">
        <f>E19*#REF!</f>
        <v>#REF!</v>
      </c>
    </row>
    <row r="20" spans="2:8" ht="32.25" thickBot="1">
      <c r="B20" s="143">
        <v>11</v>
      </c>
      <c r="C20" s="265" t="s">
        <v>516</v>
      </c>
      <c r="D20" s="269" t="s">
        <v>517</v>
      </c>
      <c r="E20" s="200">
        <v>1</v>
      </c>
      <c r="F20" s="347">
        <v>49.6</v>
      </c>
      <c r="H20" t="e">
        <f>E20*#REF!</f>
        <v>#REF!</v>
      </c>
    </row>
    <row r="24" spans="2:7" ht="15">
      <c r="B24" s="2"/>
      <c r="C24" s="2"/>
      <c r="D24" s="2"/>
      <c r="E24" s="2"/>
      <c r="F24" s="2"/>
      <c r="G24" s="2"/>
    </row>
  </sheetData>
  <mergeCells count="3">
    <mergeCell ref="B3:G3"/>
    <mergeCell ref="B5:F5"/>
    <mergeCell ref="B7:F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194AB-8F6C-4938-8AD8-0801965C2473}">
  <dimension ref="A2:G61"/>
  <sheetViews>
    <sheetView zoomScale="78" zoomScaleNormal="78" workbookViewId="0" topLeftCell="A7">
      <selection activeCell="L16" sqref="L16"/>
    </sheetView>
  </sheetViews>
  <sheetFormatPr defaultColWidth="9.140625" defaultRowHeight="15"/>
  <cols>
    <col min="1" max="1" width="1.57421875" style="0" customWidth="1"/>
    <col min="2" max="2" width="4.8515625" style="0" customWidth="1"/>
    <col min="3" max="3" width="17.00390625" style="0" customWidth="1"/>
    <col min="4" max="4" width="67.57421875" style="0" customWidth="1"/>
    <col min="5" max="5" width="9.00390625" style="0" customWidth="1"/>
    <col min="6" max="6" width="8.7109375" style="0" customWidth="1"/>
  </cols>
  <sheetData>
    <row r="1" ht="15" hidden="1"/>
    <row r="2" spans="1:7" ht="15.75" hidden="1">
      <c r="A2" s="1"/>
      <c r="G2" s="1"/>
    </row>
    <row r="3" spans="1:7" ht="15.75" hidden="1">
      <c r="A3" s="1"/>
      <c r="F3" s="177"/>
      <c r="G3" s="1"/>
    </row>
    <row r="4" spans="1:7" ht="18.75" hidden="1">
      <c r="A4" s="1"/>
      <c r="B4" s="527" t="s">
        <v>774</v>
      </c>
      <c r="C4" s="527"/>
      <c r="D4" s="527"/>
      <c r="E4" s="527"/>
      <c r="F4" s="527"/>
      <c r="G4" s="527"/>
    </row>
    <row r="5" spans="1:7" ht="16.5" customHeight="1" hidden="1">
      <c r="A5" s="1"/>
      <c r="B5" s="173"/>
      <c r="C5" s="173"/>
      <c r="D5" s="173"/>
      <c r="E5" s="173"/>
      <c r="F5" s="173"/>
      <c r="G5" s="2"/>
    </row>
    <row r="6" spans="1:7" ht="18" customHeight="1" hidden="1">
      <c r="A6" s="1"/>
      <c r="B6" s="173"/>
      <c r="C6" s="173"/>
      <c r="D6" s="173"/>
      <c r="E6" s="173"/>
      <c r="F6" s="173"/>
      <c r="G6" s="2"/>
    </row>
    <row r="7" spans="1:7" ht="46.5" customHeight="1">
      <c r="A7" s="1"/>
      <c r="B7" s="522" t="s">
        <v>863</v>
      </c>
      <c r="C7" s="522"/>
      <c r="D7" s="522"/>
      <c r="E7" s="522"/>
      <c r="F7" s="522"/>
      <c r="G7" s="2"/>
    </row>
    <row r="8" spans="1:7" ht="5.25" customHeight="1">
      <c r="A8" s="2"/>
      <c r="B8" s="524"/>
      <c r="C8" s="524"/>
      <c r="D8" s="524"/>
      <c r="E8" s="524"/>
      <c r="F8" s="524"/>
      <c r="G8" s="2"/>
    </row>
    <row r="9" spans="1:7" ht="34.5" customHeight="1">
      <c r="A9" s="2"/>
      <c r="B9" s="569" t="s">
        <v>929</v>
      </c>
      <c r="C9" s="569"/>
      <c r="D9" s="569"/>
      <c r="E9" s="569"/>
      <c r="F9" s="569"/>
      <c r="G9" s="2"/>
    </row>
    <row r="10" spans="1:7" ht="15.75" thickBot="1">
      <c r="A10" s="2"/>
      <c r="B10" s="50"/>
      <c r="C10" s="50"/>
      <c r="D10" s="51"/>
      <c r="E10" s="50"/>
      <c r="F10" s="50"/>
      <c r="G10" s="2"/>
    </row>
    <row r="11" spans="1:7" ht="47.25">
      <c r="A11" s="2"/>
      <c r="B11" s="227" t="s">
        <v>44</v>
      </c>
      <c r="C11" s="229" t="s">
        <v>827</v>
      </c>
      <c r="D11" s="229" t="s">
        <v>317</v>
      </c>
      <c r="E11" s="102" t="s">
        <v>318</v>
      </c>
      <c r="F11" s="345" t="s">
        <v>828</v>
      </c>
      <c r="G11" s="2"/>
    </row>
    <row r="12" spans="1:7" ht="30">
      <c r="A12" s="2"/>
      <c r="B12" s="55">
        <v>1</v>
      </c>
      <c r="C12" s="146" t="s">
        <v>825</v>
      </c>
      <c r="D12" s="7" t="s">
        <v>638</v>
      </c>
      <c r="E12" s="266">
        <v>1</v>
      </c>
      <c r="F12" s="349">
        <v>306</v>
      </c>
      <c r="G12" s="2"/>
    </row>
    <row r="13" spans="1:7" ht="15.75">
      <c r="A13" s="2"/>
      <c r="B13" s="55">
        <v>2</v>
      </c>
      <c r="C13" s="109" t="s">
        <v>639</v>
      </c>
      <c r="D13" s="37" t="s">
        <v>640</v>
      </c>
      <c r="E13" s="59">
        <v>1</v>
      </c>
      <c r="F13" s="350">
        <v>358.9</v>
      </c>
      <c r="G13" s="2"/>
    </row>
    <row r="14" spans="1:7" ht="31.5">
      <c r="A14" s="2"/>
      <c r="B14" s="55">
        <v>3</v>
      </c>
      <c r="C14" s="109" t="s">
        <v>641</v>
      </c>
      <c r="D14" s="37" t="s">
        <v>642</v>
      </c>
      <c r="E14" s="59">
        <v>1</v>
      </c>
      <c r="F14" s="350">
        <v>162.2</v>
      </c>
      <c r="G14" s="2"/>
    </row>
    <row r="15" spans="1:7" ht="15.75">
      <c r="A15" s="2"/>
      <c r="B15" s="55">
        <v>4</v>
      </c>
      <c r="C15" s="109" t="s">
        <v>643</v>
      </c>
      <c r="D15" s="37" t="s">
        <v>297</v>
      </c>
      <c r="E15" s="59">
        <v>1</v>
      </c>
      <c r="F15" s="350">
        <v>252.1</v>
      </c>
      <c r="G15" s="2"/>
    </row>
    <row r="16" spans="1:7" ht="30">
      <c r="A16" s="2"/>
      <c r="B16" s="55">
        <v>5</v>
      </c>
      <c r="C16" s="146" t="s">
        <v>825</v>
      </c>
      <c r="D16" s="37" t="s">
        <v>644</v>
      </c>
      <c r="E16" s="59">
        <v>1</v>
      </c>
      <c r="F16" s="350">
        <v>248</v>
      </c>
      <c r="G16" s="2"/>
    </row>
    <row r="17" spans="1:7" ht="31.5">
      <c r="A17" s="2"/>
      <c r="B17" s="55">
        <v>6</v>
      </c>
      <c r="C17" s="109" t="s">
        <v>645</v>
      </c>
      <c r="D17" s="37" t="s">
        <v>646</v>
      </c>
      <c r="E17" s="59">
        <v>1</v>
      </c>
      <c r="F17" s="350">
        <v>198</v>
      </c>
      <c r="G17" s="2"/>
    </row>
    <row r="18" spans="1:7" ht="30">
      <c r="A18" s="2"/>
      <c r="B18" s="55">
        <v>7</v>
      </c>
      <c r="C18" s="146" t="s">
        <v>825</v>
      </c>
      <c r="D18" s="37" t="s">
        <v>647</v>
      </c>
      <c r="E18" s="59">
        <v>1</v>
      </c>
      <c r="F18" s="350">
        <v>482</v>
      </c>
      <c r="G18" s="2"/>
    </row>
    <row r="19" spans="1:7" ht="31.5">
      <c r="A19" s="2"/>
      <c r="B19" s="55">
        <v>8</v>
      </c>
      <c r="C19" s="146" t="s">
        <v>825</v>
      </c>
      <c r="D19" s="37" t="s">
        <v>648</v>
      </c>
      <c r="E19" s="59">
        <v>1</v>
      </c>
      <c r="F19" s="350">
        <v>334</v>
      </c>
      <c r="G19" s="2"/>
    </row>
    <row r="20" spans="1:7" ht="30">
      <c r="A20" s="2"/>
      <c r="B20" s="55">
        <v>9</v>
      </c>
      <c r="C20" s="146" t="s">
        <v>825</v>
      </c>
      <c r="D20" s="37" t="s">
        <v>649</v>
      </c>
      <c r="E20" s="59">
        <v>1</v>
      </c>
      <c r="F20" s="350">
        <v>40</v>
      </c>
      <c r="G20" s="2"/>
    </row>
    <row r="21" spans="1:7" ht="30">
      <c r="A21" s="2"/>
      <c r="B21" s="55">
        <v>10</v>
      </c>
      <c r="C21" s="146" t="s">
        <v>825</v>
      </c>
      <c r="D21" s="37" t="s">
        <v>650</v>
      </c>
      <c r="E21" s="59">
        <v>1</v>
      </c>
      <c r="F21" s="350">
        <v>88</v>
      </c>
      <c r="G21" s="2"/>
    </row>
    <row r="22" spans="1:7" ht="31.5">
      <c r="A22" s="2"/>
      <c r="B22" s="55">
        <v>11</v>
      </c>
      <c r="C22" s="146" t="s">
        <v>825</v>
      </c>
      <c r="D22" s="37" t="s">
        <v>651</v>
      </c>
      <c r="E22" s="59">
        <v>1</v>
      </c>
      <c r="F22" s="350">
        <v>126</v>
      </c>
      <c r="G22" s="2"/>
    </row>
    <row r="23" spans="1:7" ht="30">
      <c r="A23" s="2"/>
      <c r="B23" s="55">
        <v>12</v>
      </c>
      <c r="C23" s="146" t="s">
        <v>825</v>
      </c>
      <c r="D23" s="37" t="s">
        <v>652</v>
      </c>
      <c r="E23" s="59">
        <v>1</v>
      </c>
      <c r="F23" s="350">
        <v>72</v>
      </c>
      <c r="G23" s="2"/>
    </row>
    <row r="24" spans="1:7" ht="30">
      <c r="A24" s="2"/>
      <c r="B24" s="55">
        <v>13</v>
      </c>
      <c r="C24" s="146" t="s">
        <v>825</v>
      </c>
      <c r="D24" s="37" t="s">
        <v>653</v>
      </c>
      <c r="E24" s="59">
        <v>1</v>
      </c>
      <c r="F24" s="350">
        <v>590</v>
      </c>
      <c r="G24" s="2"/>
    </row>
    <row r="25" spans="1:7" ht="32.25" thickBot="1">
      <c r="A25" s="2"/>
      <c r="B25" s="143">
        <v>14</v>
      </c>
      <c r="C25" s="270" t="s">
        <v>825</v>
      </c>
      <c r="D25" s="264" t="s">
        <v>654</v>
      </c>
      <c r="E25" s="200">
        <v>1</v>
      </c>
      <c r="F25" s="351">
        <v>116</v>
      </c>
      <c r="G25" s="2"/>
    </row>
    <row r="26" spans="1:7" ht="33" customHeight="1" thickBot="1">
      <c r="A26" s="2"/>
      <c r="B26" s="257"/>
      <c r="C26" s="267"/>
      <c r="D26" s="268" t="s">
        <v>775</v>
      </c>
      <c r="E26" s="268"/>
      <c r="F26" s="348"/>
      <c r="G26" s="2"/>
    </row>
    <row r="27" spans="1:7" ht="15.75">
      <c r="A27" s="2"/>
      <c r="B27" s="17"/>
      <c r="C27" s="110"/>
      <c r="D27" s="110"/>
      <c r="E27" s="111"/>
      <c r="F27" s="112"/>
      <c r="G27" s="2"/>
    </row>
    <row r="28" spans="1:7" ht="15">
      <c r="A28" s="2"/>
      <c r="B28" s="50"/>
      <c r="C28" s="50"/>
      <c r="D28" s="520"/>
      <c r="E28" s="520"/>
      <c r="F28" s="520"/>
      <c r="G28" s="2"/>
    </row>
    <row r="29" spans="1:7" ht="15">
      <c r="A29" s="2"/>
      <c r="B29" s="50"/>
      <c r="C29" s="50"/>
      <c r="D29" s="518"/>
      <c r="E29" s="518"/>
      <c r="F29" s="518"/>
      <c r="G29" s="2"/>
    </row>
    <row r="30" spans="1:7" ht="15">
      <c r="A30" s="2"/>
      <c r="B30" s="50"/>
      <c r="C30" s="50"/>
      <c r="D30" s="518"/>
      <c r="E30" s="518"/>
      <c r="F30" s="518"/>
      <c r="G30" s="2"/>
    </row>
    <row r="31" spans="1:7" ht="15">
      <c r="A31" s="2"/>
      <c r="B31" s="50"/>
      <c r="C31" s="50"/>
      <c r="D31" s="518"/>
      <c r="E31" s="518"/>
      <c r="F31" s="518"/>
      <c r="G31" s="2"/>
    </row>
    <row r="32" spans="1:7" ht="15">
      <c r="A32" s="2"/>
      <c r="B32" s="50"/>
      <c r="C32" s="50"/>
      <c r="D32" s="518"/>
      <c r="E32" s="518"/>
      <c r="F32" s="518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</sheetData>
  <mergeCells count="9">
    <mergeCell ref="D29:F29"/>
    <mergeCell ref="D30:F30"/>
    <mergeCell ref="D31:F31"/>
    <mergeCell ref="D32:F32"/>
    <mergeCell ref="B4:G4"/>
    <mergeCell ref="B7:F7"/>
    <mergeCell ref="B8:F8"/>
    <mergeCell ref="B9:F9"/>
    <mergeCell ref="D28:F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92053-FC39-47F4-82A3-4F892145AEF9}">
  <dimension ref="B1:F20"/>
  <sheetViews>
    <sheetView workbookViewId="0" topLeftCell="A2">
      <selection activeCell="J18" sqref="J18"/>
    </sheetView>
  </sheetViews>
  <sheetFormatPr defaultColWidth="9.140625" defaultRowHeight="15"/>
  <cols>
    <col min="1" max="1" width="2.00390625" style="0" customWidth="1"/>
    <col min="3" max="3" width="57.140625" style="0" customWidth="1"/>
    <col min="4" max="4" width="9.57421875" style="0" customWidth="1"/>
    <col min="5" max="5" width="11.8515625" style="0" customWidth="1"/>
  </cols>
  <sheetData>
    <row r="1" spans="4:6" ht="15" hidden="1">
      <c r="D1" s="570" t="s">
        <v>779</v>
      </c>
      <c r="E1" s="570"/>
      <c r="F1" s="570"/>
    </row>
    <row r="2" ht="24.75" customHeight="1"/>
    <row r="3" spans="2:6" ht="39" customHeight="1">
      <c r="B3" s="568" t="s">
        <v>864</v>
      </c>
      <c r="C3" s="571"/>
      <c r="D3" s="571"/>
      <c r="E3" s="571"/>
      <c r="F3" s="108"/>
    </row>
    <row r="4" spans="2:6" ht="15.75" hidden="1">
      <c r="B4" s="523" t="s">
        <v>24</v>
      </c>
      <c r="C4" s="523"/>
      <c r="D4" s="523"/>
      <c r="E4" s="523"/>
      <c r="F4" s="107"/>
    </row>
    <row r="5" spans="2:6" ht="18.75" hidden="1">
      <c r="B5" s="525" t="s">
        <v>191</v>
      </c>
      <c r="C5" s="525"/>
      <c r="D5" s="525"/>
      <c r="E5" s="525"/>
      <c r="F5" s="525"/>
    </row>
    <row r="6" spans="2:6" ht="16.5" thickBot="1">
      <c r="B6" s="17"/>
      <c r="C6" s="110"/>
      <c r="D6" s="110"/>
      <c r="E6" s="111"/>
      <c r="F6" s="112"/>
    </row>
    <row r="7" spans="2:5" ht="15" customHeight="1">
      <c r="B7" s="528" t="s">
        <v>16</v>
      </c>
      <c r="C7" s="530" t="s">
        <v>18</v>
      </c>
      <c r="D7" s="530" t="s">
        <v>13</v>
      </c>
      <c r="E7" s="532" t="s">
        <v>17</v>
      </c>
    </row>
    <row r="8" spans="2:5" ht="15" customHeight="1">
      <c r="B8" s="529"/>
      <c r="C8" s="531"/>
      <c r="D8" s="531"/>
      <c r="E8" s="533"/>
    </row>
    <row r="9" spans="2:5" ht="20.25" customHeight="1">
      <c r="B9" s="98">
        <v>1</v>
      </c>
      <c r="C9" s="16" t="s">
        <v>319</v>
      </c>
      <c r="D9" s="9" t="s">
        <v>12</v>
      </c>
      <c r="E9" s="238">
        <v>1</v>
      </c>
    </row>
    <row r="10" spans="2:5" ht="20.25" customHeight="1">
      <c r="B10" s="98">
        <v>2</v>
      </c>
      <c r="C10" s="16" t="s">
        <v>320</v>
      </c>
      <c r="D10" s="9" t="s">
        <v>150</v>
      </c>
      <c r="E10" s="235">
        <v>0.04</v>
      </c>
    </row>
    <row r="11" spans="2:5" ht="21.75" customHeight="1">
      <c r="B11" s="98">
        <v>3</v>
      </c>
      <c r="C11" s="16" t="s">
        <v>321</v>
      </c>
      <c r="D11" s="9" t="s">
        <v>150</v>
      </c>
      <c r="E11" s="235">
        <v>0.03</v>
      </c>
    </row>
    <row r="12" spans="2:5" ht="25.5" customHeight="1">
      <c r="B12" s="98">
        <v>4</v>
      </c>
      <c r="C12" s="16" t="s">
        <v>322</v>
      </c>
      <c r="D12" s="9" t="s">
        <v>150</v>
      </c>
      <c r="E12" s="235">
        <v>0.03</v>
      </c>
    </row>
    <row r="13" spans="2:5" ht="24.75" customHeight="1">
      <c r="B13" s="98">
        <v>5</v>
      </c>
      <c r="C13" s="16" t="s">
        <v>323</v>
      </c>
      <c r="D13" s="9" t="s">
        <v>150</v>
      </c>
      <c r="E13" s="235">
        <v>0.04</v>
      </c>
    </row>
    <row r="14" spans="2:5" ht="22.5" customHeight="1">
      <c r="B14" s="98">
        <v>6</v>
      </c>
      <c r="C14" s="16" t="s">
        <v>324</v>
      </c>
      <c r="D14" s="9" t="s">
        <v>12</v>
      </c>
      <c r="E14" s="238">
        <v>1</v>
      </c>
    </row>
    <row r="15" spans="2:5" ht="28.5" customHeight="1">
      <c r="B15" s="98">
        <v>7</v>
      </c>
      <c r="C15" s="16" t="s">
        <v>258</v>
      </c>
      <c r="D15" s="9" t="s">
        <v>12</v>
      </c>
      <c r="E15" s="239">
        <v>1.5</v>
      </c>
    </row>
    <row r="16" spans="2:5" ht="18.75" customHeight="1">
      <c r="B16" s="98">
        <v>8</v>
      </c>
      <c r="C16" s="16" t="s">
        <v>325</v>
      </c>
      <c r="D16" s="9" t="s">
        <v>12</v>
      </c>
      <c r="E16" s="238">
        <v>1</v>
      </c>
    </row>
    <row r="17" spans="2:5" ht="24" customHeight="1">
      <c r="B17" s="98">
        <v>9</v>
      </c>
      <c r="C17" s="16" t="s">
        <v>261</v>
      </c>
      <c r="D17" s="9" t="s">
        <v>12</v>
      </c>
      <c r="E17" s="238">
        <v>2</v>
      </c>
    </row>
    <row r="18" spans="2:5" ht="22.5" customHeight="1">
      <c r="B18" s="98">
        <v>11</v>
      </c>
      <c r="C18" s="16" t="s">
        <v>326</v>
      </c>
      <c r="D18" s="9" t="s">
        <v>327</v>
      </c>
      <c r="E18" s="238">
        <v>3</v>
      </c>
    </row>
    <row r="19" spans="2:5" ht="31.5" customHeight="1">
      <c r="B19" s="98">
        <v>12</v>
      </c>
      <c r="C19" s="16" t="s">
        <v>328</v>
      </c>
      <c r="D19" s="9" t="s">
        <v>314</v>
      </c>
      <c r="E19" s="238">
        <v>100</v>
      </c>
    </row>
    <row r="20" spans="2:5" ht="21" customHeight="1" thickBot="1">
      <c r="B20" s="189">
        <v>13</v>
      </c>
      <c r="C20" s="190" t="s">
        <v>329</v>
      </c>
      <c r="D20" s="191" t="s">
        <v>12</v>
      </c>
      <c r="E20" s="271">
        <v>6</v>
      </c>
    </row>
  </sheetData>
  <mergeCells count="8">
    <mergeCell ref="D1:F1"/>
    <mergeCell ref="B3:E3"/>
    <mergeCell ref="B5:F5"/>
    <mergeCell ref="B7:B8"/>
    <mergeCell ref="C7:C8"/>
    <mergeCell ref="D7:D8"/>
    <mergeCell ref="E7:E8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0EAC-3984-40DB-B3FE-B22B18672D56}">
  <dimension ref="A1:K57"/>
  <sheetViews>
    <sheetView zoomScale="85" zoomScaleNormal="85" zoomScaleSheetLayoutView="86" workbookViewId="0" topLeftCell="B12">
      <selection activeCell="B7" sqref="B7:F7"/>
    </sheetView>
  </sheetViews>
  <sheetFormatPr defaultColWidth="9.140625" defaultRowHeight="15"/>
  <cols>
    <col min="1" max="1" width="1.8515625" style="0" hidden="1" customWidth="1"/>
    <col min="2" max="2" width="4.8515625" style="0" customWidth="1"/>
    <col min="3" max="3" width="65.28125" style="0" customWidth="1"/>
    <col min="4" max="4" width="11.421875" style="0" customWidth="1"/>
    <col min="5" max="5" width="14.8515625" style="0" customWidth="1"/>
    <col min="6" max="6" width="10.7109375" style="0" customWidth="1"/>
    <col min="7" max="7" width="11.140625" style="0" customWidth="1"/>
    <col min="8" max="8" width="13.8515625" style="0" customWidth="1"/>
  </cols>
  <sheetData>
    <row r="1" ht="15.75" hidden="1">
      <c r="G1" s="1"/>
    </row>
    <row r="2" spans="6:7" ht="4.5" customHeight="1" hidden="1">
      <c r="F2" s="177"/>
      <c r="G2" s="1"/>
    </row>
    <row r="3" spans="2:7" ht="18.75" hidden="1">
      <c r="B3" s="527" t="s">
        <v>780</v>
      </c>
      <c r="C3" s="527"/>
      <c r="D3" s="527"/>
      <c r="E3" s="527"/>
      <c r="F3" s="527"/>
      <c r="G3" s="527"/>
    </row>
    <row r="4" spans="2:7" ht="6.75" customHeight="1" hidden="1">
      <c r="B4" s="174"/>
      <c r="C4" s="174"/>
      <c r="D4" s="174"/>
      <c r="E4" s="174"/>
      <c r="F4" s="174"/>
      <c r="G4" s="174"/>
    </row>
    <row r="5" spans="2:7" ht="11.25" customHeight="1" hidden="1">
      <c r="B5" s="554" t="s">
        <v>772</v>
      </c>
      <c r="C5" s="554"/>
      <c r="D5" s="554"/>
      <c r="E5" s="554"/>
      <c r="F5" s="554"/>
      <c r="G5" s="202"/>
    </row>
    <row r="6" spans="2:6" ht="9.75" customHeight="1" hidden="1">
      <c r="B6" s="1"/>
      <c r="C6" s="80"/>
      <c r="D6" s="80"/>
      <c r="E6" s="80"/>
      <c r="F6" s="1"/>
    </row>
    <row r="7" spans="1:11" ht="51" customHeight="1">
      <c r="A7" s="1"/>
      <c r="B7" s="522" t="s">
        <v>865</v>
      </c>
      <c r="C7" s="522"/>
      <c r="D7" s="522"/>
      <c r="E7" s="522"/>
      <c r="F7" s="522"/>
      <c r="G7" s="2"/>
      <c r="H7" s="2"/>
      <c r="I7" s="2"/>
      <c r="J7" s="2"/>
      <c r="K7" s="2"/>
    </row>
    <row r="8" spans="1:11" ht="15.75" customHeight="1" hidden="1">
      <c r="A8" s="2"/>
      <c r="B8" s="524"/>
      <c r="C8" s="524"/>
      <c r="D8" s="524"/>
      <c r="E8" s="524"/>
      <c r="F8" s="524"/>
      <c r="G8" s="2"/>
      <c r="H8" s="2"/>
      <c r="I8" s="2"/>
      <c r="J8" s="2"/>
      <c r="K8" s="2"/>
    </row>
    <row r="9" spans="1:11" ht="34.5" customHeight="1">
      <c r="A9" s="2"/>
      <c r="B9" s="521" t="s">
        <v>730</v>
      </c>
      <c r="C9" s="521"/>
      <c r="D9" s="521"/>
      <c r="E9" s="521"/>
      <c r="F9" s="521"/>
      <c r="G9" s="179"/>
      <c r="H9" s="2"/>
      <c r="I9" s="2"/>
      <c r="J9" s="2"/>
      <c r="K9" s="2"/>
    </row>
    <row r="10" spans="1:11" ht="2.25" customHeight="1" thickBot="1">
      <c r="A10" s="2"/>
      <c r="B10" s="50"/>
      <c r="C10" s="51"/>
      <c r="D10" s="50"/>
      <c r="E10" s="50"/>
      <c r="F10" s="49"/>
      <c r="G10" s="2"/>
      <c r="H10" s="2"/>
      <c r="I10" s="2"/>
      <c r="J10" s="2"/>
      <c r="K10" s="2"/>
    </row>
    <row r="11" spans="1:11" ht="38.25">
      <c r="A11" s="2"/>
      <c r="B11" s="227" t="s">
        <v>44</v>
      </c>
      <c r="C11" s="229" t="s">
        <v>45</v>
      </c>
      <c r="D11" s="231" t="s">
        <v>834</v>
      </c>
      <c r="E11" s="231" t="s">
        <v>827</v>
      </c>
      <c r="F11" s="345" t="s">
        <v>828</v>
      </c>
      <c r="G11" s="2"/>
      <c r="H11" s="2"/>
      <c r="I11" s="2"/>
      <c r="J11" s="2"/>
      <c r="K11" s="2"/>
    </row>
    <row r="12" spans="1:11" ht="299.25">
      <c r="A12" s="2"/>
      <c r="B12" s="55">
        <v>1</v>
      </c>
      <c r="C12" s="7" t="s">
        <v>781</v>
      </c>
      <c r="D12" s="144" t="s">
        <v>296</v>
      </c>
      <c r="E12" s="183" t="s">
        <v>298</v>
      </c>
      <c r="F12" s="340">
        <v>2842.4</v>
      </c>
      <c r="G12" s="11"/>
      <c r="H12" s="11"/>
      <c r="I12" s="11"/>
      <c r="J12" s="11"/>
      <c r="K12" s="2"/>
    </row>
    <row r="13" spans="1:11" ht="15.75">
      <c r="A13" s="2"/>
      <c r="B13" s="55">
        <v>2</v>
      </c>
      <c r="C13" s="7" t="s">
        <v>299</v>
      </c>
      <c r="D13" s="144" t="s">
        <v>11</v>
      </c>
      <c r="E13" s="183" t="s">
        <v>300</v>
      </c>
      <c r="F13" s="340">
        <v>49.6</v>
      </c>
      <c r="G13" s="11"/>
      <c r="H13" s="11"/>
      <c r="I13" s="11"/>
      <c r="J13" s="11"/>
      <c r="K13" s="2"/>
    </row>
    <row r="14" spans="1:11" ht="15.75">
      <c r="A14" s="2"/>
      <c r="B14" s="55">
        <v>3</v>
      </c>
      <c r="C14" s="7" t="s">
        <v>301</v>
      </c>
      <c r="D14" s="53" t="s">
        <v>302</v>
      </c>
      <c r="E14" s="183" t="s">
        <v>303</v>
      </c>
      <c r="F14" s="352">
        <v>179.7</v>
      </c>
      <c r="G14" s="2"/>
      <c r="H14" s="2"/>
      <c r="I14" s="2"/>
      <c r="J14" s="2"/>
      <c r="K14" s="2"/>
    </row>
    <row r="15" spans="1:11" ht="15.75">
      <c r="A15" s="2"/>
      <c r="B15" s="55">
        <v>4</v>
      </c>
      <c r="C15" s="7" t="s">
        <v>782</v>
      </c>
      <c r="D15" s="53" t="s">
        <v>302</v>
      </c>
      <c r="E15" s="183" t="s">
        <v>783</v>
      </c>
      <c r="F15" s="352">
        <v>137.1</v>
      </c>
      <c r="G15" s="2"/>
      <c r="H15" s="2"/>
      <c r="I15" s="2"/>
      <c r="J15" s="2"/>
      <c r="K15" s="2"/>
    </row>
    <row r="16" spans="1:11" ht="31.5">
      <c r="A16" s="2"/>
      <c r="B16" s="55">
        <v>5</v>
      </c>
      <c r="C16" s="7" t="s">
        <v>784</v>
      </c>
      <c r="D16" s="53" t="s">
        <v>11</v>
      </c>
      <c r="E16" s="183" t="s">
        <v>785</v>
      </c>
      <c r="F16" s="352">
        <v>129.3</v>
      </c>
      <c r="G16" s="2"/>
      <c r="H16" s="2"/>
      <c r="I16" s="2"/>
      <c r="J16" s="2"/>
      <c r="K16" s="2"/>
    </row>
    <row r="17" spans="1:11" ht="31.5">
      <c r="A17" s="2"/>
      <c r="B17" s="55">
        <v>6</v>
      </c>
      <c r="C17" s="7" t="s">
        <v>786</v>
      </c>
      <c r="D17" s="144" t="s">
        <v>302</v>
      </c>
      <c r="E17" s="183" t="s">
        <v>787</v>
      </c>
      <c r="F17" s="352">
        <f>122.5*3</f>
        <v>367.5</v>
      </c>
      <c r="G17" s="2"/>
      <c r="H17" s="2"/>
      <c r="I17" s="2"/>
      <c r="J17" s="2"/>
      <c r="K17" s="2"/>
    </row>
    <row r="18" spans="1:11" ht="60.75" thickBot="1">
      <c r="A18" s="2"/>
      <c r="B18" s="55">
        <v>7</v>
      </c>
      <c r="C18" s="277" t="s">
        <v>788</v>
      </c>
      <c r="D18" s="188" t="s">
        <v>296</v>
      </c>
      <c r="E18" s="278" t="s">
        <v>789</v>
      </c>
      <c r="F18" s="342">
        <v>493.6</v>
      </c>
      <c r="G18" s="2"/>
      <c r="H18" s="2"/>
      <c r="I18" s="2"/>
      <c r="J18" s="2"/>
      <c r="K18" s="2"/>
    </row>
    <row r="19" spans="1:11" ht="48" customHeight="1" thickBot="1">
      <c r="A19" s="2"/>
      <c r="B19" s="272"/>
      <c r="C19" s="273" t="s">
        <v>790</v>
      </c>
      <c r="D19" s="274"/>
      <c r="E19" s="275"/>
      <c r="F19" s="276"/>
      <c r="G19" s="2"/>
      <c r="H19" s="2"/>
      <c r="I19" s="2"/>
      <c r="J19" s="2"/>
      <c r="K19" s="2"/>
    </row>
    <row r="20" spans="1:11" ht="15">
      <c r="A20" s="2"/>
      <c r="B20" s="52"/>
      <c r="C20" s="51"/>
      <c r="D20" s="50"/>
      <c r="E20" s="204"/>
      <c r="F20" s="49"/>
      <c r="G20" s="2"/>
      <c r="H20" s="2"/>
      <c r="I20" s="2"/>
      <c r="J20" s="2"/>
      <c r="K20" s="2"/>
    </row>
    <row r="21" spans="1:11" ht="6" customHeight="1">
      <c r="A21" s="2"/>
      <c r="B21" s="50"/>
      <c r="C21" s="519"/>
      <c r="D21" s="519"/>
      <c r="E21" s="50"/>
      <c r="F21" s="49"/>
      <c r="G21" s="2"/>
      <c r="H21" s="2"/>
      <c r="I21" s="2"/>
      <c r="J21" s="2"/>
      <c r="K21" s="2"/>
    </row>
    <row r="22" spans="1:11" ht="15">
      <c r="A22" s="2"/>
      <c r="B22" s="50"/>
      <c r="C22" s="51"/>
      <c r="D22" s="54"/>
      <c r="E22" s="50"/>
      <c r="F22" s="49"/>
      <c r="G22" s="2"/>
      <c r="H22" s="2"/>
      <c r="I22" s="2"/>
      <c r="J22" s="2"/>
      <c r="K22" s="2"/>
    </row>
    <row r="23" spans="1:11" ht="15">
      <c r="A23" s="2"/>
      <c r="B23" s="50"/>
      <c r="C23" s="520"/>
      <c r="D23" s="520"/>
      <c r="E23" s="520"/>
      <c r="F23" s="520"/>
      <c r="G23" s="2"/>
      <c r="H23" s="2"/>
      <c r="I23" s="2"/>
      <c r="J23" s="2"/>
      <c r="K23" s="2"/>
    </row>
    <row r="24" spans="1:11" ht="15">
      <c r="A24" s="2"/>
      <c r="B24" s="50"/>
      <c r="C24" s="518"/>
      <c r="D24" s="518"/>
      <c r="E24" s="518"/>
      <c r="F24" s="518"/>
      <c r="G24" s="2"/>
      <c r="H24" s="2"/>
      <c r="I24" s="2"/>
      <c r="J24" s="2"/>
      <c r="K24" s="2"/>
    </row>
    <row r="25" spans="1:11" ht="15">
      <c r="A25" s="2"/>
      <c r="B25" s="50"/>
      <c r="C25" s="518"/>
      <c r="D25" s="518"/>
      <c r="E25" s="518"/>
      <c r="F25" s="518"/>
      <c r="G25" s="2"/>
      <c r="H25" s="2"/>
      <c r="I25" s="2"/>
      <c r="J25" s="2"/>
      <c r="K25" s="2"/>
    </row>
    <row r="26" spans="1:11" ht="15">
      <c r="A26" s="2"/>
      <c r="B26" s="50"/>
      <c r="C26" s="518"/>
      <c r="D26" s="518"/>
      <c r="E26" s="518"/>
      <c r="F26" s="518"/>
      <c r="G26" s="2"/>
      <c r="H26" s="2"/>
      <c r="I26" s="2"/>
      <c r="J26" s="2"/>
      <c r="K26" s="2"/>
    </row>
    <row r="27" spans="1:11" ht="15">
      <c r="A27" s="2"/>
      <c r="B27" s="50"/>
      <c r="C27" s="518"/>
      <c r="D27" s="518"/>
      <c r="E27" s="518"/>
      <c r="F27" s="518"/>
      <c r="G27" s="2"/>
      <c r="H27" s="2"/>
      <c r="I27" s="2"/>
      <c r="J27" s="2"/>
      <c r="K27" s="2"/>
    </row>
    <row r="28" spans="1:1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</sheetData>
  <mergeCells count="11">
    <mergeCell ref="B3:G3"/>
    <mergeCell ref="B5:F5"/>
    <mergeCell ref="C21:D21"/>
    <mergeCell ref="B7:F7"/>
    <mergeCell ref="B8:F8"/>
    <mergeCell ref="B9:F9"/>
    <mergeCell ref="C23:F23"/>
    <mergeCell ref="C24:F24"/>
    <mergeCell ref="C25:F25"/>
    <mergeCell ref="C26:F26"/>
    <mergeCell ref="C27:F2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6" max="1638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AFB1-0D53-411B-B304-FEA021F5CA8A}">
  <dimension ref="B2:F28"/>
  <sheetViews>
    <sheetView workbookViewId="0" topLeftCell="A7">
      <selection activeCell="M27" sqref="M27"/>
    </sheetView>
  </sheetViews>
  <sheetFormatPr defaultColWidth="9.140625" defaultRowHeight="15"/>
  <cols>
    <col min="1" max="1" width="2.8515625" style="0" customWidth="1"/>
    <col min="3" max="3" width="66.140625" style="0" customWidth="1"/>
    <col min="5" max="5" width="11.8515625" style="0" customWidth="1"/>
  </cols>
  <sheetData>
    <row r="1" ht="15" hidden="1"/>
    <row r="2" spans="4:6" ht="15" hidden="1">
      <c r="D2" s="570" t="s">
        <v>791</v>
      </c>
      <c r="E2" s="570"/>
      <c r="F2" s="570"/>
    </row>
    <row r="3" ht="15" hidden="1"/>
    <row r="4" spans="2:6" ht="18.75" hidden="1">
      <c r="B4" s="554" t="s">
        <v>304</v>
      </c>
      <c r="C4" s="554"/>
      <c r="D4" s="554"/>
      <c r="E4" s="554"/>
      <c r="F4" s="108"/>
    </row>
    <row r="5" spans="2:6" ht="15.75" hidden="1">
      <c r="B5" s="523" t="s">
        <v>34</v>
      </c>
      <c r="C5" s="523"/>
      <c r="D5" s="523"/>
      <c r="E5" s="523"/>
      <c r="F5" s="523"/>
    </row>
    <row r="6" spans="2:6" ht="37.5" customHeight="1">
      <c r="B6" s="572" t="s">
        <v>866</v>
      </c>
      <c r="C6" s="572"/>
      <c r="D6" s="572"/>
      <c r="E6" s="572"/>
      <c r="F6" s="164"/>
    </row>
    <row r="7" spans="2:6" ht="16.5" thickBot="1">
      <c r="B7" s="17"/>
      <c r="C7" s="110"/>
      <c r="D7" s="110"/>
      <c r="E7" s="111"/>
      <c r="F7" s="112"/>
    </row>
    <row r="8" spans="2:5" ht="15">
      <c r="B8" s="528" t="s">
        <v>16</v>
      </c>
      <c r="C8" s="530" t="s">
        <v>18</v>
      </c>
      <c r="D8" s="530" t="s">
        <v>13</v>
      </c>
      <c r="E8" s="532" t="s">
        <v>17</v>
      </c>
    </row>
    <row r="9" spans="2:5" ht="15">
      <c r="B9" s="529"/>
      <c r="C9" s="531"/>
      <c r="D9" s="531"/>
      <c r="E9" s="533"/>
    </row>
    <row r="10" spans="2:5" ht="19.5" customHeight="1">
      <c r="B10" s="113">
        <v>1</v>
      </c>
      <c r="C10" s="16" t="s">
        <v>205</v>
      </c>
      <c r="D10" s="9" t="s">
        <v>150</v>
      </c>
      <c r="E10" s="235">
        <v>0.004</v>
      </c>
    </row>
    <row r="11" spans="2:5" ht="15.75">
      <c r="B11" s="113">
        <v>2</v>
      </c>
      <c r="C11" s="16" t="s">
        <v>209</v>
      </c>
      <c r="D11" s="9" t="s">
        <v>150</v>
      </c>
      <c r="E11" s="235">
        <v>0.02</v>
      </c>
    </row>
    <row r="12" spans="2:5" ht="15.75">
      <c r="B12" s="113">
        <v>3</v>
      </c>
      <c r="C12" s="16" t="s">
        <v>210</v>
      </c>
      <c r="D12" s="9" t="s">
        <v>150</v>
      </c>
      <c r="E12" s="235">
        <v>0.02</v>
      </c>
    </row>
    <row r="13" spans="2:5" ht="15.75">
      <c r="B13" s="113">
        <v>4</v>
      </c>
      <c r="C13" s="16" t="s">
        <v>211</v>
      </c>
      <c r="D13" s="9" t="s">
        <v>150</v>
      </c>
      <c r="E13" s="235">
        <v>0.02</v>
      </c>
    </row>
    <row r="14" spans="2:5" ht="15.75">
      <c r="B14" s="113">
        <v>5</v>
      </c>
      <c r="C14" s="16" t="s">
        <v>217</v>
      </c>
      <c r="D14" s="9" t="s">
        <v>150</v>
      </c>
      <c r="E14" s="235">
        <v>0.001</v>
      </c>
    </row>
    <row r="15" spans="2:5" ht="15.75">
      <c r="B15" s="113">
        <v>6</v>
      </c>
      <c r="C15" s="16" t="s">
        <v>216</v>
      </c>
      <c r="D15" s="9" t="s">
        <v>150</v>
      </c>
      <c r="E15" s="235">
        <v>0.001</v>
      </c>
    </row>
    <row r="16" spans="2:5" ht="15.75">
      <c r="B16" s="113">
        <v>7</v>
      </c>
      <c r="C16" s="16" t="s">
        <v>221</v>
      </c>
      <c r="D16" s="9" t="s">
        <v>150</v>
      </c>
      <c r="E16" s="235">
        <v>0.001</v>
      </c>
    </row>
    <row r="17" spans="2:5" ht="15.75">
      <c r="B17" s="113">
        <v>8</v>
      </c>
      <c r="C17" s="16" t="s">
        <v>242</v>
      </c>
      <c r="D17" s="9" t="s">
        <v>150</v>
      </c>
      <c r="E17" s="235">
        <v>0.001</v>
      </c>
    </row>
    <row r="18" spans="2:5" ht="15.75">
      <c r="B18" s="113">
        <v>9</v>
      </c>
      <c r="C18" s="16" t="s">
        <v>330</v>
      </c>
      <c r="D18" s="8" t="s">
        <v>11</v>
      </c>
      <c r="E18" s="235">
        <v>5</v>
      </c>
    </row>
    <row r="19" spans="2:5" ht="15.75">
      <c r="B19" s="113">
        <v>10</v>
      </c>
      <c r="C19" s="16" t="s">
        <v>243</v>
      </c>
      <c r="D19" s="9" t="s">
        <v>150</v>
      </c>
      <c r="E19" s="235">
        <v>0.002</v>
      </c>
    </row>
    <row r="20" spans="2:5" ht="15.75">
      <c r="B20" s="113">
        <v>11</v>
      </c>
      <c r="C20" s="16" t="s">
        <v>226</v>
      </c>
      <c r="D20" s="8" t="s">
        <v>150</v>
      </c>
      <c r="E20" s="236">
        <v>0.002</v>
      </c>
    </row>
    <row r="21" spans="2:5" ht="15.75">
      <c r="B21" s="113">
        <v>12</v>
      </c>
      <c r="C21" s="16" t="s">
        <v>227</v>
      </c>
      <c r="D21" s="8" t="s">
        <v>150</v>
      </c>
      <c r="E21" s="236">
        <v>0.002</v>
      </c>
    </row>
    <row r="22" spans="2:5" ht="15.75">
      <c r="B22" s="113">
        <v>13</v>
      </c>
      <c r="C22" s="16" t="s">
        <v>228</v>
      </c>
      <c r="D22" s="8" t="s">
        <v>150</v>
      </c>
      <c r="E22" s="237">
        <v>0.0015</v>
      </c>
    </row>
    <row r="23" spans="2:5" ht="15.75">
      <c r="B23" s="113">
        <v>14</v>
      </c>
      <c r="C23" s="16" t="s">
        <v>229</v>
      </c>
      <c r="D23" s="8" t="s">
        <v>150</v>
      </c>
      <c r="E23" s="236">
        <v>0.001</v>
      </c>
    </row>
    <row r="24" spans="2:5" ht="15.75">
      <c r="B24" s="113">
        <v>15</v>
      </c>
      <c r="C24" s="16" t="s">
        <v>248</v>
      </c>
      <c r="D24" s="8" t="s">
        <v>150</v>
      </c>
      <c r="E24" s="236">
        <v>0.001</v>
      </c>
    </row>
    <row r="25" spans="2:5" ht="15.75">
      <c r="B25" s="113">
        <v>16</v>
      </c>
      <c r="C25" s="16" t="s">
        <v>199</v>
      </c>
      <c r="D25" s="9" t="s">
        <v>150</v>
      </c>
      <c r="E25" s="235">
        <v>0.01</v>
      </c>
    </row>
    <row r="26" spans="2:5" ht="15.75">
      <c r="B26" s="113">
        <v>17</v>
      </c>
      <c r="C26" s="16" t="s">
        <v>196</v>
      </c>
      <c r="D26" s="9" t="s">
        <v>150</v>
      </c>
      <c r="E26" s="235">
        <v>0.004</v>
      </c>
    </row>
    <row r="27" spans="2:5" ht="15.75">
      <c r="B27" s="113">
        <v>18</v>
      </c>
      <c r="C27" s="16" t="s">
        <v>194</v>
      </c>
      <c r="D27" s="9" t="s">
        <v>150</v>
      </c>
      <c r="E27" s="279">
        <v>0.004</v>
      </c>
    </row>
    <row r="28" spans="2:5" ht="16.5" thickBot="1">
      <c r="B28" s="280">
        <v>19</v>
      </c>
      <c r="C28" s="190" t="s">
        <v>198</v>
      </c>
      <c r="D28" s="191" t="s">
        <v>150</v>
      </c>
      <c r="E28" s="281">
        <v>0.004</v>
      </c>
    </row>
  </sheetData>
  <mergeCells count="8">
    <mergeCell ref="D2:F2"/>
    <mergeCell ref="B5:F5"/>
    <mergeCell ref="B8:B9"/>
    <mergeCell ref="C8:C9"/>
    <mergeCell ref="D8:D9"/>
    <mergeCell ref="E8:E9"/>
    <mergeCell ref="B4:E4"/>
    <mergeCell ref="B6:E6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5A172-B860-4B11-A994-44912B1620EF}">
  <dimension ref="A1:J37"/>
  <sheetViews>
    <sheetView workbookViewId="0" topLeftCell="A4">
      <selection activeCell="F8" sqref="F8:G9"/>
    </sheetView>
  </sheetViews>
  <sheetFormatPr defaultColWidth="9.140625" defaultRowHeight="15"/>
  <cols>
    <col min="1" max="1" width="3.7109375" style="0" customWidth="1"/>
    <col min="2" max="2" width="6.28125" style="0" customWidth="1"/>
    <col min="3" max="3" width="57.421875" style="0" customWidth="1"/>
    <col min="4" max="4" width="9.57421875" style="0" customWidth="1"/>
    <col min="5" max="5" width="7.57421875" style="0" customWidth="1"/>
    <col min="6" max="6" width="7.8515625" style="0" customWidth="1"/>
    <col min="7" max="7" width="9.57421875" style="0" customWidth="1"/>
    <col min="9" max="9" width="9.140625" style="0" hidden="1" customWidth="1"/>
  </cols>
  <sheetData>
    <row r="1" spans="1:7" ht="15" hidden="1">
      <c r="A1" s="2"/>
      <c r="B1" s="2"/>
      <c r="C1" s="2"/>
      <c r="D1" s="542" t="s">
        <v>793</v>
      </c>
      <c r="E1" s="542"/>
      <c r="F1" s="542"/>
      <c r="G1" s="542"/>
    </row>
    <row r="2" spans="1:7" ht="15" hidden="1">
      <c r="A2" s="2"/>
      <c r="B2" s="2"/>
      <c r="C2" s="2"/>
      <c r="D2" s="2"/>
      <c r="E2" s="2"/>
      <c r="F2" s="2"/>
      <c r="G2" s="2"/>
    </row>
    <row r="3" spans="1:10" ht="41.25" customHeight="1" hidden="1">
      <c r="A3" s="2"/>
      <c r="B3" s="535" t="s">
        <v>794</v>
      </c>
      <c r="C3" s="535"/>
      <c r="D3" s="535"/>
      <c r="E3" s="535"/>
      <c r="F3" s="535"/>
      <c r="G3" s="535"/>
      <c r="J3" s="1"/>
    </row>
    <row r="4" spans="1:10" ht="37.5" customHeight="1">
      <c r="A4" s="2"/>
      <c r="B4" s="573" t="s">
        <v>867</v>
      </c>
      <c r="C4" s="573"/>
      <c r="D4" s="573"/>
      <c r="E4" s="573"/>
      <c r="F4" s="573"/>
      <c r="G4" s="573"/>
      <c r="J4" s="1"/>
    </row>
    <row r="5" spans="1:10" ht="11.25" customHeight="1">
      <c r="A5" s="2"/>
      <c r="B5" s="63"/>
      <c r="C5" s="63"/>
      <c r="D5" s="63"/>
      <c r="E5" s="63"/>
      <c r="F5" s="63"/>
      <c r="G5" s="63"/>
      <c r="J5" s="1"/>
    </row>
    <row r="6" spans="1:10" ht="15.75">
      <c r="A6" s="2"/>
      <c r="B6" s="574" t="s">
        <v>968</v>
      </c>
      <c r="C6" s="574"/>
      <c r="D6" s="574"/>
      <c r="E6" s="574"/>
      <c r="F6" s="574"/>
      <c r="G6" s="574"/>
      <c r="J6" s="1"/>
    </row>
    <row r="7" spans="1:10" ht="16.5" customHeight="1" thickBot="1">
      <c r="A7" s="2"/>
      <c r="B7" s="131"/>
      <c r="C7" s="131"/>
      <c r="D7" s="131"/>
      <c r="E7" s="577" t="s">
        <v>495</v>
      </c>
      <c r="F7" s="577"/>
      <c r="G7" s="577"/>
      <c r="J7" s="1"/>
    </row>
    <row r="8" spans="1:7" ht="15" customHeight="1">
      <c r="A8" s="2"/>
      <c r="B8" s="543" t="s">
        <v>19</v>
      </c>
      <c r="C8" s="545" t="s">
        <v>317</v>
      </c>
      <c r="D8" s="547" t="s">
        <v>13</v>
      </c>
      <c r="E8" s="575" t="s">
        <v>967</v>
      </c>
      <c r="F8" s="558" t="s">
        <v>964</v>
      </c>
      <c r="G8" s="578" t="s">
        <v>963</v>
      </c>
    </row>
    <row r="9" spans="1:7" ht="31.5" customHeight="1">
      <c r="A9" s="2"/>
      <c r="B9" s="544"/>
      <c r="C9" s="546"/>
      <c r="D9" s="548"/>
      <c r="E9" s="576"/>
      <c r="F9" s="560"/>
      <c r="G9" s="579"/>
    </row>
    <row r="10" spans="1:9" ht="63">
      <c r="A10" s="2"/>
      <c r="B10" s="437">
        <v>1</v>
      </c>
      <c r="C10" s="37" t="s">
        <v>464</v>
      </c>
      <c r="D10" s="57" t="s">
        <v>483</v>
      </c>
      <c r="E10" s="132">
        <v>2</v>
      </c>
      <c r="F10" s="133">
        <v>2</v>
      </c>
      <c r="G10" s="353">
        <v>49</v>
      </c>
      <c r="I10" t="e">
        <f>E10*F10*#REF!</f>
        <v>#REF!</v>
      </c>
    </row>
    <row r="11" spans="1:9" ht="31.5">
      <c r="A11" s="2"/>
      <c r="B11" s="437">
        <v>2</v>
      </c>
      <c r="C11" s="37" t="s">
        <v>465</v>
      </c>
      <c r="D11" s="57" t="s">
        <v>483</v>
      </c>
      <c r="E11" s="132">
        <v>2</v>
      </c>
      <c r="F11" s="133">
        <v>2</v>
      </c>
      <c r="G11" s="353">
        <v>36</v>
      </c>
      <c r="I11" t="e">
        <f>E11*F11*#REF!</f>
        <v>#REF!</v>
      </c>
    </row>
    <row r="12" spans="1:9" ht="31.5">
      <c r="A12" s="2"/>
      <c r="B12" s="437">
        <v>3</v>
      </c>
      <c r="C12" s="37" t="s">
        <v>466</v>
      </c>
      <c r="D12" s="57" t="s">
        <v>483</v>
      </c>
      <c r="E12" s="132">
        <v>4</v>
      </c>
      <c r="F12" s="133">
        <v>2</v>
      </c>
      <c r="G12" s="353">
        <v>13</v>
      </c>
      <c r="I12" t="e">
        <f>E12*F12*#REF!</f>
        <v>#REF!</v>
      </c>
    </row>
    <row r="13" spans="1:9" ht="31.5">
      <c r="A13" s="2"/>
      <c r="B13" s="437">
        <v>4</v>
      </c>
      <c r="C13" s="75" t="s">
        <v>467</v>
      </c>
      <c r="D13" s="433" t="s">
        <v>966</v>
      </c>
      <c r="E13" s="132">
        <v>2</v>
      </c>
      <c r="F13" s="133">
        <v>2</v>
      </c>
      <c r="G13" s="353">
        <v>15</v>
      </c>
      <c r="I13" t="e">
        <f>E13*F13*#REF!</f>
        <v>#REF!</v>
      </c>
    </row>
    <row r="14" spans="1:9" ht="47.25">
      <c r="A14" s="2"/>
      <c r="B14" s="437">
        <v>5</v>
      </c>
      <c r="C14" s="37" t="s">
        <v>468</v>
      </c>
      <c r="D14" s="433" t="s">
        <v>966</v>
      </c>
      <c r="E14" s="132">
        <v>2</v>
      </c>
      <c r="F14" s="133">
        <v>2</v>
      </c>
      <c r="G14" s="353">
        <v>10</v>
      </c>
      <c r="I14" t="e">
        <f>E14*F14*#REF!</f>
        <v>#REF!</v>
      </c>
    </row>
    <row r="15" spans="1:9" ht="47.25">
      <c r="A15" s="2"/>
      <c r="B15" s="437">
        <v>6</v>
      </c>
      <c r="C15" s="37" t="s">
        <v>843</v>
      </c>
      <c r="D15" s="73" t="s">
        <v>11</v>
      </c>
      <c r="E15" s="132">
        <v>2</v>
      </c>
      <c r="F15" s="133">
        <v>2</v>
      </c>
      <c r="G15" s="353">
        <v>10</v>
      </c>
      <c r="I15" t="e">
        <f>E15*F15*#REF!</f>
        <v>#REF!</v>
      </c>
    </row>
    <row r="16" spans="1:9" ht="38.25">
      <c r="A16" s="2"/>
      <c r="B16" s="438">
        <v>7</v>
      </c>
      <c r="C16" s="117" t="s">
        <v>469</v>
      </c>
      <c r="D16" s="117"/>
      <c r="E16" s="117"/>
      <c r="F16" s="117"/>
      <c r="G16" s="354"/>
      <c r="I16" t="e">
        <f>E16*F16*#REF!</f>
        <v>#REF!</v>
      </c>
    </row>
    <row r="17" spans="1:9" ht="23.25" customHeight="1">
      <c r="A17" s="2"/>
      <c r="B17" s="437" t="s">
        <v>470</v>
      </c>
      <c r="C17" s="37" t="s">
        <v>471</v>
      </c>
      <c r="D17" s="73" t="s">
        <v>11</v>
      </c>
      <c r="E17" s="53">
        <v>4</v>
      </c>
      <c r="F17" s="176">
        <v>2</v>
      </c>
      <c r="G17" s="284">
        <f>78/2</f>
        <v>39</v>
      </c>
      <c r="I17" t="e">
        <f>E17*F17*#REF!</f>
        <v>#REF!</v>
      </c>
    </row>
    <row r="18" spans="1:9" ht="31.5">
      <c r="A18" s="2"/>
      <c r="B18" s="439" t="s">
        <v>472</v>
      </c>
      <c r="C18" s="75" t="s">
        <v>473</v>
      </c>
      <c r="D18" s="67" t="s">
        <v>11</v>
      </c>
      <c r="E18" s="53">
        <v>2</v>
      </c>
      <c r="F18" s="176">
        <v>2</v>
      </c>
      <c r="G18" s="284">
        <v>60</v>
      </c>
      <c r="I18" t="e">
        <f>E18*F18*#REF!</f>
        <v>#REF!</v>
      </c>
    </row>
    <row r="19" spans="1:9" ht="21.75" customHeight="1">
      <c r="A19" s="2"/>
      <c r="B19" s="439" t="s">
        <v>474</v>
      </c>
      <c r="C19" s="37" t="s">
        <v>475</v>
      </c>
      <c r="D19" s="67" t="s">
        <v>11</v>
      </c>
      <c r="E19" s="53">
        <v>2</v>
      </c>
      <c r="F19" s="176">
        <v>2</v>
      </c>
      <c r="G19" s="284">
        <v>32</v>
      </c>
      <c r="I19" t="e">
        <f>E19*F19*#REF!</f>
        <v>#REF!</v>
      </c>
    </row>
    <row r="20" spans="1:9" ht="47.25">
      <c r="A20" s="2"/>
      <c r="B20" s="439" t="s">
        <v>476</v>
      </c>
      <c r="C20" s="37" t="s">
        <v>477</v>
      </c>
      <c r="D20" s="67" t="s">
        <v>11</v>
      </c>
      <c r="E20" s="53">
        <v>2</v>
      </c>
      <c r="F20" s="176">
        <v>2</v>
      </c>
      <c r="G20" s="284">
        <v>24</v>
      </c>
      <c r="I20" t="e">
        <f>E20*F20*#REF!</f>
        <v>#REF!</v>
      </c>
    </row>
    <row r="21" spans="1:9" ht="31.5">
      <c r="A21" s="2"/>
      <c r="B21" s="439" t="s">
        <v>478</v>
      </c>
      <c r="C21" s="37" t="s">
        <v>479</v>
      </c>
      <c r="D21" s="57" t="s">
        <v>11</v>
      </c>
      <c r="E21" s="53">
        <v>2</v>
      </c>
      <c r="F21" s="176">
        <v>2</v>
      </c>
      <c r="G21" s="355">
        <v>18</v>
      </c>
      <c r="I21" t="e">
        <f>E21*F21*#REF!</f>
        <v>#REF!</v>
      </c>
    </row>
    <row r="22" spans="1:9" ht="22.5" customHeight="1">
      <c r="A22" s="2"/>
      <c r="B22" s="439" t="s">
        <v>480</v>
      </c>
      <c r="C22" s="37" t="s">
        <v>482</v>
      </c>
      <c r="D22" s="434" t="s">
        <v>483</v>
      </c>
      <c r="E22" s="53">
        <v>2</v>
      </c>
      <c r="F22" s="176">
        <v>2</v>
      </c>
      <c r="G22" s="355">
        <v>72</v>
      </c>
      <c r="I22" t="e">
        <f>E22*F22*#REF!</f>
        <v>#REF!</v>
      </c>
    </row>
    <row r="23" spans="1:9" ht="24.75" customHeight="1">
      <c r="A23" s="2"/>
      <c r="B23" s="439" t="s">
        <v>481</v>
      </c>
      <c r="C23" s="37" t="s">
        <v>485</v>
      </c>
      <c r="D23" s="434" t="s">
        <v>11</v>
      </c>
      <c r="E23" s="53">
        <v>2</v>
      </c>
      <c r="F23" s="176">
        <v>2</v>
      </c>
      <c r="G23" s="355">
        <v>24</v>
      </c>
      <c r="I23" t="e">
        <f>E23*F23*#REF!</f>
        <v>#REF!</v>
      </c>
    </row>
    <row r="24" spans="1:9" ht="19.5" customHeight="1">
      <c r="A24" s="2"/>
      <c r="B24" s="439" t="s">
        <v>484</v>
      </c>
      <c r="C24" s="37" t="s">
        <v>486</v>
      </c>
      <c r="D24" s="57" t="s">
        <v>487</v>
      </c>
      <c r="E24" s="53">
        <v>2</v>
      </c>
      <c r="F24" s="176">
        <v>2</v>
      </c>
      <c r="G24" s="355">
        <v>36</v>
      </c>
      <c r="I24" t="e">
        <f>E24*F24*#REF!</f>
        <v>#REF!</v>
      </c>
    </row>
    <row r="25" spans="1:9" ht="19.5" customHeight="1">
      <c r="A25" s="2"/>
      <c r="B25" s="440">
        <v>8</v>
      </c>
      <c r="C25" s="37" t="s">
        <v>488</v>
      </c>
      <c r="D25" s="67" t="s">
        <v>489</v>
      </c>
      <c r="E25" s="53">
        <v>1</v>
      </c>
      <c r="F25" s="176">
        <v>2</v>
      </c>
      <c r="G25" s="284">
        <v>5</v>
      </c>
      <c r="I25" t="e">
        <f>E25*F25*#REF!</f>
        <v>#REF!</v>
      </c>
    </row>
    <row r="26" spans="1:9" ht="35.25" customHeight="1">
      <c r="A26" s="2"/>
      <c r="B26" s="440">
        <v>9</v>
      </c>
      <c r="C26" s="37" t="s">
        <v>490</v>
      </c>
      <c r="D26" s="67" t="s">
        <v>11</v>
      </c>
      <c r="E26" s="53">
        <v>2</v>
      </c>
      <c r="F26" s="176">
        <v>2</v>
      </c>
      <c r="G26" s="284">
        <v>5</v>
      </c>
      <c r="I26" t="e">
        <f>E26*F26*#REF!</f>
        <v>#REF!</v>
      </c>
    </row>
    <row r="27" spans="1:9" ht="30" customHeight="1">
      <c r="A27" s="2"/>
      <c r="B27" s="440">
        <v>10</v>
      </c>
      <c r="C27" s="37" t="s">
        <v>491</v>
      </c>
      <c r="D27" s="67" t="s">
        <v>11</v>
      </c>
      <c r="E27" s="53">
        <v>2</v>
      </c>
      <c r="F27" s="176">
        <v>2</v>
      </c>
      <c r="G27" s="284">
        <v>8</v>
      </c>
      <c r="I27" t="e">
        <f>E27*F27*#REF!</f>
        <v>#REF!</v>
      </c>
    </row>
    <row r="28" spans="1:9" ht="26.25" customHeight="1" thickBot="1">
      <c r="A28" s="2"/>
      <c r="B28" s="441">
        <v>11</v>
      </c>
      <c r="C28" s="264" t="s">
        <v>492</v>
      </c>
      <c r="D28" s="380" t="s">
        <v>11</v>
      </c>
      <c r="E28" s="56">
        <v>2</v>
      </c>
      <c r="F28" s="77">
        <v>2</v>
      </c>
      <c r="G28" s="291">
        <v>10</v>
      </c>
      <c r="I28" t="e">
        <f>E28*F28*#REF!</f>
        <v>#REF!</v>
      </c>
    </row>
    <row r="29" spans="1:7" ht="30.75" customHeight="1" thickBot="1">
      <c r="A29" s="2"/>
      <c r="B29" s="442"/>
      <c r="C29" s="104" t="s">
        <v>547</v>
      </c>
      <c r="D29" s="104"/>
      <c r="E29" s="435"/>
      <c r="F29" s="435"/>
      <c r="G29" s="436"/>
    </row>
    <row r="30" spans="1:7" ht="15">
      <c r="A30" s="2"/>
      <c r="B30" s="2"/>
      <c r="C30" s="135"/>
      <c r="D30" s="2"/>
      <c r="E30" s="2"/>
      <c r="F30" s="2"/>
      <c r="G30" s="2"/>
    </row>
    <row r="31" spans="1:7" ht="15">
      <c r="A31" s="2"/>
      <c r="B31" s="2"/>
      <c r="C31" s="135"/>
      <c r="D31" s="2"/>
      <c r="E31" s="2"/>
      <c r="F31" s="2"/>
      <c r="G31" s="2"/>
    </row>
    <row r="32" spans="1:7" ht="15">
      <c r="A32" s="2"/>
      <c r="B32" s="2"/>
      <c r="C32" s="135"/>
      <c r="D32" s="2"/>
      <c r="E32" s="2"/>
      <c r="F32" s="2"/>
      <c r="G32" s="2"/>
    </row>
    <row r="33" spans="1:7" ht="15">
      <c r="A33" s="2"/>
      <c r="B33" s="2"/>
      <c r="C33" s="135"/>
      <c r="D33" s="2"/>
      <c r="E33" s="2"/>
      <c r="F33" s="2"/>
      <c r="G33" s="2"/>
    </row>
    <row r="34" spans="1:7" ht="15">
      <c r="A34" s="2"/>
      <c r="B34" s="2"/>
      <c r="C34" s="135"/>
      <c r="D34" s="2"/>
      <c r="E34" s="2"/>
      <c r="F34" s="2"/>
      <c r="G34" s="2"/>
    </row>
    <row r="35" spans="1:7" ht="15">
      <c r="A35" s="2"/>
      <c r="B35" s="2"/>
      <c r="C35" s="135"/>
      <c r="D35" s="2"/>
      <c r="E35" s="2"/>
      <c r="F35" s="2"/>
      <c r="G35" s="2"/>
    </row>
    <row r="36" ht="15">
      <c r="C36" s="134"/>
    </row>
    <row r="37" ht="15">
      <c r="C37" s="134"/>
    </row>
  </sheetData>
  <mergeCells count="11">
    <mergeCell ref="D1:G1"/>
    <mergeCell ref="B4:G4"/>
    <mergeCell ref="B3:G3"/>
    <mergeCell ref="B6:G6"/>
    <mergeCell ref="B8:B9"/>
    <mergeCell ref="C8:C9"/>
    <mergeCell ref="D8:D9"/>
    <mergeCell ref="E8:E9"/>
    <mergeCell ref="F8:F9"/>
    <mergeCell ref="E7:G7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245A9-45ED-429D-B754-FF89F2034E20}">
  <dimension ref="C2:G26"/>
  <sheetViews>
    <sheetView workbookViewId="0" topLeftCell="A6">
      <selection activeCell="M24" sqref="M24"/>
    </sheetView>
  </sheetViews>
  <sheetFormatPr defaultColWidth="9.140625" defaultRowHeight="15"/>
  <cols>
    <col min="1" max="1" width="11.28125" style="0" customWidth="1"/>
    <col min="2" max="2" width="9.140625" style="0" hidden="1" customWidth="1"/>
    <col min="3" max="3" width="6.28125" style="0" customWidth="1"/>
    <col min="4" max="4" width="53.28125" style="0" customWidth="1"/>
    <col min="5" max="5" width="10.57421875" style="0" customWidth="1"/>
    <col min="6" max="6" width="12.00390625" style="0" customWidth="1"/>
  </cols>
  <sheetData>
    <row r="1" ht="15" hidden="1"/>
    <row r="2" spans="5:7" ht="15" hidden="1">
      <c r="E2" s="570" t="s">
        <v>792</v>
      </c>
      <c r="F2" s="570"/>
      <c r="G2" s="570"/>
    </row>
    <row r="3" ht="30.75" customHeight="1" hidden="1"/>
    <row r="4" spans="4:7" ht="33.75" customHeight="1" hidden="1">
      <c r="D4" s="554" t="s">
        <v>304</v>
      </c>
      <c r="E4" s="554"/>
      <c r="F4" s="554"/>
      <c r="G4" s="108"/>
    </row>
    <row r="5" spans="3:7" ht="40.5" customHeight="1" hidden="1">
      <c r="C5" s="573" t="s">
        <v>35</v>
      </c>
      <c r="D5" s="573"/>
      <c r="E5" s="573"/>
      <c r="F5" s="573"/>
      <c r="G5" s="107"/>
    </row>
    <row r="6" spans="3:7" ht="40.5" customHeight="1">
      <c r="C6" s="379"/>
      <c r="D6" s="379"/>
      <c r="E6" s="379"/>
      <c r="F6" s="379"/>
      <c r="G6" s="107"/>
    </row>
    <row r="7" spans="3:7" ht="46.5" customHeight="1">
      <c r="C7" s="572" t="s">
        <v>868</v>
      </c>
      <c r="D7" s="580"/>
      <c r="E7" s="580"/>
      <c r="F7" s="580"/>
      <c r="G7" s="164"/>
    </row>
    <row r="8" spans="3:6" ht="9.75" customHeight="1" hidden="1">
      <c r="C8" s="60"/>
      <c r="D8" s="12"/>
      <c r="E8" s="6"/>
      <c r="F8" s="6"/>
    </row>
    <row r="9" spans="3:6" ht="15.75" hidden="1">
      <c r="C9" s="60"/>
      <c r="D9" s="582"/>
      <c r="E9" s="582"/>
      <c r="F9" s="25"/>
    </row>
    <row r="10" spans="3:6" ht="21.75" customHeight="1" hidden="1" thickBot="1">
      <c r="C10" s="581" t="s">
        <v>444</v>
      </c>
      <c r="D10" s="581"/>
      <c r="E10" s="581"/>
      <c r="F10" s="581"/>
    </row>
    <row r="11" spans="3:6" ht="15.75" thickBot="1">
      <c r="C11" s="50"/>
      <c r="D11" s="128"/>
      <c r="E11" s="128"/>
      <c r="F11" s="128"/>
    </row>
    <row r="12" spans="3:6" ht="36" customHeight="1">
      <c r="C12" s="165" t="s">
        <v>44</v>
      </c>
      <c r="D12" s="102" t="s">
        <v>835</v>
      </c>
      <c r="E12" s="102" t="s">
        <v>104</v>
      </c>
      <c r="F12" s="283" t="s">
        <v>17</v>
      </c>
    </row>
    <row r="13" spans="3:6" ht="20.25" customHeight="1">
      <c r="C13" s="68"/>
      <c r="D13" s="66" t="s">
        <v>548</v>
      </c>
      <c r="E13" s="176"/>
      <c r="F13" s="284"/>
    </row>
    <row r="14" spans="3:6" ht="15.75">
      <c r="C14" s="113">
        <v>1</v>
      </c>
      <c r="D14" s="103" t="s">
        <v>447</v>
      </c>
      <c r="E14" s="130" t="s">
        <v>448</v>
      </c>
      <c r="F14" s="285">
        <f>12</f>
        <v>12</v>
      </c>
    </row>
    <row r="15" spans="3:6" ht="18.75">
      <c r="C15" s="113">
        <v>2</v>
      </c>
      <c r="D15" s="103" t="s">
        <v>449</v>
      </c>
      <c r="E15" s="130" t="s">
        <v>450</v>
      </c>
      <c r="F15" s="285">
        <v>2</v>
      </c>
    </row>
    <row r="16" spans="3:6" ht="18.75">
      <c r="C16" s="113">
        <v>3</v>
      </c>
      <c r="D16" s="103" t="s">
        <v>451</v>
      </c>
      <c r="E16" s="130" t="s">
        <v>452</v>
      </c>
      <c r="F16" s="286">
        <v>12</v>
      </c>
    </row>
    <row r="17" spans="3:6" ht="15.75">
      <c r="C17" s="113">
        <v>4</v>
      </c>
      <c r="D17" s="103" t="s">
        <v>453</v>
      </c>
      <c r="E17" s="130" t="s">
        <v>450</v>
      </c>
      <c r="F17" s="286">
        <v>100</v>
      </c>
    </row>
    <row r="18" spans="3:6" ht="15.75">
      <c r="C18" s="113">
        <v>5</v>
      </c>
      <c r="D18" s="103" t="s">
        <v>454</v>
      </c>
      <c r="E18" s="130" t="s">
        <v>455</v>
      </c>
      <c r="F18" s="286">
        <v>4</v>
      </c>
    </row>
    <row r="19" spans="3:6" ht="15.75">
      <c r="C19" s="113">
        <v>6</v>
      </c>
      <c r="D19" s="103" t="s">
        <v>456</v>
      </c>
      <c r="E19" s="130" t="s">
        <v>457</v>
      </c>
      <c r="F19" s="286">
        <v>4</v>
      </c>
    </row>
    <row r="20" spans="3:6" ht="15.75">
      <c r="C20" s="113">
        <v>7</v>
      </c>
      <c r="D20" s="103" t="s">
        <v>458</v>
      </c>
      <c r="E20" s="130" t="s">
        <v>448</v>
      </c>
      <c r="F20" s="287">
        <v>45</v>
      </c>
    </row>
    <row r="21" spans="3:6" ht="15.75">
      <c r="C21" s="113">
        <v>8</v>
      </c>
      <c r="D21" s="103" t="s">
        <v>459</v>
      </c>
      <c r="E21" s="130" t="s">
        <v>450</v>
      </c>
      <c r="F21" s="286">
        <v>4</v>
      </c>
    </row>
    <row r="22" spans="3:6" ht="15.75">
      <c r="C22" s="113">
        <v>9</v>
      </c>
      <c r="D22" s="103" t="s">
        <v>460</v>
      </c>
      <c r="E22" s="130" t="s">
        <v>457</v>
      </c>
      <c r="F22" s="286">
        <v>200</v>
      </c>
    </row>
    <row r="23" spans="3:6" ht="16.5" thickBot="1">
      <c r="C23" s="280">
        <v>10</v>
      </c>
      <c r="D23" s="288" t="s">
        <v>461</v>
      </c>
      <c r="E23" s="289" t="s">
        <v>457</v>
      </c>
      <c r="F23" s="290">
        <v>2</v>
      </c>
    </row>
    <row r="24" spans="3:6" ht="15.75">
      <c r="C24" s="65"/>
      <c r="D24" s="42" t="s">
        <v>549</v>
      </c>
      <c r="E24" s="70"/>
      <c r="F24" s="443"/>
    </row>
    <row r="25" spans="3:6" ht="15.75" thickBot="1">
      <c r="C25" s="137"/>
      <c r="D25" s="138"/>
      <c r="E25" s="139"/>
      <c r="F25" s="444"/>
    </row>
    <row r="26" spans="3:6" ht="15">
      <c r="C26" s="50"/>
      <c r="D26" s="50"/>
      <c r="E26" s="50"/>
      <c r="F26" s="50"/>
    </row>
  </sheetData>
  <mergeCells count="6">
    <mergeCell ref="E2:G2"/>
    <mergeCell ref="D4:F4"/>
    <mergeCell ref="C5:F5"/>
    <mergeCell ref="C7:F7"/>
    <mergeCell ref="C10:F10"/>
    <mergeCell ref="D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74274-0077-4AB9-BEA9-DA4EFA9E6EC3}">
  <dimension ref="B2:H152"/>
  <sheetViews>
    <sheetView workbookViewId="0" topLeftCell="A125">
      <selection activeCell="L115" sqref="L115"/>
    </sheetView>
  </sheetViews>
  <sheetFormatPr defaultColWidth="9.140625" defaultRowHeight="15"/>
  <cols>
    <col min="1" max="2" width="2.421875" style="0" customWidth="1"/>
    <col min="3" max="3" width="5.00390625" style="29" customWidth="1"/>
    <col min="4" max="4" width="63.28125" style="29" customWidth="1"/>
    <col min="5" max="5" width="11.28125" style="29" customWidth="1"/>
    <col min="6" max="6" width="13.421875" style="29" customWidth="1"/>
    <col min="7" max="7" width="12.00390625" style="421" customWidth="1"/>
  </cols>
  <sheetData>
    <row r="1" ht="29.25" customHeight="1"/>
    <row r="2" spans="2:7" ht="55.5" customHeight="1">
      <c r="B2" s="1"/>
      <c r="C2" s="595" t="s">
        <v>871</v>
      </c>
      <c r="D2" s="595"/>
      <c r="E2" s="595"/>
      <c r="F2" s="595"/>
      <c r="G2" s="595"/>
    </row>
    <row r="3" spans="2:7" ht="15">
      <c r="B3" s="2"/>
      <c r="C3" s="596"/>
      <c r="D3" s="596"/>
      <c r="E3" s="596"/>
      <c r="F3" s="596"/>
      <c r="G3" s="422"/>
    </row>
    <row r="4" spans="2:7" ht="42" customHeight="1">
      <c r="B4" s="2"/>
      <c r="C4" s="597" t="s">
        <v>969</v>
      </c>
      <c r="D4" s="597"/>
      <c r="E4" s="597"/>
      <c r="F4" s="597"/>
      <c r="G4" s="597"/>
    </row>
    <row r="5" spans="2:7" ht="15.75" thickBot="1">
      <c r="B5" s="2"/>
      <c r="C5" s="598"/>
      <c r="D5" s="598"/>
      <c r="E5" s="598"/>
      <c r="F5" s="598"/>
      <c r="G5" s="598"/>
    </row>
    <row r="6" spans="2:7" ht="42" customHeight="1">
      <c r="B6" s="2"/>
      <c r="C6" s="393" t="s">
        <v>44</v>
      </c>
      <c r="D6" s="394" t="s">
        <v>45</v>
      </c>
      <c r="E6" s="395" t="s">
        <v>837</v>
      </c>
      <c r="F6" s="395" t="s">
        <v>827</v>
      </c>
      <c r="G6" s="446" t="s">
        <v>875</v>
      </c>
    </row>
    <row r="7" spans="2:7" ht="15.75">
      <c r="B7" s="2"/>
      <c r="C7" s="386"/>
      <c r="D7" s="75"/>
      <c r="E7" s="396"/>
      <c r="F7" s="397"/>
      <c r="G7" s="447"/>
    </row>
    <row r="8" spans="2:7" ht="45.75" customHeight="1">
      <c r="B8" s="2"/>
      <c r="C8" s="386" t="s">
        <v>567</v>
      </c>
      <c r="D8" s="455" t="s">
        <v>972</v>
      </c>
      <c r="E8" s="234" t="s">
        <v>565</v>
      </c>
      <c r="F8" s="445" t="s">
        <v>970</v>
      </c>
      <c r="G8" s="448">
        <v>505.8</v>
      </c>
    </row>
    <row r="9" spans="2:7" ht="19.5" customHeight="1">
      <c r="B9" s="2"/>
      <c r="C9" s="399"/>
      <c r="D9" s="127" t="s">
        <v>910</v>
      </c>
      <c r="E9" s="396"/>
      <c r="F9" s="397"/>
      <c r="G9" s="447"/>
    </row>
    <row r="10" spans="2:7" ht="32.25" customHeight="1">
      <c r="B10" s="2"/>
      <c r="C10" s="386" t="s">
        <v>238</v>
      </c>
      <c r="D10" s="599" t="s">
        <v>550</v>
      </c>
      <c r="E10" s="599"/>
      <c r="F10" s="599"/>
      <c r="G10" s="600"/>
    </row>
    <row r="11" spans="2:7" ht="31.5">
      <c r="B11" s="2"/>
      <c r="C11" s="113">
        <v>1</v>
      </c>
      <c r="D11" s="384" t="s">
        <v>551</v>
      </c>
      <c r="E11" s="234" t="s">
        <v>565</v>
      </c>
      <c r="F11" s="400" t="s">
        <v>552</v>
      </c>
      <c r="G11" s="448">
        <v>63.1</v>
      </c>
    </row>
    <row r="12" spans="2:7" ht="31.5">
      <c r="B12" s="2"/>
      <c r="C12" s="113">
        <v>2</v>
      </c>
      <c r="D12" s="384" t="s">
        <v>554</v>
      </c>
      <c r="E12" s="234" t="s">
        <v>565</v>
      </c>
      <c r="F12" s="400" t="s">
        <v>552</v>
      </c>
      <c r="G12" s="448">
        <v>54.1</v>
      </c>
    </row>
    <row r="13" spans="2:7" ht="31.5">
      <c r="B13" s="2"/>
      <c r="C13" s="113">
        <v>3</v>
      </c>
      <c r="D13" s="384" t="s">
        <v>555</v>
      </c>
      <c r="E13" s="234" t="s">
        <v>565</v>
      </c>
      <c r="F13" s="400" t="s">
        <v>552</v>
      </c>
      <c r="G13" s="448">
        <v>81.7</v>
      </c>
    </row>
    <row r="14" spans="2:7" ht="31.5">
      <c r="B14" s="2"/>
      <c r="C14" s="113">
        <v>4</v>
      </c>
      <c r="D14" s="384" t="s">
        <v>556</v>
      </c>
      <c r="E14" s="234" t="s">
        <v>565</v>
      </c>
      <c r="F14" s="400" t="s">
        <v>552</v>
      </c>
      <c r="G14" s="448">
        <v>59.8</v>
      </c>
    </row>
    <row r="15" spans="2:7" ht="31.5">
      <c r="B15" s="2"/>
      <c r="C15" s="113">
        <v>5</v>
      </c>
      <c r="D15" s="384" t="s">
        <v>557</v>
      </c>
      <c r="E15" s="234" t="s">
        <v>565</v>
      </c>
      <c r="F15" s="400" t="s">
        <v>552</v>
      </c>
      <c r="G15" s="448">
        <v>71.2</v>
      </c>
    </row>
    <row r="16" spans="2:7" ht="31.5">
      <c r="B16" s="2"/>
      <c r="C16" s="113">
        <v>6</v>
      </c>
      <c r="D16" s="384" t="s">
        <v>558</v>
      </c>
      <c r="E16" s="234" t="s">
        <v>565</v>
      </c>
      <c r="F16" s="400" t="s">
        <v>552</v>
      </c>
      <c r="G16" s="448">
        <v>81.6</v>
      </c>
    </row>
    <row r="17" spans="2:7" ht="24.75" customHeight="1">
      <c r="B17" s="2"/>
      <c r="C17" s="113">
        <v>7</v>
      </c>
      <c r="D17" s="384" t="s">
        <v>876</v>
      </c>
      <c r="E17" s="234" t="s">
        <v>520</v>
      </c>
      <c r="F17" s="400" t="s">
        <v>569</v>
      </c>
      <c r="G17" s="448">
        <v>8.16</v>
      </c>
    </row>
    <row r="18" spans="2:7" ht="31.5">
      <c r="B18" s="2"/>
      <c r="C18" s="113">
        <v>8</v>
      </c>
      <c r="D18" s="384" t="s">
        <v>559</v>
      </c>
      <c r="E18" s="234" t="s">
        <v>565</v>
      </c>
      <c r="F18" s="400" t="s">
        <v>552</v>
      </c>
      <c r="G18" s="448">
        <v>94.3</v>
      </c>
    </row>
    <row r="19" spans="2:7" ht="47.25">
      <c r="B19" s="2"/>
      <c r="C19" s="113">
        <v>9</v>
      </c>
      <c r="D19" s="384" t="s">
        <v>912</v>
      </c>
      <c r="E19" s="234" t="s">
        <v>560</v>
      </c>
      <c r="F19" s="400" t="s">
        <v>561</v>
      </c>
      <c r="G19" s="448">
        <v>27</v>
      </c>
    </row>
    <row r="20" spans="2:7" ht="31.5">
      <c r="B20" s="2"/>
      <c r="C20" s="113">
        <v>10</v>
      </c>
      <c r="D20" s="384" t="s">
        <v>562</v>
      </c>
      <c r="E20" s="234" t="s">
        <v>563</v>
      </c>
      <c r="F20" s="383" t="s">
        <v>564</v>
      </c>
      <c r="G20" s="448">
        <v>0.04</v>
      </c>
    </row>
    <row r="21" spans="2:7" ht="22.5" customHeight="1">
      <c r="B21" s="2"/>
      <c r="C21" s="401"/>
      <c r="D21" s="127" t="s">
        <v>913</v>
      </c>
      <c r="E21" s="402"/>
      <c r="F21" s="402"/>
      <c r="G21" s="449"/>
    </row>
    <row r="22" spans="2:7" ht="15.75">
      <c r="B22" s="2"/>
      <c r="C22" s="403"/>
      <c r="D22" s="385"/>
      <c r="E22" s="404"/>
      <c r="F22" s="405"/>
      <c r="G22" s="447"/>
    </row>
    <row r="23" spans="2:7" ht="23.25" customHeight="1">
      <c r="B23" s="2"/>
      <c r="C23" s="386" t="s">
        <v>575</v>
      </c>
      <c r="D23" s="593" t="s">
        <v>566</v>
      </c>
      <c r="E23" s="593"/>
      <c r="F23" s="593"/>
      <c r="G23" s="594"/>
    </row>
    <row r="24" spans="2:7" ht="31.5">
      <c r="B24" s="2"/>
      <c r="C24" s="113">
        <v>1</v>
      </c>
      <c r="D24" s="384" t="s">
        <v>568</v>
      </c>
      <c r="E24" s="234" t="s">
        <v>565</v>
      </c>
      <c r="F24" s="383" t="s">
        <v>552</v>
      </c>
      <c r="G24" s="450">
        <v>927</v>
      </c>
    </row>
    <row r="25" spans="2:7" ht="31.5">
      <c r="B25" s="2"/>
      <c r="C25" s="113">
        <v>2</v>
      </c>
      <c r="D25" s="384" t="s">
        <v>535</v>
      </c>
      <c r="E25" s="234" t="s">
        <v>520</v>
      </c>
      <c r="F25" s="383" t="s">
        <v>569</v>
      </c>
      <c r="G25" s="450">
        <v>92.7</v>
      </c>
    </row>
    <row r="26" spans="2:7" ht="31.5">
      <c r="B26" s="2"/>
      <c r="C26" s="113">
        <v>3</v>
      </c>
      <c r="D26" s="384" t="s">
        <v>536</v>
      </c>
      <c r="E26" s="234" t="s">
        <v>520</v>
      </c>
      <c r="F26" s="383" t="s">
        <v>569</v>
      </c>
      <c r="G26" s="450">
        <v>92.7</v>
      </c>
    </row>
    <row r="27" spans="2:7" ht="31.5">
      <c r="B27" s="2"/>
      <c r="C27" s="113">
        <v>4</v>
      </c>
      <c r="D27" s="384" t="s">
        <v>537</v>
      </c>
      <c r="E27" s="234" t="s">
        <v>590</v>
      </c>
      <c r="F27" s="383" t="s">
        <v>570</v>
      </c>
      <c r="G27" s="450">
        <v>140</v>
      </c>
    </row>
    <row r="28" spans="2:7" ht="15.75">
      <c r="B28" s="2"/>
      <c r="C28" s="113">
        <v>5</v>
      </c>
      <c r="D28" s="384" t="s">
        <v>538</v>
      </c>
      <c r="E28" s="234" t="s">
        <v>518</v>
      </c>
      <c r="F28" s="383" t="s">
        <v>571</v>
      </c>
      <c r="G28" s="450">
        <v>96</v>
      </c>
    </row>
    <row r="29" spans="2:7" ht="15.75">
      <c r="B29" s="2"/>
      <c r="C29" s="113">
        <v>6</v>
      </c>
      <c r="D29" s="384" t="s">
        <v>539</v>
      </c>
      <c r="E29" s="234" t="s">
        <v>540</v>
      </c>
      <c r="F29" s="383" t="s">
        <v>572</v>
      </c>
      <c r="G29" s="450">
        <v>1.2</v>
      </c>
    </row>
    <row r="30" spans="2:7" ht="15.75">
      <c r="B30" s="2"/>
      <c r="C30" s="113">
        <v>7</v>
      </c>
      <c r="D30" s="384" t="s">
        <v>541</v>
      </c>
      <c r="E30" s="234" t="s">
        <v>542</v>
      </c>
      <c r="F30" s="383" t="s">
        <v>50</v>
      </c>
      <c r="G30" s="450">
        <v>6.87</v>
      </c>
    </row>
    <row r="31" spans="2:7" ht="16.5" thickBot="1">
      <c r="B31" s="2"/>
      <c r="C31" s="280">
        <v>8</v>
      </c>
      <c r="D31" s="451" t="s">
        <v>543</v>
      </c>
      <c r="E31" s="300" t="s">
        <v>542</v>
      </c>
      <c r="F31" s="452" t="s">
        <v>50</v>
      </c>
      <c r="G31" s="453">
        <v>8.57</v>
      </c>
    </row>
    <row r="32" spans="2:7" ht="15.75">
      <c r="B32" s="2"/>
      <c r="C32" s="461">
        <v>9</v>
      </c>
      <c r="D32" s="462" t="s">
        <v>544</v>
      </c>
      <c r="E32" s="463" t="s">
        <v>520</v>
      </c>
      <c r="F32" s="464" t="s">
        <v>569</v>
      </c>
      <c r="G32" s="465">
        <v>30.9</v>
      </c>
    </row>
    <row r="33" spans="2:7" ht="31.5">
      <c r="B33" s="2"/>
      <c r="C33" s="113">
        <v>10</v>
      </c>
      <c r="D33" s="384" t="s">
        <v>573</v>
      </c>
      <c r="E33" s="234" t="s">
        <v>563</v>
      </c>
      <c r="F33" s="383" t="s">
        <v>564</v>
      </c>
      <c r="G33" s="450">
        <v>12.36</v>
      </c>
    </row>
    <row r="34" spans="2:7" ht="25.5" customHeight="1">
      <c r="B34" s="2"/>
      <c r="C34" s="401"/>
      <c r="D34" s="127" t="s">
        <v>914</v>
      </c>
      <c r="E34" s="402"/>
      <c r="F34" s="402"/>
      <c r="G34" s="449"/>
    </row>
    <row r="35" spans="2:7" ht="12" customHeight="1">
      <c r="B35" s="2"/>
      <c r="C35" s="403"/>
      <c r="D35" s="385"/>
      <c r="E35" s="404"/>
      <c r="F35" s="405"/>
      <c r="G35" s="447"/>
    </row>
    <row r="36" spans="2:7" ht="22.5" customHeight="1">
      <c r="B36" s="2"/>
      <c r="C36" s="386" t="s">
        <v>582</v>
      </c>
      <c r="D36" s="591" t="s">
        <v>574</v>
      </c>
      <c r="E36" s="591"/>
      <c r="F36" s="591"/>
      <c r="G36" s="592"/>
    </row>
    <row r="37" spans="2:7" ht="31.5">
      <c r="B37" s="2"/>
      <c r="C37" s="113">
        <v>1</v>
      </c>
      <c r="D37" s="385" t="s">
        <v>576</v>
      </c>
      <c r="E37" s="234" t="s">
        <v>565</v>
      </c>
      <c r="F37" s="383" t="s">
        <v>552</v>
      </c>
      <c r="G37" s="450">
        <v>1028.5</v>
      </c>
    </row>
    <row r="38" spans="2:7" ht="31.5">
      <c r="B38" s="2"/>
      <c r="C38" s="113">
        <v>2</v>
      </c>
      <c r="D38" s="385" t="s">
        <v>577</v>
      </c>
      <c r="E38" s="234" t="s">
        <v>565</v>
      </c>
      <c r="F38" s="383" t="s">
        <v>552</v>
      </c>
      <c r="G38" s="450">
        <v>1371.2</v>
      </c>
    </row>
    <row r="39" spans="2:7" ht="36" customHeight="1">
      <c r="B39" s="2"/>
      <c r="C39" s="113">
        <v>3</v>
      </c>
      <c r="D39" s="385" t="s">
        <v>578</v>
      </c>
      <c r="E39" s="234" t="s">
        <v>565</v>
      </c>
      <c r="F39" s="383" t="s">
        <v>552</v>
      </c>
      <c r="G39" s="450">
        <v>1371.2</v>
      </c>
    </row>
    <row r="40" spans="2:7" ht="31.5">
      <c r="B40" s="2"/>
      <c r="C40" s="113">
        <v>4</v>
      </c>
      <c r="D40" s="385" t="s">
        <v>579</v>
      </c>
      <c r="E40" s="234" t="s">
        <v>565</v>
      </c>
      <c r="F40" s="383" t="s">
        <v>552</v>
      </c>
      <c r="G40" s="450">
        <v>954.1</v>
      </c>
    </row>
    <row r="41" spans="2:7" ht="30" customHeight="1">
      <c r="B41" s="2"/>
      <c r="C41" s="113">
        <v>5</v>
      </c>
      <c r="D41" s="385" t="s">
        <v>580</v>
      </c>
      <c r="E41" s="234" t="s">
        <v>565</v>
      </c>
      <c r="F41" s="383" t="s">
        <v>552</v>
      </c>
      <c r="G41" s="450">
        <v>654</v>
      </c>
    </row>
    <row r="42" spans="2:7" ht="31.5" customHeight="1">
      <c r="B42" s="2"/>
      <c r="C42" s="113">
        <v>6</v>
      </c>
      <c r="D42" s="385" t="s">
        <v>581</v>
      </c>
      <c r="E42" s="234" t="s">
        <v>565</v>
      </c>
      <c r="F42" s="383" t="s">
        <v>552</v>
      </c>
      <c r="G42" s="450">
        <v>654</v>
      </c>
    </row>
    <row r="43" spans="2:7" ht="15.75">
      <c r="B43" s="2"/>
      <c r="C43" s="113">
        <v>7</v>
      </c>
      <c r="D43" s="385" t="s">
        <v>534</v>
      </c>
      <c r="E43" s="234" t="s">
        <v>590</v>
      </c>
      <c r="F43" s="383" t="s">
        <v>570</v>
      </c>
      <c r="G43" s="450">
        <v>48</v>
      </c>
    </row>
    <row r="44" spans="2:7" ht="39" customHeight="1">
      <c r="B44" s="2"/>
      <c r="C44" s="113">
        <v>8</v>
      </c>
      <c r="D44" s="384" t="s">
        <v>573</v>
      </c>
      <c r="E44" s="234" t="s">
        <v>563</v>
      </c>
      <c r="F44" s="383" t="s">
        <v>564</v>
      </c>
      <c r="G44" s="450">
        <v>60.33</v>
      </c>
    </row>
    <row r="45" spans="2:7" ht="21.75" customHeight="1">
      <c r="B45" s="2"/>
      <c r="C45" s="401"/>
      <c r="D45" s="127" t="s">
        <v>915</v>
      </c>
      <c r="E45" s="402"/>
      <c r="F45" s="402"/>
      <c r="G45" s="449"/>
    </row>
    <row r="46" spans="3:7" ht="21.75" customHeight="1">
      <c r="C46" s="406"/>
      <c r="D46" s="75"/>
      <c r="E46" s="407"/>
      <c r="F46" s="405"/>
      <c r="G46" s="447"/>
    </row>
    <row r="47" spans="3:7" ht="23.25" customHeight="1">
      <c r="C47" s="386" t="s">
        <v>584</v>
      </c>
      <c r="D47" s="591" t="s">
        <v>877</v>
      </c>
      <c r="E47" s="591"/>
      <c r="F47" s="591"/>
      <c r="G47" s="592"/>
    </row>
    <row r="48" spans="3:7" ht="31.5">
      <c r="C48" s="113">
        <v>1</v>
      </c>
      <c r="D48" s="385" t="s">
        <v>583</v>
      </c>
      <c r="E48" s="234" t="s">
        <v>565</v>
      </c>
      <c r="F48" s="383" t="s">
        <v>552</v>
      </c>
      <c r="G48" s="450">
        <v>300</v>
      </c>
    </row>
    <row r="49" spans="3:7" ht="31.5">
      <c r="C49" s="113">
        <v>2</v>
      </c>
      <c r="D49" s="385" t="s">
        <v>878</v>
      </c>
      <c r="E49" s="234" t="s">
        <v>565</v>
      </c>
      <c r="F49" s="383" t="s">
        <v>552</v>
      </c>
      <c r="G49" s="450">
        <v>300</v>
      </c>
    </row>
    <row r="50" spans="3:7" ht="31.5">
      <c r="C50" s="113">
        <v>3</v>
      </c>
      <c r="D50" s="385" t="s">
        <v>532</v>
      </c>
      <c r="E50" s="234" t="s">
        <v>520</v>
      </c>
      <c r="F50" s="383" t="s">
        <v>553</v>
      </c>
      <c r="G50" s="450">
        <v>30</v>
      </c>
    </row>
    <row r="51" spans="3:7" ht="15.75">
      <c r="C51" s="113">
        <v>4</v>
      </c>
      <c r="D51" s="385" t="s">
        <v>879</v>
      </c>
      <c r="E51" s="234" t="s">
        <v>520</v>
      </c>
      <c r="F51" s="383" t="s">
        <v>569</v>
      </c>
      <c r="G51" s="450">
        <v>30</v>
      </c>
    </row>
    <row r="52" spans="3:7" ht="31.5">
      <c r="C52" s="113">
        <v>5</v>
      </c>
      <c r="D52" s="385" t="s">
        <v>533</v>
      </c>
      <c r="E52" s="234" t="s">
        <v>590</v>
      </c>
      <c r="F52" s="383" t="s">
        <v>570</v>
      </c>
      <c r="G52" s="450">
        <v>20</v>
      </c>
    </row>
    <row r="53" spans="3:7" ht="15.75">
      <c r="C53" s="113">
        <v>6</v>
      </c>
      <c r="D53" s="385" t="s">
        <v>880</v>
      </c>
      <c r="E53" s="234" t="s">
        <v>590</v>
      </c>
      <c r="F53" s="383" t="s">
        <v>570</v>
      </c>
      <c r="G53" s="450">
        <v>20</v>
      </c>
    </row>
    <row r="54" spans="3:7" ht="31.5">
      <c r="C54" s="113">
        <v>7</v>
      </c>
      <c r="D54" s="385" t="s">
        <v>881</v>
      </c>
      <c r="E54" s="234" t="s">
        <v>565</v>
      </c>
      <c r="F54" s="383" t="s">
        <v>552</v>
      </c>
      <c r="G54" s="450">
        <v>420</v>
      </c>
    </row>
    <row r="55" spans="3:7" ht="31.5">
      <c r="C55" s="113">
        <v>8</v>
      </c>
      <c r="D55" s="385" t="s">
        <v>882</v>
      </c>
      <c r="E55" s="234" t="s">
        <v>565</v>
      </c>
      <c r="F55" s="383" t="s">
        <v>552</v>
      </c>
      <c r="G55" s="450">
        <v>420</v>
      </c>
    </row>
    <row r="56" spans="3:8" ht="31.5">
      <c r="C56" s="113">
        <v>9</v>
      </c>
      <c r="D56" s="385" t="s">
        <v>883</v>
      </c>
      <c r="E56" s="234" t="s">
        <v>520</v>
      </c>
      <c r="F56" s="383" t="s">
        <v>569</v>
      </c>
      <c r="G56" s="450">
        <v>35</v>
      </c>
      <c r="H56" s="382"/>
    </row>
    <row r="57" spans="3:7" ht="15.75">
      <c r="C57" s="113">
        <v>10</v>
      </c>
      <c r="D57" s="385" t="s">
        <v>884</v>
      </c>
      <c r="E57" s="234" t="s">
        <v>520</v>
      </c>
      <c r="F57" s="383" t="s">
        <v>569</v>
      </c>
      <c r="G57" s="450">
        <v>35</v>
      </c>
    </row>
    <row r="58" spans="3:7" ht="31.5">
      <c r="C58" s="113">
        <v>11</v>
      </c>
      <c r="D58" s="385" t="s">
        <v>573</v>
      </c>
      <c r="E58" s="234" t="s">
        <v>563</v>
      </c>
      <c r="F58" s="383" t="s">
        <v>564</v>
      </c>
      <c r="G58" s="450">
        <v>14.4</v>
      </c>
    </row>
    <row r="59" spans="3:7" ht="23.25" customHeight="1">
      <c r="C59" s="401"/>
      <c r="D59" s="127" t="s">
        <v>916</v>
      </c>
      <c r="E59" s="402"/>
      <c r="F59" s="402"/>
      <c r="G59" s="449"/>
    </row>
    <row r="60" spans="3:7" ht="15.75">
      <c r="C60" s="406"/>
      <c r="D60" s="408"/>
      <c r="E60" s="404"/>
      <c r="F60" s="405"/>
      <c r="G60" s="447"/>
    </row>
    <row r="61" spans="3:7" ht="15.75">
      <c r="C61" s="386" t="s">
        <v>154</v>
      </c>
      <c r="D61" s="591" t="s">
        <v>585</v>
      </c>
      <c r="E61" s="591"/>
      <c r="F61" s="591"/>
      <c r="G61" s="592"/>
    </row>
    <row r="62" spans="3:7" ht="32.25" customHeight="1">
      <c r="C62" s="113">
        <v>1</v>
      </c>
      <c r="D62" s="408" t="s">
        <v>586</v>
      </c>
      <c r="E62" s="234" t="s">
        <v>565</v>
      </c>
      <c r="F62" s="383" t="s">
        <v>552</v>
      </c>
      <c r="G62" s="450">
        <v>680.4</v>
      </c>
    </row>
    <row r="63" spans="3:7" ht="15.75">
      <c r="C63" s="113">
        <v>2</v>
      </c>
      <c r="D63" s="385" t="s">
        <v>531</v>
      </c>
      <c r="E63" s="234" t="s">
        <v>590</v>
      </c>
      <c r="F63" s="383" t="s">
        <v>570</v>
      </c>
      <c r="G63" s="450">
        <v>16</v>
      </c>
    </row>
    <row r="64" spans="3:7" ht="30.75" customHeight="1">
      <c r="C64" s="113">
        <v>3</v>
      </c>
      <c r="D64" s="385" t="s">
        <v>573</v>
      </c>
      <c r="E64" s="234" t="s">
        <v>563</v>
      </c>
      <c r="F64" s="383" t="s">
        <v>564</v>
      </c>
      <c r="G64" s="450">
        <v>6.8</v>
      </c>
    </row>
    <row r="65" spans="3:7" ht="25.5" customHeight="1" thickBot="1">
      <c r="C65" s="466"/>
      <c r="D65" s="467" t="s">
        <v>917</v>
      </c>
      <c r="E65" s="468"/>
      <c r="F65" s="468"/>
      <c r="G65" s="469"/>
    </row>
    <row r="66" spans="3:7" ht="15.75">
      <c r="C66" s="470"/>
      <c r="D66" s="462"/>
      <c r="E66" s="471"/>
      <c r="F66" s="463"/>
      <c r="G66" s="460"/>
    </row>
    <row r="67" spans="3:7" ht="16.5" customHeight="1">
      <c r="C67" s="386" t="s">
        <v>593</v>
      </c>
      <c r="D67" s="591" t="s">
        <v>587</v>
      </c>
      <c r="E67" s="591"/>
      <c r="F67" s="591"/>
      <c r="G67" s="592"/>
    </row>
    <row r="68" spans="3:7" ht="15.75">
      <c r="C68" s="113">
        <v>1</v>
      </c>
      <c r="D68" s="75" t="s">
        <v>588</v>
      </c>
      <c r="E68" s="234" t="s">
        <v>565</v>
      </c>
      <c r="F68" s="383" t="s">
        <v>589</v>
      </c>
      <c r="G68" s="450">
        <v>89.5</v>
      </c>
    </row>
    <row r="69" spans="3:7" ht="31.5">
      <c r="C69" s="113">
        <v>2</v>
      </c>
      <c r="D69" s="385" t="s">
        <v>530</v>
      </c>
      <c r="E69" s="234" t="s">
        <v>590</v>
      </c>
      <c r="F69" s="383" t="s">
        <v>570</v>
      </c>
      <c r="G69" s="450">
        <v>16</v>
      </c>
    </row>
    <row r="70" spans="3:7" ht="15.75">
      <c r="C70" s="113">
        <v>3</v>
      </c>
      <c r="D70" s="75" t="s">
        <v>591</v>
      </c>
      <c r="E70" s="234" t="s">
        <v>518</v>
      </c>
      <c r="F70" s="383" t="s">
        <v>592</v>
      </c>
      <c r="G70" s="450">
        <v>8</v>
      </c>
    </row>
    <row r="71" spans="3:7" ht="31.5">
      <c r="C71" s="113">
        <v>4</v>
      </c>
      <c r="D71" s="75" t="s">
        <v>573</v>
      </c>
      <c r="E71" s="234" t="s">
        <v>563</v>
      </c>
      <c r="F71" s="383" t="s">
        <v>564</v>
      </c>
      <c r="G71" s="450">
        <v>0.09</v>
      </c>
    </row>
    <row r="72" spans="3:7" ht="22.5" customHeight="1">
      <c r="C72" s="401"/>
      <c r="D72" s="127" t="s">
        <v>918</v>
      </c>
      <c r="E72" s="402"/>
      <c r="F72" s="402"/>
      <c r="G72" s="449"/>
    </row>
    <row r="73" spans="3:7" ht="18.75" customHeight="1">
      <c r="C73" s="409"/>
      <c r="D73" s="75"/>
      <c r="E73" s="396"/>
      <c r="F73" s="398"/>
      <c r="G73" s="447"/>
    </row>
    <row r="74" spans="3:7" ht="31.5">
      <c r="C74" s="410" t="s">
        <v>597</v>
      </c>
      <c r="D74" s="591" t="s">
        <v>594</v>
      </c>
      <c r="E74" s="591"/>
      <c r="F74" s="591"/>
      <c r="G74" s="592"/>
    </row>
    <row r="75" spans="3:7" ht="15.75">
      <c r="C75" s="113">
        <v>1</v>
      </c>
      <c r="D75" s="75" t="s">
        <v>524</v>
      </c>
      <c r="E75" s="234" t="s">
        <v>565</v>
      </c>
      <c r="F75" s="383" t="s">
        <v>552</v>
      </c>
      <c r="G75" s="450">
        <v>6100</v>
      </c>
    </row>
    <row r="76" spans="3:7" ht="15.75">
      <c r="C76" s="113">
        <v>2</v>
      </c>
      <c r="D76" s="75" t="s">
        <v>525</v>
      </c>
      <c r="E76" s="234" t="s">
        <v>565</v>
      </c>
      <c r="F76" s="383" t="s">
        <v>552</v>
      </c>
      <c r="G76" s="450">
        <v>4088</v>
      </c>
    </row>
    <row r="77" spans="3:7" ht="15.75">
      <c r="C77" s="113">
        <v>3</v>
      </c>
      <c r="D77" s="75" t="s">
        <v>526</v>
      </c>
      <c r="E77" s="234" t="s">
        <v>520</v>
      </c>
      <c r="F77" s="383" t="s">
        <v>569</v>
      </c>
      <c r="G77" s="450">
        <v>327.4</v>
      </c>
    </row>
    <row r="78" spans="3:7" ht="15.75">
      <c r="C78" s="113">
        <v>4</v>
      </c>
      <c r="D78" s="75" t="s">
        <v>527</v>
      </c>
      <c r="E78" s="234" t="s">
        <v>565</v>
      </c>
      <c r="F78" s="383" t="s">
        <v>552</v>
      </c>
      <c r="G78" s="450">
        <v>6105</v>
      </c>
    </row>
    <row r="79" spans="3:7" ht="15.75">
      <c r="C79" s="113">
        <v>5</v>
      </c>
      <c r="D79" s="75" t="s">
        <v>528</v>
      </c>
      <c r="E79" s="234" t="s">
        <v>565</v>
      </c>
      <c r="F79" s="383" t="s">
        <v>552</v>
      </c>
      <c r="G79" s="450">
        <v>108</v>
      </c>
    </row>
    <row r="80" spans="3:7" ht="15.75">
      <c r="C80" s="113">
        <v>6</v>
      </c>
      <c r="D80" s="75" t="s">
        <v>529</v>
      </c>
      <c r="E80" s="234" t="s">
        <v>520</v>
      </c>
      <c r="F80" s="383" t="s">
        <v>569</v>
      </c>
      <c r="G80" s="450">
        <v>10.8</v>
      </c>
    </row>
    <row r="81" spans="3:7" ht="31.5">
      <c r="C81" s="113">
        <v>7</v>
      </c>
      <c r="D81" s="75" t="s">
        <v>573</v>
      </c>
      <c r="E81" s="234" t="s">
        <v>563</v>
      </c>
      <c r="F81" s="383" t="s">
        <v>564</v>
      </c>
      <c r="G81" s="450">
        <v>101.88</v>
      </c>
    </row>
    <row r="82" spans="3:7" ht="22.5" customHeight="1">
      <c r="C82" s="401"/>
      <c r="D82" s="127" t="s">
        <v>919</v>
      </c>
      <c r="E82" s="402"/>
      <c r="F82" s="402"/>
      <c r="G82" s="449"/>
    </row>
    <row r="83" spans="3:7" ht="15">
      <c r="C83" s="406"/>
      <c r="D83" s="411"/>
      <c r="E83" s="411"/>
      <c r="F83" s="411"/>
      <c r="G83" s="457"/>
    </row>
    <row r="84" spans="3:7" ht="21" customHeight="1">
      <c r="C84" s="389" t="s">
        <v>595</v>
      </c>
      <c r="D84" s="591" t="s">
        <v>596</v>
      </c>
      <c r="E84" s="591"/>
      <c r="F84" s="591"/>
      <c r="G84" s="592"/>
    </row>
    <row r="85" spans="3:7" ht="31.5">
      <c r="C85" s="113">
        <v>1</v>
      </c>
      <c r="D85" s="385" t="s">
        <v>598</v>
      </c>
      <c r="E85" s="234" t="s">
        <v>565</v>
      </c>
      <c r="F85" s="383" t="s">
        <v>552</v>
      </c>
      <c r="G85" s="450">
        <v>13560</v>
      </c>
    </row>
    <row r="86" spans="3:7" ht="31.5">
      <c r="C86" s="113">
        <v>2</v>
      </c>
      <c r="D86" s="75" t="s">
        <v>573</v>
      </c>
      <c r="E86" s="234" t="s">
        <v>563</v>
      </c>
      <c r="F86" s="383" t="s">
        <v>564</v>
      </c>
      <c r="G86" s="450">
        <v>135.6</v>
      </c>
    </row>
    <row r="87" spans="3:7" ht="20.25" customHeight="1">
      <c r="C87" s="401"/>
      <c r="D87" s="127" t="s">
        <v>920</v>
      </c>
      <c r="E87" s="402"/>
      <c r="F87" s="402"/>
      <c r="G87" s="449"/>
    </row>
    <row r="88" spans="3:7" ht="20.25" customHeight="1">
      <c r="C88" s="401"/>
      <c r="D88" s="127"/>
      <c r="E88" s="402"/>
      <c r="F88" s="402"/>
      <c r="G88" s="449"/>
    </row>
    <row r="89" spans="3:7" ht="20.25" customHeight="1">
      <c r="C89" s="386" t="s">
        <v>601</v>
      </c>
      <c r="D89" s="591" t="s">
        <v>885</v>
      </c>
      <c r="E89" s="591"/>
      <c r="F89" s="591"/>
      <c r="G89" s="592"/>
    </row>
    <row r="90" spans="3:7" ht="31.5">
      <c r="C90" s="387">
        <v>1</v>
      </c>
      <c r="D90" s="75" t="s">
        <v>886</v>
      </c>
      <c r="E90" s="234" t="s">
        <v>565</v>
      </c>
      <c r="F90" s="383" t="s">
        <v>552</v>
      </c>
      <c r="G90" s="450">
        <v>120</v>
      </c>
    </row>
    <row r="91" spans="3:7" ht="15.75">
      <c r="C91" s="387">
        <v>2</v>
      </c>
      <c r="D91" s="75" t="s">
        <v>887</v>
      </c>
      <c r="E91" s="234" t="s">
        <v>520</v>
      </c>
      <c r="F91" s="383" t="s">
        <v>569</v>
      </c>
      <c r="G91" s="450">
        <v>12</v>
      </c>
    </row>
    <row r="92" spans="3:7" ht="15.75">
      <c r="C92" s="401"/>
      <c r="D92" s="127" t="s">
        <v>921</v>
      </c>
      <c r="E92" s="234"/>
      <c r="F92" s="402"/>
      <c r="G92" s="449"/>
    </row>
    <row r="93" spans="3:7" ht="15">
      <c r="C93" s="406"/>
      <c r="D93" s="411"/>
      <c r="E93" s="411"/>
      <c r="F93" s="411"/>
      <c r="G93" s="457"/>
    </row>
    <row r="94" spans="3:7" ht="23.25" customHeight="1">
      <c r="C94" s="386" t="s">
        <v>602</v>
      </c>
      <c r="D94" s="593" t="s">
        <v>599</v>
      </c>
      <c r="E94" s="593"/>
      <c r="F94" s="593"/>
      <c r="G94" s="594"/>
    </row>
    <row r="95" spans="3:7" ht="15.75">
      <c r="C95" s="113">
        <v>1</v>
      </c>
      <c r="D95" s="75" t="s">
        <v>888</v>
      </c>
      <c r="E95" s="234" t="s">
        <v>565</v>
      </c>
      <c r="F95" s="383" t="s">
        <v>552</v>
      </c>
      <c r="G95" s="449">
        <v>2142</v>
      </c>
    </row>
    <row r="96" spans="3:7" ht="15.75">
      <c r="C96" s="113">
        <v>2</v>
      </c>
      <c r="D96" s="75" t="s">
        <v>889</v>
      </c>
      <c r="E96" s="234" t="s">
        <v>565</v>
      </c>
      <c r="F96" s="383" t="s">
        <v>552</v>
      </c>
      <c r="G96" s="449">
        <v>4183.2</v>
      </c>
    </row>
    <row r="97" spans="3:7" ht="31.5">
      <c r="C97" s="113">
        <v>3</v>
      </c>
      <c r="D97" s="75" t="s">
        <v>890</v>
      </c>
      <c r="E97" s="412" t="s">
        <v>590</v>
      </c>
      <c r="F97" s="383" t="s">
        <v>570</v>
      </c>
      <c r="G97" s="449">
        <v>28</v>
      </c>
    </row>
    <row r="98" spans="3:7" ht="31.5">
      <c r="C98" s="113">
        <v>4</v>
      </c>
      <c r="D98" s="75" t="s">
        <v>891</v>
      </c>
      <c r="E98" s="412" t="s">
        <v>590</v>
      </c>
      <c r="F98" s="383" t="s">
        <v>570</v>
      </c>
      <c r="G98" s="449">
        <v>32</v>
      </c>
    </row>
    <row r="99" spans="3:7" ht="31.5">
      <c r="C99" s="113">
        <v>5</v>
      </c>
      <c r="D99" s="75" t="s">
        <v>892</v>
      </c>
      <c r="E99" s="412" t="s">
        <v>590</v>
      </c>
      <c r="F99" s="383" t="s">
        <v>570</v>
      </c>
      <c r="G99" s="449">
        <v>24</v>
      </c>
    </row>
    <row r="100" spans="3:7" ht="31.5">
      <c r="C100" s="113">
        <v>6</v>
      </c>
      <c r="D100" s="75" t="s">
        <v>893</v>
      </c>
      <c r="E100" s="412" t="s">
        <v>590</v>
      </c>
      <c r="F100" s="383" t="s">
        <v>570</v>
      </c>
      <c r="G100" s="449">
        <v>168</v>
      </c>
    </row>
    <row r="101" spans="3:7" ht="15.75">
      <c r="C101" s="113">
        <v>7</v>
      </c>
      <c r="D101" s="75" t="s">
        <v>894</v>
      </c>
      <c r="E101" s="412" t="s">
        <v>590</v>
      </c>
      <c r="F101" s="383" t="s">
        <v>570</v>
      </c>
      <c r="G101" s="449">
        <v>8</v>
      </c>
    </row>
    <row r="102" spans="3:7" ht="15.75">
      <c r="C102" s="113">
        <v>8</v>
      </c>
      <c r="D102" s="75" t="s">
        <v>895</v>
      </c>
      <c r="E102" s="412" t="s">
        <v>590</v>
      </c>
      <c r="F102" s="383" t="s">
        <v>570</v>
      </c>
      <c r="G102" s="449">
        <v>8</v>
      </c>
    </row>
    <row r="103" spans="3:7" ht="31.5">
      <c r="C103" s="113">
        <v>9</v>
      </c>
      <c r="D103" s="75" t="s">
        <v>896</v>
      </c>
      <c r="E103" s="412" t="s">
        <v>590</v>
      </c>
      <c r="F103" s="383" t="s">
        <v>570</v>
      </c>
      <c r="G103" s="450">
        <v>14</v>
      </c>
    </row>
    <row r="104" spans="3:7" ht="31.5">
      <c r="C104" s="113">
        <v>10</v>
      </c>
      <c r="D104" s="75" t="s">
        <v>897</v>
      </c>
      <c r="E104" s="412" t="s">
        <v>590</v>
      </c>
      <c r="F104" s="383" t="s">
        <v>570</v>
      </c>
      <c r="G104" s="449">
        <v>16</v>
      </c>
    </row>
    <row r="105" spans="3:7" ht="16.5" thickBot="1">
      <c r="C105" s="473">
        <v>11</v>
      </c>
      <c r="D105" s="428" t="s">
        <v>898</v>
      </c>
      <c r="E105" s="477" t="s">
        <v>590</v>
      </c>
      <c r="F105" s="478" t="s">
        <v>570</v>
      </c>
      <c r="G105" s="479">
        <v>12</v>
      </c>
    </row>
    <row r="106" spans="3:7" ht="15.75">
      <c r="C106" s="461">
        <v>12</v>
      </c>
      <c r="D106" s="480" t="s">
        <v>899</v>
      </c>
      <c r="E106" s="481" t="s">
        <v>590</v>
      </c>
      <c r="F106" s="464" t="s">
        <v>570</v>
      </c>
      <c r="G106" s="482">
        <v>168</v>
      </c>
    </row>
    <row r="107" spans="3:7" ht="15.75">
      <c r="C107" s="113">
        <v>13</v>
      </c>
      <c r="D107" s="75" t="s">
        <v>519</v>
      </c>
      <c r="E107" s="412" t="s">
        <v>520</v>
      </c>
      <c r="F107" s="383" t="s">
        <v>569</v>
      </c>
      <c r="G107" s="449">
        <v>4.31</v>
      </c>
    </row>
    <row r="108" spans="3:7" ht="15.75">
      <c r="C108" s="113">
        <v>14</v>
      </c>
      <c r="D108" s="75" t="s">
        <v>521</v>
      </c>
      <c r="E108" s="412" t="s">
        <v>520</v>
      </c>
      <c r="F108" s="383" t="s">
        <v>569</v>
      </c>
      <c r="G108" s="449">
        <v>2.53</v>
      </c>
    </row>
    <row r="109" spans="3:7" ht="15.75">
      <c r="C109" s="113">
        <v>15</v>
      </c>
      <c r="D109" s="75" t="s">
        <v>522</v>
      </c>
      <c r="E109" s="412" t="s">
        <v>520</v>
      </c>
      <c r="F109" s="383" t="s">
        <v>569</v>
      </c>
      <c r="G109" s="449">
        <v>1.08</v>
      </c>
    </row>
    <row r="110" spans="3:7" ht="15.75">
      <c r="C110" s="113">
        <v>16</v>
      </c>
      <c r="D110" s="75" t="s">
        <v>523</v>
      </c>
      <c r="E110" s="412" t="s">
        <v>520</v>
      </c>
      <c r="F110" s="383" t="s">
        <v>569</v>
      </c>
      <c r="G110" s="449">
        <v>4.75</v>
      </c>
    </row>
    <row r="111" spans="3:7" ht="15.75">
      <c r="C111" s="113">
        <v>17</v>
      </c>
      <c r="D111" s="75" t="s">
        <v>900</v>
      </c>
      <c r="E111" s="412" t="s">
        <v>520</v>
      </c>
      <c r="F111" s="383" t="s">
        <v>569</v>
      </c>
      <c r="G111" s="449">
        <v>2.26</v>
      </c>
    </row>
    <row r="112" spans="3:7" ht="15.75">
      <c r="C112" s="113">
        <v>18</v>
      </c>
      <c r="D112" s="75" t="s">
        <v>901</v>
      </c>
      <c r="E112" s="412" t="s">
        <v>520</v>
      </c>
      <c r="F112" s="383" t="s">
        <v>569</v>
      </c>
      <c r="G112" s="449">
        <v>1.1</v>
      </c>
    </row>
    <row r="113" spans="3:7" ht="31.5">
      <c r="C113" s="113">
        <v>19</v>
      </c>
      <c r="D113" s="75" t="s">
        <v>600</v>
      </c>
      <c r="E113" s="234" t="s">
        <v>563</v>
      </c>
      <c r="F113" s="383" t="s">
        <v>564</v>
      </c>
      <c r="G113" s="450">
        <v>1.35</v>
      </c>
    </row>
    <row r="114" spans="3:7" ht="20.25" customHeight="1">
      <c r="C114" s="413"/>
      <c r="D114" s="127" t="s">
        <v>922</v>
      </c>
      <c r="E114" s="397"/>
      <c r="F114" s="397"/>
      <c r="G114" s="447"/>
    </row>
    <row r="115" spans="3:7" ht="26.25" customHeight="1">
      <c r="C115" s="388" t="s">
        <v>836</v>
      </c>
      <c r="D115" s="593" t="s">
        <v>902</v>
      </c>
      <c r="E115" s="593"/>
      <c r="F115" s="593"/>
      <c r="G115" s="594"/>
    </row>
    <row r="116" spans="3:7" ht="15.75">
      <c r="C116" s="388">
        <v>1</v>
      </c>
      <c r="D116" s="75" t="s">
        <v>888</v>
      </c>
      <c r="E116" s="234" t="s">
        <v>565</v>
      </c>
      <c r="F116" s="383" t="s">
        <v>552</v>
      </c>
      <c r="G116" s="447">
        <v>28.8</v>
      </c>
    </row>
    <row r="117" spans="3:7" ht="15.75">
      <c r="C117" s="388">
        <v>2</v>
      </c>
      <c r="D117" s="75" t="s">
        <v>889</v>
      </c>
      <c r="E117" s="234" t="s">
        <v>565</v>
      </c>
      <c r="F117" s="383" t="s">
        <v>552</v>
      </c>
      <c r="G117" s="447">
        <v>57.6</v>
      </c>
    </row>
    <row r="118" spans="3:7" ht="31.5">
      <c r="C118" s="388">
        <v>3</v>
      </c>
      <c r="D118" s="75" t="s">
        <v>903</v>
      </c>
      <c r="E118" s="412" t="s">
        <v>590</v>
      </c>
      <c r="F118" s="383" t="s">
        <v>570</v>
      </c>
      <c r="G118" s="447">
        <v>64</v>
      </c>
    </row>
    <row r="119" spans="3:7" ht="31.5">
      <c r="C119" s="388">
        <v>4</v>
      </c>
      <c r="D119" s="75" t="s">
        <v>904</v>
      </c>
      <c r="E119" s="412" t="s">
        <v>590</v>
      </c>
      <c r="F119" s="383" t="s">
        <v>570</v>
      </c>
      <c r="G119" s="447">
        <v>128</v>
      </c>
    </row>
    <row r="120" spans="3:7" ht="31.5">
      <c r="C120" s="388">
        <v>5</v>
      </c>
      <c r="D120" s="75" t="s">
        <v>600</v>
      </c>
      <c r="E120" s="234" t="s">
        <v>563</v>
      </c>
      <c r="F120" s="383" t="s">
        <v>564</v>
      </c>
      <c r="G120" s="447">
        <v>0.912</v>
      </c>
    </row>
    <row r="121" spans="3:7" ht="18.75" customHeight="1">
      <c r="C121" s="413"/>
      <c r="D121" s="127" t="s">
        <v>923</v>
      </c>
      <c r="E121" s="397"/>
      <c r="F121" s="397"/>
      <c r="G121" s="447"/>
    </row>
    <row r="122" spans="3:7" ht="19.5" customHeight="1">
      <c r="C122" s="406"/>
      <c r="D122" s="390" t="s">
        <v>605</v>
      </c>
      <c r="E122" s="404"/>
      <c r="F122" s="414"/>
      <c r="G122" s="447"/>
    </row>
    <row r="123" spans="3:7" ht="15.75">
      <c r="C123" s="409"/>
      <c r="D123" s="408" t="s">
        <v>545</v>
      </c>
      <c r="E123" s="396"/>
      <c r="F123" s="397"/>
      <c r="G123" s="447"/>
    </row>
    <row r="124" spans="3:7" ht="15.75">
      <c r="C124" s="409"/>
      <c r="D124" s="75" t="s">
        <v>290</v>
      </c>
      <c r="E124" s="396"/>
      <c r="F124" s="398"/>
      <c r="G124" s="447"/>
    </row>
    <row r="125" spans="3:7" ht="26.25" customHeight="1">
      <c r="C125" s="413"/>
      <c r="D125" s="390" t="s">
        <v>908</v>
      </c>
      <c r="E125" s="397"/>
      <c r="F125" s="397"/>
      <c r="G125" s="447"/>
    </row>
    <row r="126" spans="3:7" ht="19.5" customHeight="1">
      <c r="C126" s="386" t="s">
        <v>905</v>
      </c>
      <c r="D126" s="390" t="s">
        <v>603</v>
      </c>
      <c r="E126" s="390"/>
      <c r="F126" s="390"/>
      <c r="G126" s="458"/>
    </row>
    <row r="127" spans="3:7" ht="26.25" customHeight="1">
      <c r="C127" s="76">
        <v>1</v>
      </c>
      <c r="D127" s="75" t="s">
        <v>852</v>
      </c>
      <c r="E127" s="397" t="s">
        <v>604</v>
      </c>
      <c r="F127" s="415" t="s">
        <v>607</v>
      </c>
      <c r="G127" s="447">
        <v>1</v>
      </c>
    </row>
    <row r="128" spans="3:7" ht="24" customHeight="1">
      <c r="C128" s="76"/>
      <c r="D128" s="472" t="s">
        <v>909</v>
      </c>
      <c r="E128" s="397"/>
      <c r="F128" s="397"/>
      <c r="G128" s="447"/>
    </row>
    <row r="129" spans="3:7" ht="31.5" customHeight="1">
      <c r="C129" s="76">
        <v>2</v>
      </c>
      <c r="D129" s="72" t="s">
        <v>853</v>
      </c>
      <c r="E129" s="397" t="s">
        <v>604</v>
      </c>
      <c r="F129" s="397" t="s">
        <v>906</v>
      </c>
      <c r="G129" s="447">
        <v>1</v>
      </c>
    </row>
    <row r="130" spans="3:7" ht="18.75" customHeight="1">
      <c r="C130" s="76"/>
      <c r="D130" s="127" t="s">
        <v>924</v>
      </c>
      <c r="E130" s="397"/>
      <c r="F130" s="397"/>
      <c r="G130" s="447"/>
    </row>
    <row r="131" spans="3:7" ht="22.5" customHeight="1">
      <c r="C131" s="76"/>
      <c r="D131" s="424" t="s">
        <v>928</v>
      </c>
      <c r="E131" s="397"/>
      <c r="F131" s="397"/>
      <c r="G131" s="447"/>
    </row>
    <row r="132" spans="3:7" ht="15.75" customHeight="1">
      <c r="C132" s="416"/>
      <c r="D132" s="417" t="s">
        <v>546</v>
      </c>
      <c r="E132" s="397"/>
      <c r="F132" s="418"/>
      <c r="G132" s="447"/>
    </row>
    <row r="133" spans="3:7" ht="15.75">
      <c r="C133" s="113">
        <v>1</v>
      </c>
      <c r="D133" s="391" t="s">
        <v>911</v>
      </c>
      <c r="E133" s="392" t="s">
        <v>457</v>
      </c>
      <c r="F133" s="418"/>
      <c r="G133" s="459">
        <v>150</v>
      </c>
    </row>
    <row r="134" spans="3:7" ht="15.75">
      <c r="C134" s="113">
        <v>2</v>
      </c>
      <c r="D134" s="391" t="s">
        <v>608</v>
      </c>
      <c r="E134" s="392" t="s">
        <v>457</v>
      </c>
      <c r="F134" s="397"/>
      <c r="G134" s="459">
        <v>140</v>
      </c>
    </row>
    <row r="135" spans="3:7" ht="15.75">
      <c r="C135" s="113">
        <v>3</v>
      </c>
      <c r="D135" s="391" t="s">
        <v>609</v>
      </c>
      <c r="E135" s="392" t="s">
        <v>610</v>
      </c>
      <c r="F135" s="397"/>
      <c r="G135" s="459">
        <v>450</v>
      </c>
    </row>
    <row r="136" spans="3:7" ht="15.75">
      <c r="C136" s="113">
        <v>4</v>
      </c>
      <c r="D136" s="391" t="s">
        <v>611</v>
      </c>
      <c r="E136" s="392" t="s">
        <v>610</v>
      </c>
      <c r="F136" s="398"/>
      <c r="G136" s="459">
        <v>200</v>
      </c>
    </row>
    <row r="137" spans="3:7" ht="15.75">
      <c r="C137" s="113">
        <v>5</v>
      </c>
      <c r="D137" s="391" t="s">
        <v>612</v>
      </c>
      <c r="E137" s="392" t="s">
        <v>610</v>
      </c>
      <c r="F137" s="411"/>
      <c r="G137" s="459">
        <v>250</v>
      </c>
    </row>
    <row r="138" spans="3:7" ht="15.75">
      <c r="C138" s="113">
        <v>6</v>
      </c>
      <c r="D138" s="391" t="s">
        <v>925</v>
      </c>
      <c r="E138" s="392" t="s">
        <v>613</v>
      </c>
      <c r="F138" s="411"/>
      <c r="G138" s="459">
        <v>114</v>
      </c>
    </row>
    <row r="139" spans="3:7" ht="15.75">
      <c r="C139" s="113">
        <v>7</v>
      </c>
      <c r="D139" s="391" t="s">
        <v>926</v>
      </c>
      <c r="E139" s="392" t="s">
        <v>613</v>
      </c>
      <c r="F139" s="411"/>
      <c r="G139" s="459">
        <v>106</v>
      </c>
    </row>
    <row r="140" spans="3:7" ht="15.75">
      <c r="C140" s="113">
        <v>8</v>
      </c>
      <c r="D140" s="391" t="s">
        <v>927</v>
      </c>
      <c r="E140" s="392" t="s">
        <v>613</v>
      </c>
      <c r="F140" s="411"/>
      <c r="G140" s="459">
        <v>86</v>
      </c>
    </row>
    <row r="141" spans="3:7" ht="15.75">
      <c r="C141" s="113">
        <v>9</v>
      </c>
      <c r="D141" s="391" t="s">
        <v>614</v>
      </c>
      <c r="E141" s="392" t="s">
        <v>457</v>
      </c>
      <c r="F141" s="411"/>
      <c r="G141" s="459">
        <v>252</v>
      </c>
    </row>
    <row r="142" spans="3:7" ht="21.75" customHeight="1" thickBot="1">
      <c r="C142" s="474"/>
      <c r="D142" s="467" t="s">
        <v>193</v>
      </c>
      <c r="E142" s="419"/>
      <c r="F142" s="419"/>
      <c r="G142" s="475"/>
    </row>
    <row r="143" spans="3:7" ht="5.25" customHeight="1">
      <c r="C143" s="30"/>
      <c r="D143" s="30"/>
      <c r="E143" s="30"/>
      <c r="F143" s="30"/>
      <c r="G143" s="423"/>
    </row>
    <row r="144" spans="3:7" ht="26.25" customHeight="1">
      <c r="C144" s="379"/>
      <c r="D144" s="535" t="s">
        <v>974</v>
      </c>
      <c r="E144" s="535"/>
      <c r="F144" s="535"/>
      <c r="G144" s="535"/>
    </row>
    <row r="145" spans="3:7" ht="15.75">
      <c r="C145" s="1"/>
      <c r="D145" s="115" t="s">
        <v>822</v>
      </c>
      <c r="E145" s="79"/>
      <c r="F145" s="115"/>
      <c r="G145" s="1"/>
    </row>
    <row r="146" spans="3:7" ht="6" customHeight="1" thickBot="1">
      <c r="C146" s="10"/>
      <c r="D146" s="10"/>
      <c r="E146" s="10"/>
      <c r="F146" s="10"/>
      <c r="G146" s="10"/>
    </row>
    <row r="147" spans="3:7" ht="15.75" customHeight="1">
      <c r="C147" s="587" t="s">
        <v>19</v>
      </c>
      <c r="D147" s="585" t="s">
        <v>616</v>
      </c>
      <c r="E147" s="547" t="s">
        <v>964</v>
      </c>
      <c r="F147" s="583" t="s">
        <v>963</v>
      </c>
      <c r="G147" s="589" t="s">
        <v>973</v>
      </c>
    </row>
    <row r="148" spans="3:7" ht="15.75" customHeight="1">
      <c r="C148" s="588"/>
      <c r="D148" s="586"/>
      <c r="E148" s="548"/>
      <c r="F148" s="584"/>
      <c r="G148" s="590"/>
    </row>
    <row r="149" spans="3:7" ht="19.5" customHeight="1">
      <c r="C149" s="222" t="s">
        <v>3</v>
      </c>
      <c r="D149" s="476" t="s">
        <v>823</v>
      </c>
      <c r="E149" s="92">
        <v>2</v>
      </c>
      <c r="F149" s="223">
        <v>0.044</v>
      </c>
      <c r="G149" s="420">
        <v>505.8</v>
      </c>
    </row>
    <row r="150" spans="3:7" ht="16.5" thickBot="1">
      <c r="C150" s="224"/>
      <c r="D150" s="456"/>
      <c r="E150" s="225"/>
      <c r="F150" s="226"/>
      <c r="G150" s="361"/>
    </row>
    <row r="151" spans="3:7" ht="15.75">
      <c r="C151" s="1"/>
      <c r="D151" s="1"/>
      <c r="E151" s="1"/>
      <c r="F151" s="1"/>
      <c r="G151" s="1"/>
    </row>
    <row r="152" spans="3:7" ht="15">
      <c r="C152"/>
      <c r="D152"/>
      <c r="E152"/>
      <c r="F152"/>
      <c r="G152"/>
    </row>
  </sheetData>
  <mergeCells count="21">
    <mergeCell ref="D23:G23"/>
    <mergeCell ref="C2:G2"/>
    <mergeCell ref="C3:F3"/>
    <mergeCell ref="C4:G4"/>
    <mergeCell ref="C5:G5"/>
    <mergeCell ref="D10:G10"/>
    <mergeCell ref="D36:G36"/>
    <mergeCell ref="D47:G47"/>
    <mergeCell ref="D61:G61"/>
    <mergeCell ref="D67:G67"/>
    <mergeCell ref="D74:G74"/>
    <mergeCell ref="D84:G84"/>
    <mergeCell ref="D89:G89"/>
    <mergeCell ref="D94:G94"/>
    <mergeCell ref="D115:G115"/>
    <mergeCell ref="D144:G144"/>
    <mergeCell ref="E147:E148"/>
    <mergeCell ref="F147:F148"/>
    <mergeCell ref="D147:D148"/>
    <mergeCell ref="C147:C148"/>
    <mergeCell ref="G147:G148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5EBAD-7E5E-451B-819A-98FB9CDC1C6E}">
  <dimension ref="B1:I24"/>
  <sheetViews>
    <sheetView workbookViewId="0" topLeftCell="A18">
      <selection activeCell="M20" sqref="M20"/>
    </sheetView>
  </sheetViews>
  <sheetFormatPr defaultColWidth="9.140625" defaultRowHeight="15"/>
  <cols>
    <col min="1" max="1" width="2.140625" style="0" customWidth="1"/>
    <col min="2" max="2" width="4.7109375" style="0" customWidth="1"/>
    <col min="3" max="3" width="59.140625" style="0" customWidth="1"/>
    <col min="4" max="4" width="11.8515625" style="0" customWidth="1"/>
    <col min="5" max="5" width="13.421875" style="0" customWidth="1"/>
    <col min="6" max="6" width="9.421875" style="0" customWidth="1"/>
    <col min="7" max="7" width="10.8515625" style="0" customWidth="1"/>
    <col min="9" max="9" width="9.140625" style="0" hidden="1" customWidth="1"/>
  </cols>
  <sheetData>
    <row r="1" spans="3:8" ht="15.75" hidden="1">
      <c r="C1" s="1"/>
      <c r="D1" s="542" t="s">
        <v>819</v>
      </c>
      <c r="E1" s="542"/>
      <c r="F1" s="542"/>
      <c r="G1" s="542"/>
      <c r="H1" s="542"/>
    </row>
    <row r="2" spans="3:8" ht="15.75" hidden="1">
      <c r="C2" s="1"/>
      <c r="D2" s="1"/>
      <c r="E2" s="1"/>
      <c r="F2" s="1"/>
      <c r="G2" s="1"/>
      <c r="H2" s="1"/>
    </row>
    <row r="3" spans="2:7" ht="15.75" hidden="1">
      <c r="B3" s="535" t="s">
        <v>818</v>
      </c>
      <c r="C3" s="535"/>
      <c r="D3" s="535"/>
      <c r="E3" s="535"/>
      <c r="F3" s="535"/>
      <c r="G3" s="535"/>
    </row>
    <row r="4" spans="2:8" ht="41.25" customHeight="1">
      <c r="B4" s="527" t="s">
        <v>869</v>
      </c>
      <c r="C4" s="527"/>
      <c r="D4" s="527"/>
      <c r="E4" s="527"/>
      <c r="F4" s="527"/>
      <c r="G4" s="527"/>
      <c r="H4" s="123"/>
    </row>
    <row r="5" spans="2:8" ht="36" customHeight="1" thickBot="1">
      <c r="B5" s="601" t="s">
        <v>631</v>
      </c>
      <c r="C5" s="601"/>
      <c r="D5" s="601"/>
      <c r="E5" s="601"/>
      <c r="F5" s="601"/>
      <c r="G5" s="601"/>
      <c r="H5" s="601"/>
    </row>
    <row r="6" spans="2:7" ht="45.75" customHeight="1" thickBot="1">
      <c r="B6" s="492" t="s">
        <v>615</v>
      </c>
      <c r="C6" s="493" t="s">
        <v>616</v>
      </c>
      <c r="D6" s="494" t="s">
        <v>617</v>
      </c>
      <c r="E6" s="494" t="s">
        <v>151</v>
      </c>
      <c r="F6" s="495" t="s">
        <v>964</v>
      </c>
      <c r="G6" s="496" t="s">
        <v>963</v>
      </c>
    </row>
    <row r="7" spans="2:7" ht="21.75" customHeight="1">
      <c r="B7" s="427"/>
      <c r="C7" s="490"/>
      <c r="D7" s="491"/>
      <c r="E7" s="491"/>
      <c r="F7" s="488"/>
      <c r="G7" s="489"/>
    </row>
    <row r="8" spans="2:9" ht="100.5" customHeight="1">
      <c r="B8" s="153" t="s">
        <v>3</v>
      </c>
      <c r="C8" s="302" t="s">
        <v>618</v>
      </c>
      <c r="D8" s="73" t="s">
        <v>971</v>
      </c>
      <c r="E8" s="73" t="s">
        <v>978</v>
      </c>
      <c r="F8" s="234">
        <v>4</v>
      </c>
      <c r="G8" s="293">
        <v>12</v>
      </c>
      <c r="I8">
        <f>G8*F8</f>
        <v>48</v>
      </c>
    </row>
    <row r="9" spans="2:9" ht="30" customHeight="1">
      <c r="B9" s="154" t="s">
        <v>7</v>
      </c>
      <c r="C9" s="155" t="s">
        <v>849</v>
      </c>
      <c r="D9" s="454"/>
      <c r="E9" s="454"/>
      <c r="F9" s="156"/>
      <c r="G9" s="303"/>
      <c r="I9">
        <f aca="true" t="shared" si="0" ref="I9:I23">G9*F9</f>
        <v>0</v>
      </c>
    </row>
    <row r="10" spans="2:9" ht="63" customHeight="1">
      <c r="B10" s="157" t="s">
        <v>40</v>
      </c>
      <c r="C10" s="155" t="s">
        <v>619</v>
      </c>
      <c r="D10" s="73" t="s">
        <v>971</v>
      </c>
      <c r="E10" s="73" t="s">
        <v>979</v>
      </c>
      <c r="F10" s="234">
        <v>4</v>
      </c>
      <c r="G10" s="293">
        <v>11.8</v>
      </c>
      <c r="I10">
        <f t="shared" si="0"/>
        <v>47.2</v>
      </c>
    </row>
    <row r="11" spans="2:9" ht="65.25" customHeight="1">
      <c r="B11" s="157" t="s">
        <v>41</v>
      </c>
      <c r="C11" s="155" t="s">
        <v>620</v>
      </c>
      <c r="D11" s="73" t="s">
        <v>971</v>
      </c>
      <c r="E11" s="73" t="s">
        <v>980</v>
      </c>
      <c r="F11" s="234">
        <v>4</v>
      </c>
      <c r="G11" s="293">
        <v>19.241</v>
      </c>
      <c r="I11">
        <f t="shared" si="0"/>
        <v>76.964</v>
      </c>
    </row>
    <row r="12" spans="2:9" ht="66.75" customHeight="1">
      <c r="B12" s="157" t="s">
        <v>42</v>
      </c>
      <c r="C12" s="155" t="s">
        <v>621</v>
      </c>
      <c r="D12" s="73" t="s">
        <v>971</v>
      </c>
      <c r="E12" s="73" t="s">
        <v>981</v>
      </c>
      <c r="F12" s="234">
        <v>2</v>
      </c>
      <c r="G12" s="293">
        <v>5</v>
      </c>
      <c r="I12">
        <f t="shared" si="0"/>
        <v>10</v>
      </c>
    </row>
    <row r="13" spans="2:9" ht="74.25" customHeight="1">
      <c r="B13" s="157" t="s">
        <v>43</v>
      </c>
      <c r="C13" s="155" t="s">
        <v>622</v>
      </c>
      <c r="D13" s="73" t="s">
        <v>971</v>
      </c>
      <c r="E13" s="73" t="s">
        <v>982</v>
      </c>
      <c r="F13" s="234">
        <v>3</v>
      </c>
      <c r="G13" s="293">
        <v>4</v>
      </c>
      <c r="I13">
        <f t="shared" si="0"/>
        <v>12</v>
      </c>
    </row>
    <row r="14" spans="2:9" ht="63" customHeight="1">
      <c r="B14" s="158" t="s">
        <v>129</v>
      </c>
      <c r="C14" s="155" t="s">
        <v>623</v>
      </c>
      <c r="D14" s="73" t="s">
        <v>971</v>
      </c>
      <c r="E14" s="73" t="s">
        <v>983</v>
      </c>
      <c r="F14" s="234">
        <v>2</v>
      </c>
      <c r="G14" s="293">
        <v>9</v>
      </c>
      <c r="I14">
        <f t="shared" si="0"/>
        <v>18</v>
      </c>
    </row>
    <row r="15" spans="2:9" ht="116.25" customHeight="1">
      <c r="B15" s="158" t="s">
        <v>131</v>
      </c>
      <c r="C15" s="155" t="s">
        <v>624</v>
      </c>
      <c r="D15" s="73" t="s">
        <v>971</v>
      </c>
      <c r="E15" s="73" t="s">
        <v>984</v>
      </c>
      <c r="F15" s="234">
        <v>3</v>
      </c>
      <c r="G15" s="293">
        <v>5</v>
      </c>
      <c r="I15">
        <f t="shared" si="0"/>
        <v>15</v>
      </c>
    </row>
    <row r="16" spans="2:9" ht="61.5" customHeight="1">
      <c r="B16" s="158" t="s">
        <v>133</v>
      </c>
      <c r="C16" s="155" t="s">
        <v>625</v>
      </c>
      <c r="D16" s="73" t="s">
        <v>971</v>
      </c>
      <c r="E16" s="73" t="s">
        <v>985</v>
      </c>
      <c r="F16" s="234">
        <v>2</v>
      </c>
      <c r="G16" s="293">
        <v>10</v>
      </c>
      <c r="I16">
        <f t="shared" si="0"/>
        <v>20</v>
      </c>
    </row>
    <row r="17" spans="2:9" ht="42.75" customHeight="1">
      <c r="B17" s="153">
        <v>3</v>
      </c>
      <c r="C17" s="155" t="s">
        <v>851</v>
      </c>
      <c r="D17" s="73" t="s">
        <v>971</v>
      </c>
      <c r="E17" s="454"/>
      <c r="F17" s="156"/>
      <c r="G17" s="303"/>
      <c r="I17">
        <f t="shared" si="0"/>
        <v>0</v>
      </c>
    </row>
    <row r="18" spans="2:9" ht="45.75" customHeight="1" thickBot="1">
      <c r="B18" s="498" t="s">
        <v>39</v>
      </c>
      <c r="C18" s="305" t="s">
        <v>626</v>
      </c>
      <c r="D18" s="301" t="s">
        <v>971</v>
      </c>
      <c r="E18" s="301" t="s">
        <v>981</v>
      </c>
      <c r="F18" s="300">
        <v>2</v>
      </c>
      <c r="G18" s="306">
        <v>7</v>
      </c>
      <c r="I18">
        <f t="shared" si="0"/>
        <v>14</v>
      </c>
    </row>
    <row r="19" spans="2:9" ht="66" customHeight="1">
      <c r="B19" s="499" t="s">
        <v>162</v>
      </c>
      <c r="C19" s="500" t="s">
        <v>627</v>
      </c>
      <c r="D19" s="471" t="s">
        <v>971</v>
      </c>
      <c r="E19" s="471" t="s">
        <v>981</v>
      </c>
      <c r="F19" s="463">
        <v>2</v>
      </c>
      <c r="G19" s="501">
        <v>28</v>
      </c>
      <c r="I19">
        <f t="shared" si="0"/>
        <v>56</v>
      </c>
    </row>
    <row r="20" spans="2:9" ht="39.75" customHeight="1">
      <c r="B20" s="158" t="s">
        <v>164</v>
      </c>
      <c r="C20" s="155" t="s">
        <v>628</v>
      </c>
      <c r="D20" s="73" t="s">
        <v>971</v>
      </c>
      <c r="E20" s="73" t="s">
        <v>981</v>
      </c>
      <c r="F20" s="234">
        <v>2</v>
      </c>
      <c r="G20" s="293">
        <v>30</v>
      </c>
      <c r="I20">
        <f t="shared" si="0"/>
        <v>60</v>
      </c>
    </row>
    <row r="21" spans="2:9" ht="88.5" customHeight="1">
      <c r="B21" s="158" t="s">
        <v>166</v>
      </c>
      <c r="C21" s="155" t="s">
        <v>629</v>
      </c>
      <c r="D21" s="73" t="s">
        <v>971</v>
      </c>
      <c r="E21" s="73" t="s">
        <v>986</v>
      </c>
      <c r="F21" s="234">
        <v>2</v>
      </c>
      <c r="G21" s="293">
        <v>20</v>
      </c>
      <c r="I21">
        <f t="shared" si="0"/>
        <v>40</v>
      </c>
    </row>
    <row r="22" spans="2:9" ht="130.5" customHeight="1">
      <c r="B22" s="153">
        <v>4</v>
      </c>
      <c r="C22" s="155" t="s">
        <v>850</v>
      </c>
      <c r="D22" s="73" t="s">
        <v>971</v>
      </c>
      <c r="E22" s="73" t="s">
        <v>987</v>
      </c>
      <c r="F22" s="234">
        <v>3</v>
      </c>
      <c r="G22" s="293">
        <v>36.2</v>
      </c>
      <c r="I22">
        <f t="shared" si="0"/>
        <v>108.60000000000001</v>
      </c>
    </row>
    <row r="23" spans="2:9" ht="105.75" customHeight="1" thickBot="1">
      <c r="B23" s="304" t="s">
        <v>9</v>
      </c>
      <c r="C23" s="305" t="s">
        <v>630</v>
      </c>
      <c r="D23" s="73" t="s">
        <v>971</v>
      </c>
      <c r="E23" s="301" t="s">
        <v>988</v>
      </c>
      <c r="F23" s="300">
        <v>3</v>
      </c>
      <c r="G23" s="306">
        <v>40.8</v>
      </c>
      <c r="I23">
        <f t="shared" si="0"/>
        <v>122.39999999999999</v>
      </c>
    </row>
    <row r="24" spans="2:7" ht="31.5" customHeight="1" thickBot="1">
      <c r="B24" s="159"/>
      <c r="C24" s="497" t="s">
        <v>844</v>
      </c>
      <c r="D24" s="160"/>
      <c r="E24" s="160"/>
      <c r="F24" s="160"/>
      <c r="G24" s="483"/>
    </row>
  </sheetData>
  <mergeCells count="4">
    <mergeCell ref="B5:H5"/>
    <mergeCell ref="D1:H1"/>
    <mergeCell ref="B3:G3"/>
    <mergeCell ref="B4:G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A3DB-CACE-4CFD-9198-B39F6D71B2E1}">
  <dimension ref="B1:K122"/>
  <sheetViews>
    <sheetView workbookViewId="0" topLeftCell="A4">
      <selection activeCell="P12" sqref="P12"/>
    </sheetView>
  </sheetViews>
  <sheetFormatPr defaultColWidth="9.140625" defaultRowHeight="15"/>
  <cols>
    <col min="1" max="1" width="2.28125" style="0" customWidth="1"/>
    <col min="2" max="2" width="8.00390625" style="0" customWidth="1"/>
    <col min="3" max="3" width="10.140625" style="0" customWidth="1"/>
    <col min="4" max="4" width="54.57421875" style="0" customWidth="1"/>
    <col min="5" max="5" width="14.00390625" style="0" customWidth="1"/>
    <col min="6" max="6" width="9.57421875" style="0" customWidth="1"/>
    <col min="7" max="7" width="12.140625" style="0" customWidth="1"/>
    <col min="8" max="8" width="11.00390625" style="0" customWidth="1"/>
    <col min="9" max="9" width="16.57421875" style="0" hidden="1" customWidth="1"/>
    <col min="10" max="10" width="9.140625" style="0" customWidth="1"/>
    <col min="11" max="11" width="12.140625" style="0" hidden="1" customWidth="1"/>
    <col min="12" max="17" width="9.140625" style="0" customWidth="1"/>
  </cols>
  <sheetData>
    <row r="1" spans="3:8" ht="6.75" customHeight="1" hidden="1">
      <c r="C1" s="1"/>
      <c r="D1" s="542"/>
      <c r="E1" s="542"/>
      <c r="F1" s="542"/>
      <c r="G1" s="542"/>
      <c r="H1" s="542"/>
    </row>
    <row r="2" spans="3:8" ht="15.75" hidden="1">
      <c r="C2" s="1"/>
      <c r="D2" s="1"/>
      <c r="E2" s="1"/>
      <c r="F2" s="1"/>
      <c r="G2" s="1"/>
      <c r="H2" s="333" t="s">
        <v>854</v>
      </c>
    </row>
    <row r="3" spans="2:9" ht="15.75" customHeight="1" hidden="1">
      <c r="B3" s="535" t="s">
        <v>806</v>
      </c>
      <c r="C3" s="535"/>
      <c r="D3" s="535"/>
      <c r="E3" s="535"/>
      <c r="F3" s="535"/>
      <c r="G3" s="535"/>
      <c r="H3" s="535"/>
      <c r="I3" s="163"/>
    </row>
    <row r="4" spans="3:8" ht="23.25" customHeight="1">
      <c r="C4" s="527" t="s">
        <v>872</v>
      </c>
      <c r="D4" s="527"/>
      <c r="E4" s="527"/>
      <c r="F4" s="527"/>
      <c r="G4" s="527"/>
      <c r="H4" s="527"/>
    </row>
    <row r="5" spans="2:8" ht="31.5" customHeight="1" thickBot="1">
      <c r="B5" s="619" t="s">
        <v>331</v>
      </c>
      <c r="C5" s="619"/>
      <c r="D5" s="619"/>
      <c r="E5" s="619"/>
      <c r="F5" s="619"/>
      <c r="G5" s="619"/>
      <c r="H5" s="619"/>
    </row>
    <row r="6" spans="2:8" ht="51">
      <c r="B6" s="122" t="s">
        <v>44</v>
      </c>
      <c r="C6" s="102" t="s">
        <v>333</v>
      </c>
      <c r="D6" s="102" t="s">
        <v>45</v>
      </c>
      <c r="E6" s="102" t="s">
        <v>334</v>
      </c>
      <c r="F6" s="102" t="s">
        <v>445</v>
      </c>
      <c r="G6" s="102" t="s">
        <v>335</v>
      </c>
      <c r="H6" s="345" t="s">
        <v>828</v>
      </c>
    </row>
    <row r="7" spans="2:8" ht="21.75" customHeight="1">
      <c r="B7" s="125" t="s">
        <v>441</v>
      </c>
      <c r="C7" s="42"/>
      <c r="D7" s="124" t="s">
        <v>446</v>
      </c>
      <c r="E7" s="42"/>
      <c r="F7" s="114"/>
      <c r="G7" s="42"/>
      <c r="H7" s="356"/>
    </row>
    <row r="8" spans="2:10" ht="19.5" customHeight="1">
      <c r="B8" s="606" t="s">
        <v>3</v>
      </c>
      <c r="C8" s="617" t="s">
        <v>636</v>
      </c>
      <c r="D8" s="615" t="s">
        <v>336</v>
      </c>
      <c r="E8" s="613" t="s">
        <v>337</v>
      </c>
      <c r="F8" s="234">
        <v>1</v>
      </c>
      <c r="G8" s="73" t="s">
        <v>338</v>
      </c>
      <c r="H8" s="357">
        <v>48</v>
      </c>
      <c r="I8" s="29" t="e">
        <f>#REF!*F8</f>
        <v>#REF!</v>
      </c>
      <c r="J8" s="29"/>
    </row>
    <row r="9" spans="2:10" ht="15.75">
      <c r="B9" s="607"/>
      <c r="C9" s="618"/>
      <c r="D9" s="616"/>
      <c r="E9" s="614"/>
      <c r="F9" s="234">
        <v>1</v>
      </c>
      <c r="G9" s="73" t="s">
        <v>339</v>
      </c>
      <c r="H9" s="357">
        <v>48</v>
      </c>
      <c r="I9" s="29" t="e">
        <f>#REF!*F9</f>
        <v>#REF!</v>
      </c>
      <c r="J9" s="29"/>
    </row>
    <row r="10" spans="2:10" ht="21" customHeight="1">
      <c r="B10" s="69" t="s">
        <v>7</v>
      </c>
      <c r="C10" s="233" t="s">
        <v>667</v>
      </c>
      <c r="D10" s="75" t="s">
        <v>340</v>
      </c>
      <c r="E10" s="73" t="s">
        <v>337</v>
      </c>
      <c r="F10" s="234">
        <v>1</v>
      </c>
      <c r="G10" s="73" t="s">
        <v>339</v>
      </c>
      <c r="H10" s="357">
        <v>6</v>
      </c>
      <c r="I10" s="29" t="e">
        <f>#REF!*F10</f>
        <v>#REF!</v>
      </c>
      <c r="J10" s="29"/>
    </row>
    <row r="11" spans="2:11" ht="15.75">
      <c r="B11" s="602" t="s">
        <v>8</v>
      </c>
      <c r="C11" s="603" t="s">
        <v>668</v>
      </c>
      <c r="D11" s="604" t="s">
        <v>341</v>
      </c>
      <c r="E11" s="605" t="s">
        <v>342</v>
      </c>
      <c r="F11" s="234">
        <v>2</v>
      </c>
      <c r="G11" s="73" t="s">
        <v>338</v>
      </c>
      <c r="H11" s="357">
        <v>22</v>
      </c>
      <c r="I11" s="29" t="e">
        <f>#REF!*F11</f>
        <v>#REF!</v>
      </c>
      <c r="J11" s="29"/>
      <c r="K11" t="s">
        <v>805</v>
      </c>
    </row>
    <row r="12" spans="2:10" ht="15.75">
      <c r="B12" s="602"/>
      <c r="C12" s="603"/>
      <c r="D12" s="604"/>
      <c r="E12" s="605"/>
      <c r="F12" s="234">
        <v>2</v>
      </c>
      <c r="G12" s="73" t="s">
        <v>339</v>
      </c>
      <c r="H12" s="357">
        <v>22</v>
      </c>
      <c r="I12" s="29" t="e">
        <f>#REF!*F12</f>
        <v>#REF!</v>
      </c>
      <c r="J12" s="29"/>
    </row>
    <row r="13" spans="2:10" ht="15.75">
      <c r="B13" s="602" t="s">
        <v>2</v>
      </c>
      <c r="C13" s="605" t="s">
        <v>343</v>
      </c>
      <c r="D13" s="604" t="s">
        <v>344</v>
      </c>
      <c r="E13" s="605" t="s">
        <v>337</v>
      </c>
      <c r="F13" s="234">
        <v>1</v>
      </c>
      <c r="G13" s="73" t="s">
        <v>338</v>
      </c>
      <c r="H13" s="357">
        <v>50</v>
      </c>
      <c r="I13" s="29" t="e">
        <f>#REF!*F13</f>
        <v>#REF!</v>
      </c>
      <c r="J13" s="29"/>
    </row>
    <row r="14" spans="2:10" ht="15.75">
      <c r="B14" s="602"/>
      <c r="C14" s="605"/>
      <c r="D14" s="604"/>
      <c r="E14" s="605"/>
      <c r="F14" s="234">
        <v>1</v>
      </c>
      <c r="G14" s="73" t="s">
        <v>345</v>
      </c>
      <c r="H14" s="357">
        <v>24</v>
      </c>
      <c r="I14" s="29" t="e">
        <f>#REF!*F14</f>
        <v>#REF!</v>
      </c>
      <c r="J14" s="29"/>
    </row>
    <row r="15" spans="2:10" ht="19.5" customHeight="1">
      <c r="B15" s="69" t="s">
        <v>9</v>
      </c>
      <c r="C15" s="233" t="s">
        <v>669</v>
      </c>
      <c r="D15" s="75" t="s">
        <v>346</v>
      </c>
      <c r="E15" s="73" t="s">
        <v>347</v>
      </c>
      <c r="F15" s="234">
        <v>1</v>
      </c>
      <c r="G15" s="205" t="s">
        <v>348</v>
      </c>
      <c r="H15" s="357">
        <v>3.5</v>
      </c>
      <c r="I15" s="29" t="e">
        <f>#REF!*F15</f>
        <v>#REF!</v>
      </c>
      <c r="J15" s="29"/>
    </row>
    <row r="16" spans="2:10" ht="15.75">
      <c r="B16" s="602" t="s">
        <v>10</v>
      </c>
      <c r="C16" s="603" t="s">
        <v>670</v>
      </c>
      <c r="D16" s="604" t="s">
        <v>349</v>
      </c>
      <c r="E16" s="605" t="s">
        <v>22</v>
      </c>
      <c r="F16" s="234">
        <v>1</v>
      </c>
      <c r="G16" s="205" t="s">
        <v>345</v>
      </c>
      <c r="H16" s="357">
        <v>6</v>
      </c>
      <c r="I16" s="29" t="e">
        <f>#REF!*F16</f>
        <v>#REF!</v>
      </c>
      <c r="J16" s="29"/>
    </row>
    <row r="17" spans="2:10" ht="15.75">
      <c r="B17" s="602"/>
      <c r="C17" s="603"/>
      <c r="D17" s="604"/>
      <c r="E17" s="605"/>
      <c r="F17" s="234">
        <v>1</v>
      </c>
      <c r="G17" s="205" t="s">
        <v>339</v>
      </c>
      <c r="H17" s="357">
        <v>14</v>
      </c>
      <c r="I17" s="29" t="e">
        <f>#REF!*F17</f>
        <v>#REF!</v>
      </c>
      <c r="J17" s="29"/>
    </row>
    <row r="18" spans="2:10" ht="15.75">
      <c r="B18" s="602" t="s">
        <v>192</v>
      </c>
      <c r="C18" s="603" t="s">
        <v>671</v>
      </c>
      <c r="D18" s="604" t="s">
        <v>350</v>
      </c>
      <c r="E18" s="605" t="s">
        <v>337</v>
      </c>
      <c r="F18" s="234">
        <v>1</v>
      </c>
      <c r="G18" s="205" t="s">
        <v>345</v>
      </c>
      <c r="H18" s="357">
        <v>20</v>
      </c>
      <c r="I18" s="29" t="e">
        <f>#REF!*F18</f>
        <v>#REF!</v>
      </c>
      <c r="J18" s="29"/>
    </row>
    <row r="19" spans="2:10" ht="15.75">
      <c r="B19" s="602"/>
      <c r="C19" s="603"/>
      <c r="D19" s="604"/>
      <c r="E19" s="605"/>
      <c r="F19" s="234">
        <v>1</v>
      </c>
      <c r="G19" s="205" t="s">
        <v>339</v>
      </c>
      <c r="H19" s="357">
        <v>20</v>
      </c>
      <c r="I19" s="29" t="e">
        <f>#REF!*F19</f>
        <v>#REF!</v>
      </c>
      <c r="J19" s="29"/>
    </row>
    <row r="20" spans="2:10" ht="15.75">
      <c r="B20" s="602" t="s">
        <v>351</v>
      </c>
      <c r="C20" s="603" t="s">
        <v>672</v>
      </c>
      <c r="D20" s="604" t="s">
        <v>352</v>
      </c>
      <c r="E20" s="605" t="s">
        <v>337</v>
      </c>
      <c r="F20" s="234">
        <v>1</v>
      </c>
      <c r="G20" s="205" t="s">
        <v>338</v>
      </c>
      <c r="H20" s="357">
        <v>24</v>
      </c>
      <c r="I20" s="29" t="e">
        <f>#REF!*F20</f>
        <v>#REF!</v>
      </c>
      <c r="J20" s="29"/>
    </row>
    <row r="21" spans="2:10" ht="15.75">
      <c r="B21" s="602"/>
      <c r="C21" s="603"/>
      <c r="D21" s="604"/>
      <c r="E21" s="605"/>
      <c r="F21" s="234">
        <v>1</v>
      </c>
      <c r="G21" s="205" t="s">
        <v>339</v>
      </c>
      <c r="H21" s="357">
        <v>24</v>
      </c>
      <c r="I21" s="29" t="e">
        <f>#REF!*F21</f>
        <v>#REF!</v>
      </c>
      <c r="J21" s="29"/>
    </row>
    <row r="22" spans="2:10" ht="15.75">
      <c r="B22" s="602" t="s">
        <v>353</v>
      </c>
      <c r="C22" s="603" t="s">
        <v>673</v>
      </c>
      <c r="D22" s="604" t="s">
        <v>354</v>
      </c>
      <c r="E22" s="605" t="s">
        <v>355</v>
      </c>
      <c r="F22" s="234">
        <v>2</v>
      </c>
      <c r="G22" s="205" t="s">
        <v>345</v>
      </c>
      <c r="H22" s="357">
        <v>9</v>
      </c>
      <c r="I22" s="29" t="e">
        <f>#REF!*F22</f>
        <v>#REF!</v>
      </c>
      <c r="J22" s="29"/>
    </row>
    <row r="23" spans="2:10" ht="15.75">
      <c r="B23" s="602"/>
      <c r="C23" s="603"/>
      <c r="D23" s="604"/>
      <c r="E23" s="605"/>
      <c r="F23" s="234">
        <v>2</v>
      </c>
      <c r="G23" s="205" t="s">
        <v>339</v>
      </c>
      <c r="H23" s="357">
        <v>9</v>
      </c>
      <c r="I23" s="29" t="e">
        <f>#REF!*F23</f>
        <v>#REF!</v>
      </c>
      <c r="J23" s="29"/>
    </row>
    <row r="24" spans="2:10" ht="21.75" customHeight="1">
      <c r="B24" s="69" t="s">
        <v>356</v>
      </c>
      <c r="C24" s="233" t="s">
        <v>674</v>
      </c>
      <c r="D24" s="75" t="s">
        <v>357</v>
      </c>
      <c r="E24" s="73" t="s">
        <v>342</v>
      </c>
      <c r="F24" s="234">
        <v>1</v>
      </c>
      <c r="G24" s="205" t="s">
        <v>345</v>
      </c>
      <c r="H24" s="357">
        <v>1.5</v>
      </c>
      <c r="I24" s="29" t="e">
        <f>#REF!*F24</f>
        <v>#REF!</v>
      </c>
      <c r="J24" s="29"/>
    </row>
    <row r="25" spans="2:10" ht="15.75">
      <c r="B25" s="602" t="s">
        <v>358</v>
      </c>
      <c r="C25" s="603" t="s">
        <v>675</v>
      </c>
      <c r="D25" s="604" t="s">
        <v>359</v>
      </c>
      <c r="E25" s="605" t="s">
        <v>22</v>
      </c>
      <c r="F25" s="234">
        <v>1</v>
      </c>
      <c r="G25" s="205" t="s">
        <v>338</v>
      </c>
      <c r="H25" s="357">
        <v>35</v>
      </c>
      <c r="I25" s="29" t="e">
        <f>#REF!*F25</f>
        <v>#REF!</v>
      </c>
      <c r="J25" s="29"/>
    </row>
    <row r="26" spans="2:10" ht="15.75">
      <c r="B26" s="602"/>
      <c r="C26" s="603"/>
      <c r="D26" s="604"/>
      <c r="E26" s="605"/>
      <c r="F26" s="234">
        <v>1</v>
      </c>
      <c r="G26" s="205" t="s">
        <v>345</v>
      </c>
      <c r="H26" s="357">
        <v>35</v>
      </c>
      <c r="I26" s="29" t="e">
        <f>#REF!*F26</f>
        <v>#REF!</v>
      </c>
      <c r="J26" s="29"/>
    </row>
    <row r="27" spans="2:10" ht="15.75">
      <c r="B27" s="602" t="s">
        <v>360</v>
      </c>
      <c r="C27" s="603" t="s">
        <v>676</v>
      </c>
      <c r="D27" s="604" t="s">
        <v>361</v>
      </c>
      <c r="E27" s="605" t="s">
        <v>337</v>
      </c>
      <c r="F27" s="234">
        <v>1</v>
      </c>
      <c r="G27" s="205" t="s">
        <v>345</v>
      </c>
      <c r="H27" s="357">
        <v>34</v>
      </c>
      <c r="I27" s="29" t="e">
        <f>#REF!*F27</f>
        <v>#REF!</v>
      </c>
      <c r="J27" s="29"/>
    </row>
    <row r="28" spans="2:10" ht="15.75">
      <c r="B28" s="602"/>
      <c r="C28" s="603"/>
      <c r="D28" s="604"/>
      <c r="E28" s="605"/>
      <c r="F28" s="234">
        <v>1</v>
      </c>
      <c r="G28" s="205" t="s">
        <v>339</v>
      </c>
      <c r="H28" s="357">
        <v>34</v>
      </c>
      <c r="I28" s="29" t="e">
        <f>#REF!*F28</f>
        <v>#REF!</v>
      </c>
      <c r="J28" s="29"/>
    </row>
    <row r="29" spans="2:10" ht="22.5" customHeight="1">
      <c r="B29" s="69" t="s">
        <v>362</v>
      </c>
      <c r="C29" s="233" t="s">
        <v>677</v>
      </c>
      <c r="D29" s="75" t="s">
        <v>363</v>
      </c>
      <c r="E29" s="73" t="s">
        <v>337</v>
      </c>
      <c r="F29" s="234">
        <v>1</v>
      </c>
      <c r="G29" s="205" t="s">
        <v>348</v>
      </c>
      <c r="H29" s="357">
        <v>36</v>
      </c>
      <c r="I29" s="29" t="e">
        <f>#REF!*F29</f>
        <v>#REF!</v>
      </c>
      <c r="J29" s="29"/>
    </row>
    <row r="30" spans="2:10" ht="23.25" customHeight="1">
      <c r="B30" s="69" t="s">
        <v>364</v>
      </c>
      <c r="C30" s="233" t="s">
        <v>678</v>
      </c>
      <c r="D30" s="75" t="s">
        <v>367</v>
      </c>
      <c r="E30" s="73" t="s">
        <v>368</v>
      </c>
      <c r="F30" s="234">
        <v>10</v>
      </c>
      <c r="G30" s="73" t="s">
        <v>339</v>
      </c>
      <c r="H30" s="357">
        <v>4</v>
      </c>
      <c r="I30" s="29" t="e">
        <f>#REF!*F30</f>
        <v>#REF!</v>
      </c>
      <c r="J30" s="29"/>
    </row>
    <row r="31" spans="2:10" ht="15.75">
      <c r="B31" s="606" t="s">
        <v>366</v>
      </c>
      <c r="C31" s="603" t="s">
        <v>679</v>
      </c>
      <c r="D31" s="604" t="s">
        <v>370</v>
      </c>
      <c r="E31" s="605" t="s">
        <v>365</v>
      </c>
      <c r="F31" s="234">
        <v>1</v>
      </c>
      <c r="G31" s="73" t="s">
        <v>338</v>
      </c>
      <c r="H31" s="357">
        <v>69</v>
      </c>
      <c r="I31" s="29" t="e">
        <f>#REF!*F31</f>
        <v>#REF!</v>
      </c>
      <c r="J31" s="29"/>
    </row>
    <row r="32" spans="2:10" ht="15.75">
      <c r="B32" s="607"/>
      <c r="C32" s="603"/>
      <c r="D32" s="604"/>
      <c r="E32" s="605"/>
      <c r="F32" s="234">
        <v>1</v>
      </c>
      <c r="G32" s="73" t="s">
        <v>339</v>
      </c>
      <c r="H32" s="357">
        <v>8</v>
      </c>
      <c r="I32" s="29" t="e">
        <f>#REF!*F32</f>
        <v>#REF!</v>
      </c>
      <c r="J32" s="29"/>
    </row>
    <row r="33" spans="2:10" ht="15.75">
      <c r="B33" s="608" t="s">
        <v>369</v>
      </c>
      <c r="C33" s="603" t="s">
        <v>680</v>
      </c>
      <c r="D33" s="604" t="s">
        <v>372</v>
      </c>
      <c r="E33" s="605" t="s">
        <v>342</v>
      </c>
      <c r="F33" s="234">
        <v>1</v>
      </c>
      <c r="G33" s="73" t="s">
        <v>338</v>
      </c>
      <c r="H33" s="357">
        <v>24</v>
      </c>
      <c r="I33" s="29" t="e">
        <f>#REF!*F33</f>
        <v>#REF!</v>
      </c>
      <c r="J33" s="29"/>
    </row>
    <row r="34" spans="2:10" ht="15.75">
      <c r="B34" s="609"/>
      <c r="C34" s="603"/>
      <c r="D34" s="604"/>
      <c r="E34" s="605"/>
      <c r="F34" s="234">
        <v>1</v>
      </c>
      <c r="G34" s="73" t="s">
        <v>339</v>
      </c>
      <c r="H34" s="357">
        <v>24</v>
      </c>
      <c r="I34" s="29" t="e">
        <f>#REF!*F34</f>
        <v>#REF!</v>
      </c>
      <c r="J34" s="29"/>
    </row>
    <row r="35" spans="2:10" ht="15.75">
      <c r="B35" s="602" t="s">
        <v>371</v>
      </c>
      <c r="C35" s="603" t="s">
        <v>681</v>
      </c>
      <c r="D35" s="604" t="s">
        <v>374</v>
      </c>
      <c r="E35" s="605" t="s">
        <v>375</v>
      </c>
      <c r="F35" s="234">
        <v>20</v>
      </c>
      <c r="G35" s="73" t="s">
        <v>345</v>
      </c>
      <c r="H35" s="357">
        <v>4</v>
      </c>
      <c r="I35" s="29" t="e">
        <f>#REF!*F35</f>
        <v>#REF!</v>
      </c>
      <c r="J35" s="29"/>
    </row>
    <row r="36" spans="2:10" ht="15.75">
      <c r="B36" s="602"/>
      <c r="C36" s="603"/>
      <c r="D36" s="604"/>
      <c r="E36" s="605"/>
      <c r="F36" s="234">
        <v>20</v>
      </c>
      <c r="G36" s="73" t="s">
        <v>339</v>
      </c>
      <c r="H36" s="357">
        <v>4</v>
      </c>
      <c r="I36" s="29" t="e">
        <f>#REF!*F36</f>
        <v>#REF!</v>
      </c>
      <c r="J36" s="29"/>
    </row>
    <row r="37" spans="2:10" ht="27" customHeight="1">
      <c r="B37" s="69" t="s">
        <v>373</v>
      </c>
      <c r="C37" s="233" t="s">
        <v>682</v>
      </c>
      <c r="D37" s="75" t="s">
        <v>377</v>
      </c>
      <c r="E37" s="73" t="s">
        <v>378</v>
      </c>
      <c r="F37" s="234">
        <v>60</v>
      </c>
      <c r="G37" s="73" t="s">
        <v>339</v>
      </c>
      <c r="H37" s="357">
        <v>1</v>
      </c>
      <c r="I37" s="29" t="e">
        <f>#REF!*F37</f>
        <v>#REF!</v>
      </c>
      <c r="J37" s="29"/>
    </row>
    <row r="38" spans="2:10" ht="15.75">
      <c r="B38" s="602" t="s">
        <v>376</v>
      </c>
      <c r="C38" s="603" t="s">
        <v>683</v>
      </c>
      <c r="D38" s="604" t="s">
        <v>380</v>
      </c>
      <c r="E38" s="605" t="s">
        <v>381</v>
      </c>
      <c r="F38" s="234">
        <v>9</v>
      </c>
      <c r="G38" s="73" t="s">
        <v>345</v>
      </c>
      <c r="H38" s="357">
        <v>10</v>
      </c>
      <c r="I38" s="29" t="e">
        <f>#REF!*F38</f>
        <v>#REF!</v>
      </c>
      <c r="J38" s="29"/>
    </row>
    <row r="39" spans="2:10" ht="15.75">
      <c r="B39" s="602"/>
      <c r="C39" s="603"/>
      <c r="D39" s="604"/>
      <c r="E39" s="605"/>
      <c r="F39" s="234">
        <v>9</v>
      </c>
      <c r="G39" s="73" t="s">
        <v>339</v>
      </c>
      <c r="H39" s="357">
        <v>10</v>
      </c>
      <c r="I39" s="29" t="e">
        <f>#REF!*F39</f>
        <v>#REF!</v>
      </c>
      <c r="J39" s="29"/>
    </row>
    <row r="40" spans="2:10" ht="15.75">
      <c r="B40" s="602" t="s">
        <v>379</v>
      </c>
      <c r="C40" s="603" t="s">
        <v>684</v>
      </c>
      <c r="D40" s="604" t="s">
        <v>383</v>
      </c>
      <c r="E40" s="605" t="s">
        <v>384</v>
      </c>
      <c r="F40" s="234">
        <v>5</v>
      </c>
      <c r="G40" s="73" t="s">
        <v>345</v>
      </c>
      <c r="H40" s="357">
        <v>7</v>
      </c>
      <c r="I40" s="29" t="e">
        <f>#REF!*F40</f>
        <v>#REF!</v>
      </c>
      <c r="J40" s="29"/>
    </row>
    <row r="41" spans="2:10" ht="15.75">
      <c r="B41" s="602"/>
      <c r="C41" s="603"/>
      <c r="D41" s="604"/>
      <c r="E41" s="605"/>
      <c r="F41" s="234">
        <v>5</v>
      </c>
      <c r="G41" s="73" t="s">
        <v>339</v>
      </c>
      <c r="H41" s="357">
        <v>7</v>
      </c>
      <c r="I41" s="29" t="e">
        <f>#REF!*F41</f>
        <v>#REF!</v>
      </c>
      <c r="J41" s="29"/>
    </row>
    <row r="42" spans="2:10" ht="17.25" customHeight="1">
      <c r="B42" s="69" t="s">
        <v>382</v>
      </c>
      <c r="C42" s="233" t="s">
        <v>685</v>
      </c>
      <c r="D42" s="75" t="s">
        <v>386</v>
      </c>
      <c r="E42" s="73" t="s">
        <v>384</v>
      </c>
      <c r="F42" s="234">
        <v>5</v>
      </c>
      <c r="G42" s="73" t="s">
        <v>345</v>
      </c>
      <c r="H42" s="357">
        <v>5</v>
      </c>
      <c r="I42" s="29" t="e">
        <f>#REF!*F42</f>
        <v>#REF!</v>
      </c>
      <c r="J42" s="29"/>
    </row>
    <row r="43" spans="2:10" ht="22.5" customHeight="1">
      <c r="B43" s="69" t="s">
        <v>385</v>
      </c>
      <c r="C43" s="233" t="s">
        <v>686</v>
      </c>
      <c r="D43" s="75" t="s">
        <v>388</v>
      </c>
      <c r="E43" s="73" t="s">
        <v>365</v>
      </c>
      <c r="F43" s="234">
        <v>1</v>
      </c>
      <c r="G43" s="73" t="s">
        <v>339</v>
      </c>
      <c r="H43" s="357">
        <v>12</v>
      </c>
      <c r="I43" s="29" t="e">
        <f>#REF!*F43</f>
        <v>#REF!</v>
      </c>
      <c r="J43" s="29"/>
    </row>
    <row r="44" spans="2:10" ht="15.75">
      <c r="B44" s="602" t="s">
        <v>387</v>
      </c>
      <c r="C44" s="603" t="s">
        <v>687</v>
      </c>
      <c r="D44" s="604" t="s">
        <v>390</v>
      </c>
      <c r="E44" s="605" t="s">
        <v>337</v>
      </c>
      <c r="F44" s="234">
        <v>1</v>
      </c>
      <c r="G44" s="73" t="s">
        <v>345</v>
      </c>
      <c r="H44" s="357">
        <v>12</v>
      </c>
      <c r="I44" s="29" t="e">
        <f>#REF!*F44</f>
        <v>#REF!</v>
      </c>
      <c r="J44" s="29"/>
    </row>
    <row r="45" spans="2:10" ht="15.75">
      <c r="B45" s="602"/>
      <c r="C45" s="603"/>
      <c r="D45" s="604"/>
      <c r="E45" s="605"/>
      <c r="F45" s="234">
        <v>1</v>
      </c>
      <c r="G45" s="73" t="s">
        <v>339</v>
      </c>
      <c r="H45" s="357">
        <v>12</v>
      </c>
      <c r="I45" s="29" t="e">
        <f>#REF!*F45</f>
        <v>#REF!</v>
      </c>
      <c r="J45" s="29"/>
    </row>
    <row r="46" spans="2:10" ht="15.75">
      <c r="B46" s="602" t="s">
        <v>389</v>
      </c>
      <c r="C46" s="603" t="s">
        <v>688</v>
      </c>
      <c r="D46" s="604" t="s">
        <v>392</v>
      </c>
      <c r="E46" s="605" t="s">
        <v>239</v>
      </c>
      <c r="F46" s="234">
        <v>6</v>
      </c>
      <c r="G46" s="73" t="s">
        <v>345</v>
      </c>
      <c r="H46" s="357">
        <v>96</v>
      </c>
      <c r="I46" s="29" t="e">
        <f>#REF!*F46</f>
        <v>#REF!</v>
      </c>
      <c r="J46" s="29"/>
    </row>
    <row r="47" spans="2:10" ht="15.75">
      <c r="B47" s="602"/>
      <c r="C47" s="603"/>
      <c r="D47" s="604"/>
      <c r="E47" s="605"/>
      <c r="F47" s="234">
        <v>6</v>
      </c>
      <c r="G47" s="73" t="s">
        <v>339</v>
      </c>
      <c r="H47" s="357">
        <v>96</v>
      </c>
      <c r="I47" s="29" t="e">
        <f>#REF!*F47</f>
        <v>#REF!</v>
      </c>
      <c r="J47" s="29"/>
    </row>
    <row r="48" spans="2:10" ht="15.75">
      <c r="B48" s="602" t="s">
        <v>391</v>
      </c>
      <c r="C48" s="603" t="s">
        <v>689</v>
      </c>
      <c r="D48" s="604" t="s">
        <v>394</v>
      </c>
      <c r="E48" s="605" t="s">
        <v>365</v>
      </c>
      <c r="F48" s="234">
        <v>1</v>
      </c>
      <c r="G48" s="73" t="s">
        <v>345</v>
      </c>
      <c r="H48" s="357">
        <v>49</v>
      </c>
      <c r="I48" s="29" t="e">
        <f>#REF!*F48</f>
        <v>#REF!</v>
      </c>
      <c r="J48" s="29"/>
    </row>
    <row r="49" spans="2:10" ht="15.75">
      <c r="B49" s="602"/>
      <c r="C49" s="603"/>
      <c r="D49" s="604"/>
      <c r="E49" s="605"/>
      <c r="F49" s="234">
        <v>1</v>
      </c>
      <c r="G49" s="73" t="s">
        <v>339</v>
      </c>
      <c r="H49" s="357">
        <v>49</v>
      </c>
      <c r="I49" s="29" t="e">
        <f>#REF!*F49</f>
        <v>#REF!</v>
      </c>
      <c r="J49" s="29"/>
    </row>
    <row r="50" spans="2:10" ht="15.75">
      <c r="B50" s="602" t="s">
        <v>393</v>
      </c>
      <c r="C50" s="603" t="s">
        <v>690</v>
      </c>
      <c r="D50" s="604" t="s">
        <v>396</v>
      </c>
      <c r="E50" s="605" t="s">
        <v>337</v>
      </c>
      <c r="F50" s="234">
        <v>1</v>
      </c>
      <c r="G50" s="73" t="s">
        <v>345</v>
      </c>
      <c r="H50" s="357">
        <v>18</v>
      </c>
      <c r="I50" s="29" t="e">
        <f>#REF!*F50</f>
        <v>#REF!</v>
      </c>
      <c r="J50" s="29"/>
    </row>
    <row r="51" spans="2:10" ht="15.75">
      <c r="B51" s="602"/>
      <c r="C51" s="603"/>
      <c r="D51" s="604"/>
      <c r="E51" s="605"/>
      <c r="F51" s="234">
        <v>1</v>
      </c>
      <c r="G51" s="73" t="s">
        <v>339</v>
      </c>
      <c r="H51" s="357">
        <v>18</v>
      </c>
      <c r="I51" s="29" t="e">
        <f>#REF!*F51</f>
        <v>#REF!</v>
      </c>
      <c r="J51" s="29"/>
    </row>
    <row r="52" spans="2:10" ht="15.75">
      <c r="B52" s="602" t="s">
        <v>395</v>
      </c>
      <c r="C52" s="603" t="s">
        <v>691</v>
      </c>
      <c r="D52" s="604" t="s">
        <v>398</v>
      </c>
      <c r="E52" s="605" t="s">
        <v>337</v>
      </c>
      <c r="F52" s="234">
        <v>1</v>
      </c>
      <c r="G52" s="73" t="s">
        <v>345</v>
      </c>
      <c r="H52" s="357">
        <v>20</v>
      </c>
      <c r="I52" s="29" t="e">
        <f>#REF!*F52</f>
        <v>#REF!</v>
      </c>
      <c r="J52" s="29"/>
    </row>
    <row r="53" spans="2:10" ht="15.75">
      <c r="B53" s="602"/>
      <c r="C53" s="603"/>
      <c r="D53" s="604"/>
      <c r="E53" s="605"/>
      <c r="F53" s="234">
        <v>1</v>
      </c>
      <c r="G53" s="73" t="s">
        <v>339</v>
      </c>
      <c r="H53" s="357">
        <v>20</v>
      </c>
      <c r="I53" s="29" t="e">
        <f>#REF!*F53</f>
        <v>#REF!</v>
      </c>
      <c r="J53" s="29"/>
    </row>
    <row r="54" spans="2:10" ht="15.75">
      <c r="B54" s="602" t="s">
        <v>397</v>
      </c>
      <c r="C54" s="603" t="s">
        <v>692</v>
      </c>
      <c r="D54" s="604" t="s">
        <v>400</v>
      </c>
      <c r="E54" s="605" t="s">
        <v>22</v>
      </c>
      <c r="F54" s="234">
        <v>1</v>
      </c>
      <c r="G54" s="73" t="s">
        <v>338</v>
      </c>
      <c r="H54" s="357">
        <v>7</v>
      </c>
      <c r="I54" s="29" t="e">
        <f>#REF!*F54</f>
        <v>#REF!</v>
      </c>
      <c r="J54" s="29"/>
    </row>
    <row r="55" spans="2:10" ht="15.75">
      <c r="B55" s="602"/>
      <c r="C55" s="603"/>
      <c r="D55" s="604"/>
      <c r="E55" s="605"/>
      <c r="F55" s="234">
        <v>1</v>
      </c>
      <c r="G55" s="73" t="s">
        <v>339</v>
      </c>
      <c r="H55" s="357">
        <v>7</v>
      </c>
      <c r="I55" s="29" t="e">
        <f>#REF!*F55</f>
        <v>#REF!</v>
      </c>
      <c r="J55" s="29"/>
    </row>
    <row r="56" spans="2:10" ht="15.75">
      <c r="B56" s="602" t="s">
        <v>399</v>
      </c>
      <c r="C56" s="603" t="s">
        <v>693</v>
      </c>
      <c r="D56" s="604" t="s">
        <v>402</v>
      </c>
      <c r="E56" s="605" t="s">
        <v>342</v>
      </c>
      <c r="F56" s="234">
        <v>1</v>
      </c>
      <c r="G56" s="73" t="s">
        <v>345</v>
      </c>
      <c r="H56" s="357">
        <v>10</v>
      </c>
      <c r="I56" s="29" t="e">
        <f>#REF!*F56</f>
        <v>#REF!</v>
      </c>
      <c r="J56" s="29"/>
    </row>
    <row r="57" spans="2:10" ht="15.75">
      <c r="B57" s="602"/>
      <c r="C57" s="603"/>
      <c r="D57" s="604"/>
      <c r="E57" s="605"/>
      <c r="F57" s="234">
        <v>1</v>
      </c>
      <c r="G57" s="73" t="s">
        <v>339</v>
      </c>
      <c r="H57" s="357">
        <v>10</v>
      </c>
      <c r="I57" s="29" t="e">
        <f>#REF!*F57</f>
        <v>#REF!</v>
      </c>
      <c r="J57" s="29"/>
    </row>
    <row r="58" spans="2:10" ht="15.75">
      <c r="B58" s="602" t="s">
        <v>401</v>
      </c>
      <c r="C58" s="603" t="s">
        <v>694</v>
      </c>
      <c r="D58" s="604" t="s">
        <v>404</v>
      </c>
      <c r="E58" s="605" t="s">
        <v>405</v>
      </c>
      <c r="F58" s="234">
        <v>4</v>
      </c>
      <c r="G58" s="73" t="s">
        <v>345</v>
      </c>
      <c r="H58" s="357">
        <v>24</v>
      </c>
      <c r="I58" s="29" t="e">
        <f>#REF!*F58</f>
        <v>#REF!</v>
      </c>
      <c r="J58" s="29"/>
    </row>
    <row r="59" spans="2:10" ht="15.75">
      <c r="B59" s="602"/>
      <c r="C59" s="603"/>
      <c r="D59" s="604"/>
      <c r="E59" s="605"/>
      <c r="F59" s="234">
        <v>4</v>
      </c>
      <c r="G59" s="73" t="s">
        <v>339</v>
      </c>
      <c r="H59" s="357">
        <v>24</v>
      </c>
      <c r="I59" s="29" t="e">
        <f>#REF!*F59</f>
        <v>#REF!</v>
      </c>
      <c r="J59" s="29"/>
    </row>
    <row r="60" spans="2:10" ht="21" customHeight="1">
      <c r="B60" s="69" t="s">
        <v>403</v>
      </c>
      <c r="C60" s="233" t="s">
        <v>695</v>
      </c>
      <c r="D60" s="75" t="s">
        <v>407</v>
      </c>
      <c r="E60" s="73" t="s">
        <v>405</v>
      </c>
      <c r="F60" s="234">
        <v>4</v>
      </c>
      <c r="G60" s="73" t="s">
        <v>339</v>
      </c>
      <c r="H60" s="357">
        <v>8</v>
      </c>
      <c r="I60" s="29" t="e">
        <f>#REF!*F60</f>
        <v>#REF!</v>
      </c>
      <c r="J60" s="29"/>
    </row>
    <row r="61" spans="2:10" ht="15.75">
      <c r="B61" s="602" t="s">
        <v>406</v>
      </c>
      <c r="C61" s="603" t="s">
        <v>696</v>
      </c>
      <c r="D61" s="604" t="s">
        <v>409</v>
      </c>
      <c r="E61" s="605" t="s">
        <v>410</v>
      </c>
      <c r="F61" s="234">
        <v>1</v>
      </c>
      <c r="G61" s="73" t="s">
        <v>345</v>
      </c>
      <c r="H61" s="357">
        <v>63</v>
      </c>
      <c r="I61" s="29" t="e">
        <f>#REF!*F61</f>
        <v>#REF!</v>
      </c>
      <c r="J61" s="29"/>
    </row>
    <row r="62" spans="2:10" ht="15.75">
      <c r="B62" s="602"/>
      <c r="C62" s="603"/>
      <c r="D62" s="604"/>
      <c r="E62" s="605"/>
      <c r="F62" s="234">
        <v>1</v>
      </c>
      <c r="G62" s="73" t="s">
        <v>339</v>
      </c>
      <c r="H62" s="357">
        <v>63</v>
      </c>
      <c r="I62" s="29" t="e">
        <f>#REF!*F62</f>
        <v>#REF!</v>
      </c>
      <c r="J62" s="29"/>
    </row>
    <row r="63" spans="2:10" ht="15.75">
      <c r="B63" s="602" t="s">
        <v>408</v>
      </c>
      <c r="C63" s="603" t="s">
        <v>697</v>
      </c>
      <c r="D63" s="604" t="s">
        <v>413</v>
      </c>
      <c r="E63" s="605" t="s">
        <v>355</v>
      </c>
      <c r="F63" s="234">
        <v>2</v>
      </c>
      <c r="G63" s="73" t="s">
        <v>345</v>
      </c>
      <c r="H63" s="357">
        <v>21</v>
      </c>
      <c r="I63" s="29" t="e">
        <f>#REF!*F63</f>
        <v>#REF!</v>
      </c>
      <c r="J63" s="29"/>
    </row>
    <row r="64" spans="2:10" ht="15.75">
      <c r="B64" s="602"/>
      <c r="C64" s="603"/>
      <c r="D64" s="604"/>
      <c r="E64" s="605"/>
      <c r="F64" s="234">
        <v>2</v>
      </c>
      <c r="G64" s="73" t="s">
        <v>339</v>
      </c>
      <c r="H64" s="357">
        <v>21</v>
      </c>
      <c r="I64" s="29" t="e">
        <f>#REF!*F64</f>
        <v>#REF!</v>
      </c>
      <c r="J64" s="29"/>
    </row>
    <row r="65" spans="2:10" ht="15.75">
      <c r="B65" s="602" t="s">
        <v>411</v>
      </c>
      <c r="C65" s="603" t="s">
        <v>698</v>
      </c>
      <c r="D65" s="604" t="s">
        <v>415</v>
      </c>
      <c r="E65" s="605" t="s">
        <v>416</v>
      </c>
      <c r="F65" s="234">
        <v>2</v>
      </c>
      <c r="G65" s="73" t="s">
        <v>345</v>
      </c>
      <c r="H65" s="357">
        <v>46</v>
      </c>
      <c r="I65" s="29" t="e">
        <f>#REF!*F65</f>
        <v>#REF!</v>
      </c>
      <c r="J65" s="29"/>
    </row>
    <row r="66" spans="2:10" ht="15.75">
      <c r="B66" s="602"/>
      <c r="C66" s="603"/>
      <c r="D66" s="604"/>
      <c r="E66" s="605"/>
      <c r="F66" s="234">
        <v>2</v>
      </c>
      <c r="G66" s="73" t="s">
        <v>339</v>
      </c>
      <c r="H66" s="357">
        <v>46</v>
      </c>
      <c r="I66" s="29" t="e">
        <f>#REF!*F66</f>
        <v>#REF!</v>
      </c>
      <c r="J66" s="29"/>
    </row>
    <row r="67" spans="2:10" ht="15.75">
      <c r="B67" s="602" t="s">
        <v>412</v>
      </c>
      <c r="C67" s="603" t="s">
        <v>699</v>
      </c>
      <c r="D67" s="604" t="s">
        <v>418</v>
      </c>
      <c r="E67" s="605" t="s">
        <v>416</v>
      </c>
      <c r="F67" s="234">
        <v>2</v>
      </c>
      <c r="G67" s="73" t="s">
        <v>338</v>
      </c>
      <c r="H67" s="357">
        <v>60</v>
      </c>
      <c r="I67" s="29" t="e">
        <f>#REF!*F67</f>
        <v>#REF!</v>
      </c>
      <c r="J67" s="29"/>
    </row>
    <row r="68" spans="2:10" ht="15.75">
      <c r="B68" s="602"/>
      <c r="C68" s="603"/>
      <c r="D68" s="604"/>
      <c r="E68" s="605"/>
      <c r="F68" s="234">
        <v>2</v>
      </c>
      <c r="G68" s="73" t="s">
        <v>339</v>
      </c>
      <c r="H68" s="357">
        <v>60</v>
      </c>
      <c r="I68" s="29" t="e">
        <f>#REF!*F68</f>
        <v>#REF!</v>
      </c>
      <c r="J68" s="29"/>
    </row>
    <row r="69" spans="2:10" ht="15.75">
      <c r="B69" s="602" t="s">
        <v>414</v>
      </c>
      <c r="C69" s="603" t="s">
        <v>700</v>
      </c>
      <c r="D69" s="604" t="s">
        <v>420</v>
      </c>
      <c r="E69" s="605" t="s">
        <v>22</v>
      </c>
      <c r="F69" s="234">
        <v>1</v>
      </c>
      <c r="G69" s="73" t="s">
        <v>345</v>
      </c>
      <c r="H69" s="357">
        <v>20</v>
      </c>
      <c r="I69" s="29" t="e">
        <f>#REF!*F69</f>
        <v>#REF!</v>
      </c>
      <c r="J69" s="29"/>
    </row>
    <row r="70" spans="2:10" ht="15.75">
      <c r="B70" s="602"/>
      <c r="C70" s="603"/>
      <c r="D70" s="604"/>
      <c r="E70" s="605"/>
      <c r="F70" s="234">
        <v>1</v>
      </c>
      <c r="G70" s="73" t="s">
        <v>339</v>
      </c>
      <c r="H70" s="357">
        <v>20</v>
      </c>
      <c r="I70" s="29" t="e">
        <f>#REF!*F70</f>
        <v>#REF!</v>
      </c>
      <c r="J70" s="29"/>
    </row>
    <row r="71" spans="2:10" ht="15.75">
      <c r="B71" s="602" t="s">
        <v>417</v>
      </c>
      <c r="C71" s="603" t="s">
        <v>701</v>
      </c>
      <c r="D71" s="604" t="s">
        <v>422</v>
      </c>
      <c r="E71" s="605" t="s">
        <v>416</v>
      </c>
      <c r="F71" s="234">
        <v>2</v>
      </c>
      <c r="G71" s="73" t="s">
        <v>345</v>
      </c>
      <c r="H71" s="357">
        <v>56</v>
      </c>
      <c r="I71" s="29" t="e">
        <f>#REF!*F71</f>
        <v>#REF!</v>
      </c>
      <c r="J71" s="29"/>
    </row>
    <row r="72" spans="2:10" ht="15.75">
      <c r="B72" s="602"/>
      <c r="C72" s="603"/>
      <c r="D72" s="604"/>
      <c r="E72" s="605"/>
      <c r="F72" s="234">
        <v>2</v>
      </c>
      <c r="G72" s="73" t="s">
        <v>339</v>
      </c>
      <c r="H72" s="357">
        <v>56</v>
      </c>
      <c r="I72" s="29" t="e">
        <f>#REF!*F72</f>
        <v>#REF!</v>
      </c>
      <c r="J72" s="29"/>
    </row>
    <row r="73" spans="2:10" ht="15.75">
      <c r="B73" s="602" t="s">
        <v>419</v>
      </c>
      <c r="C73" s="605" t="s">
        <v>343</v>
      </c>
      <c r="D73" s="604" t="s">
        <v>425</v>
      </c>
      <c r="E73" s="605" t="s">
        <v>381</v>
      </c>
      <c r="F73" s="234">
        <v>2</v>
      </c>
      <c r="G73" s="205" t="s">
        <v>338</v>
      </c>
      <c r="H73" s="357">
        <v>56</v>
      </c>
      <c r="I73" s="29" t="e">
        <f>#REF!*F73</f>
        <v>#REF!</v>
      </c>
      <c r="J73" s="29"/>
    </row>
    <row r="74" spans="2:10" ht="15.75">
      <c r="B74" s="602"/>
      <c r="C74" s="605"/>
      <c r="D74" s="604"/>
      <c r="E74" s="605"/>
      <c r="F74" s="234">
        <v>2</v>
      </c>
      <c r="G74" s="205" t="s">
        <v>345</v>
      </c>
      <c r="H74" s="357">
        <v>42</v>
      </c>
      <c r="I74" s="29" t="e">
        <f>#REF!*F74</f>
        <v>#REF!</v>
      </c>
      <c r="J74" s="29"/>
    </row>
    <row r="75" spans="2:10" ht="20.25" customHeight="1">
      <c r="B75" s="69" t="s">
        <v>421</v>
      </c>
      <c r="C75" s="233" t="s">
        <v>702</v>
      </c>
      <c r="D75" s="75" t="s">
        <v>427</v>
      </c>
      <c r="E75" s="73" t="s">
        <v>428</v>
      </c>
      <c r="F75" s="234">
        <v>1</v>
      </c>
      <c r="G75" s="205" t="s">
        <v>348</v>
      </c>
      <c r="H75" s="357">
        <v>10</v>
      </c>
      <c r="I75" s="29" t="e">
        <f>#REF!*F75</f>
        <v>#REF!</v>
      </c>
      <c r="J75" s="29"/>
    </row>
    <row r="76" spans="2:10" ht="15.75">
      <c r="B76" s="602" t="s">
        <v>423</v>
      </c>
      <c r="C76" s="611" t="s">
        <v>29</v>
      </c>
      <c r="D76" s="604" t="s">
        <v>430</v>
      </c>
      <c r="E76" s="605" t="s">
        <v>337</v>
      </c>
      <c r="F76" s="234">
        <v>1</v>
      </c>
      <c r="G76" s="205" t="s">
        <v>345</v>
      </c>
      <c r="H76" s="357">
        <v>48</v>
      </c>
      <c r="I76" s="29" t="e">
        <f>#REF!*F76</f>
        <v>#REF!</v>
      </c>
      <c r="J76" s="29"/>
    </row>
    <row r="77" spans="2:10" ht="15.75">
      <c r="B77" s="602"/>
      <c r="C77" s="611"/>
      <c r="D77" s="604"/>
      <c r="E77" s="605"/>
      <c r="F77" s="234">
        <v>1</v>
      </c>
      <c r="G77" s="205" t="s">
        <v>339</v>
      </c>
      <c r="H77" s="357">
        <v>48</v>
      </c>
      <c r="I77" s="29" t="e">
        <f>#REF!*F77</f>
        <v>#REF!</v>
      </c>
      <c r="J77" s="29"/>
    </row>
    <row r="78" spans="2:10" ht="18.75" customHeight="1">
      <c r="B78" s="125" t="s">
        <v>442</v>
      </c>
      <c r="C78" s="127"/>
      <c r="D78" s="127" t="s">
        <v>431</v>
      </c>
      <c r="E78" s="206"/>
      <c r="F78" s="207"/>
      <c r="G78" s="208"/>
      <c r="H78" s="358"/>
      <c r="I78" s="29" t="e">
        <f>#REF!*F78</f>
        <v>#REF!</v>
      </c>
      <c r="J78" s="29"/>
    </row>
    <row r="79" spans="2:10" ht="15.75">
      <c r="B79" s="602" t="s">
        <v>424</v>
      </c>
      <c r="C79" s="603" t="s">
        <v>703</v>
      </c>
      <c r="D79" s="604" t="s">
        <v>432</v>
      </c>
      <c r="E79" s="610" t="s">
        <v>337</v>
      </c>
      <c r="F79" s="234">
        <v>1</v>
      </c>
      <c r="G79" s="205" t="s">
        <v>345</v>
      </c>
      <c r="H79" s="357">
        <v>64</v>
      </c>
      <c r="I79" s="29" t="e">
        <f>#REF!*F79</f>
        <v>#REF!</v>
      </c>
      <c r="J79" s="29"/>
    </row>
    <row r="80" spans="2:10" ht="18.75" customHeight="1">
      <c r="B80" s="602"/>
      <c r="C80" s="603"/>
      <c r="D80" s="604"/>
      <c r="E80" s="610"/>
      <c r="F80" s="234">
        <v>1</v>
      </c>
      <c r="G80" s="205" t="s">
        <v>339</v>
      </c>
      <c r="H80" s="357">
        <v>64</v>
      </c>
      <c r="I80" s="29" t="e">
        <f>#REF!*F80</f>
        <v>#REF!</v>
      </c>
      <c r="J80" s="29"/>
    </row>
    <row r="81" spans="2:10" ht="21" customHeight="1">
      <c r="B81" s="602" t="s">
        <v>426</v>
      </c>
      <c r="C81" s="603" t="s">
        <v>704</v>
      </c>
      <c r="D81" s="604" t="s">
        <v>433</v>
      </c>
      <c r="E81" s="610" t="s">
        <v>22</v>
      </c>
      <c r="F81" s="234">
        <v>1</v>
      </c>
      <c r="G81" s="205" t="s">
        <v>338</v>
      </c>
      <c r="H81" s="357">
        <v>50</v>
      </c>
      <c r="I81" s="29" t="e">
        <f>#REF!*F81</f>
        <v>#REF!</v>
      </c>
      <c r="J81" s="29"/>
    </row>
    <row r="82" spans="2:10" ht="16.5" customHeight="1">
      <c r="B82" s="602"/>
      <c r="C82" s="603"/>
      <c r="D82" s="604"/>
      <c r="E82" s="610"/>
      <c r="F82" s="234">
        <v>1</v>
      </c>
      <c r="G82" s="205" t="s">
        <v>339</v>
      </c>
      <c r="H82" s="357">
        <v>50</v>
      </c>
      <c r="I82" s="29" t="e">
        <f>#REF!*F82</f>
        <v>#REF!</v>
      </c>
      <c r="J82" s="29"/>
    </row>
    <row r="83" spans="2:10" ht="33" customHeight="1">
      <c r="B83" s="69" t="s">
        <v>429</v>
      </c>
      <c r="C83" s="233" t="s">
        <v>705</v>
      </c>
      <c r="D83" s="75" t="s">
        <v>434</v>
      </c>
      <c r="E83" s="234" t="s">
        <v>355</v>
      </c>
      <c r="F83" s="234">
        <v>2</v>
      </c>
      <c r="G83" s="205" t="s">
        <v>348</v>
      </c>
      <c r="H83" s="357">
        <v>12</v>
      </c>
      <c r="I83" s="29" t="e">
        <f>#REF!*F83</f>
        <v>#REF!</v>
      </c>
      <c r="J83" s="29"/>
    </row>
    <row r="84" spans="2:10" ht="19.5" customHeight="1">
      <c r="B84" s="602" t="s">
        <v>796</v>
      </c>
      <c r="C84" s="603" t="s">
        <v>706</v>
      </c>
      <c r="D84" s="604" t="s">
        <v>435</v>
      </c>
      <c r="E84" s="610" t="s">
        <v>337</v>
      </c>
      <c r="F84" s="234">
        <v>1</v>
      </c>
      <c r="G84" s="205" t="s">
        <v>338</v>
      </c>
      <c r="H84" s="357">
        <v>46</v>
      </c>
      <c r="I84" s="29" t="e">
        <f>#REF!*F84</f>
        <v>#REF!</v>
      </c>
      <c r="J84" s="29"/>
    </row>
    <row r="85" spans="2:10" ht="21" customHeight="1">
      <c r="B85" s="602"/>
      <c r="C85" s="603"/>
      <c r="D85" s="604"/>
      <c r="E85" s="610"/>
      <c r="F85" s="234">
        <v>1</v>
      </c>
      <c r="G85" s="205" t="s">
        <v>339</v>
      </c>
      <c r="H85" s="357">
        <v>46</v>
      </c>
      <c r="I85" s="29" t="e">
        <f>#REF!*F85</f>
        <v>#REF!</v>
      </c>
      <c r="J85" s="29"/>
    </row>
    <row r="86" spans="2:10" ht="27" customHeight="1">
      <c r="B86" s="69" t="s">
        <v>797</v>
      </c>
      <c r="C86" s="233" t="s">
        <v>707</v>
      </c>
      <c r="D86" s="75" t="s">
        <v>436</v>
      </c>
      <c r="E86" s="234" t="s">
        <v>428</v>
      </c>
      <c r="F86" s="234">
        <v>1</v>
      </c>
      <c r="G86" s="205" t="s">
        <v>348</v>
      </c>
      <c r="H86" s="357">
        <v>12</v>
      </c>
      <c r="I86" s="29" t="e">
        <f>#REF!*F86</f>
        <v>#REF!</v>
      </c>
      <c r="J86" s="29"/>
    </row>
    <row r="87" spans="2:10" ht="15.75">
      <c r="B87" s="602" t="s">
        <v>798</v>
      </c>
      <c r="C87" s="603" t="s">
        <v>708</v>
      </c>
      <c r="D87" s="604" t="s">
        <v>341</v>
      </c>
      <c r="E87" s="610" t="s">
        <v>342</v>
      </c>
      <c r="F87" s="234">
        <v>1</v>
      </c>
      <c r="G87" s="73" t="s">
        <v>338</v>
      </c>
      <c r="H87" s="357">
        <v>34</v>
      </c>
      <c r="I87" s="29" t="e">
        <f>#REF!*F87</f>
        <v>#REF!</v>
      </c>
      <c r="J87" s="29"/>
    </row>
    <row r="88" spans="2:10" ht="21.75" customHeight="1">
      <c r="B88" s="602"/>
      <c r="C88" s="603"/>
      <c r="D88" s="604"/>
      <c r="E88" s="610"/>
      <c r="F88" s="234">
        <v>1</v>
      </c>
      <c r="G88" s="73" t="s">
        <v>339</v>
      </c>
      <c r="H88" s="357">
        <v>34</v>
      </c>
      <c r="I88" s="29" t="e">
        <f>#REF!*F88</f>
        <v>#REF!</v>
      </c>
      <c r="J88" s="29"/>
    </row>
    <row r="89" spans="2:10" ht="15.75">
      <c r="B89" s="602" t="s">
        <v>799</v>
      </c>
      <c r="C89" s="603" t="s">
        <v>709</v>
      </c>
      <c r="D89" s="604" t="s">
        <v>437</v>
      </c>
      <c r="E89" s="605" t="s">
        <v>337</v>
      </c>
      <c r="F89" s="234">
        <v>1</v>
      </c>
      <c r="G89" s="73" t="s">
        <v>345</v>
      </c>
      <c r="H89" s="357">
        <v>12</v>
      </c>
      <c r="I89" s="29" t="e">
        <f>#REF!*F89</f>
        <v>#REF!</v>
      </c>
      <c r="J89" s="29"/>
    </row>
    <row r="90" spans="2:10" ht="10.5" customHeight="1">
      <c r="B90" s="602"/>
      <c r="C90" s="603"/>
      <c r="D90" s="604"/>
      <c r="E90" s="605"/>
      <c r="F90" s="234">
        <v>1</v>
      </c>
      <c r="G90" s="73" t="s">
        <v>339</v>
      </c>
      <c r="H90" s="357">
        <v>12</v>
      </c>
      <c r="I90" s="29" t="e">
        <f>#REF!*F90</f>
        <v>#REF!</v>
      </c>
      <c r="J90" s="29"/>
    </row>
    <row r="91" spans="2:10" ht="15.75">
      <c r="B91" s="602" t="s">
        <v>800</v>
      </c>
      <c r="C91" s="605" t="s">
        <v>343</v>
      </c>
      <c r="D91" s="604" t="s">
        <v>438</v>
      </c>
      <c r="E91" s="605" t="s">
        <v>22</v>
      </c>
      <c r="F91" s="234">
        <v>1</v>
      </c>
      <c r="G91" s="73" t="s">
        <v>345</v>
      </c>
      <c r="H91" s="357">
        <v>21</v>
      </c>
      <c r="I91" s="29" t="e">
        <f>#REF!*F91</f>
        <v>#REF!</v>
      </c>
      <c r="J91" s="29"/>
    </row>
    <row r="92" spans="2:10" ht="15.75">
      <c r="B92" s="602"/>
      <c r="C92" s="605"/>
      <c r="D92" s="604"/>
      <c r="E92" s="605"/>
      <c r="F92" s="234">
        <v>1</v>
      </c>
      <c r="G92" s="73" t="s">
        <v>339</v>
      </c>
      <c r="H92" s="357">
        <v>21</v>
      </c>
      <c r="I92" s="29" t="e">
        <f>#REF!*F92</f>
        <v>#REF!</v>
      </c>
      <c r="J92" s="29"/>
    </row>
    <row r="93" spans="2:10" ht="15.75">
      <c r="B93" s="602" t="s">
        <v>801</v>
      </c>
      <c r="C93" s="605" t="s">
        <v>343</v>
      </c>
      <c r="D93" s="604" t="s">
        <v>439</v>
      </c>
      <c r="E93" s="605" t="s">
        <v>337</v>
      </c>
      <c r="F93" s="234">
        <v>1</v>
      </c>
      <c r="G93" s="73" t="s">
        <v>345</v>
      </c>
      <c r="H93" s="357">
        <v>21</v>
      </c>
      <c r="I93" s="29" t="e">
        <f>#REF!*F93</f>
        <v>#REF!</v>
      </c>
      <c r="J93" s="29"/>
    </row>
    <row r="94" spans="2:10" ht="23.25" customHeight="1">
      <c r="B94" s="602"/>
      <c r="C94" s="605"/>
      <c r="D94" s="604"/>
      <c r="E94" s="605"/>
      <c r="F94" s="234">
        <v>1</v>
      </c>
      <c r="G94" s="73" t="s">
        <v>339</v>
      </c>
      <c r="H94" s="357">
        <v>21</v>
      </c>
      <c r="I94" s="29" t="e">
        <f>#REF!*F94</f>
        <v>#REF!</v>
      </c>
      <c r="J94" s="29"/>
    </row>
    <row r="95" spans="2:10" ht="15.75">
      <c r="B95" s="602" t="s">
        <v>802</v>
      </c>
      <c r="C95" s="605" t="s">
        <v>343</v>
      </c>
      <c r="D95" s="604" t="s">
        <v>795</v>
      </c>
      <c r="E95" s="605" t="s">
        <v>22</v>
      </c>
      <c r="F95" s="234">
        <v>1</v>
      </c>
      <c r="G95" s="73" t="s">
        <v>338</v>
      </c>
      <c r="H95" s="357">
        <v>36</v>
      </c>
      <c r="I95" s="29" t="e">
        <f>#REF!*F95</f>
        <v>#REF!</v>
      </c>
      <c r="J95" s="29"/>
    </row>
    <row r="96" spans="2:10" ht="15.75">
      <c r="B96" s="602"/>
      <c r="C96" s="605"/>
      <c r="D96" s="604"/>
      <c r="E96" s="605"/>
      <c r="F96" s="234">
        <v>1</v>
      </c>
      <c r="G96" s="73" t="s">
        <v>339</v>
      </c>
      <c r="H96" s="357">
        <v>36</v>
      </c>
      <c r="I96" s="29" t="e">
        <f>#REF!*F96</f>
        <v>#REF!</v>
      </c>
      <c r="J96" s="29"/>
    </row>
    <row r="97" spans="2:10" ht="18.75" customHeight="1">
      <c r="B97" s="125" t="s">
        <v>443</v>
      </c>
      <c r="C97" s="209"/>
      <c r="D97" s="210" t="s">
        <v>440</v>
      </c>
      <c r="E97" s="211"/>
      <c r="F97" s="207"/>
      <c r="G97" s="211"/>
      <c r="H97" s="358"/>
      <c r="I97" s="29" t="e">
        <f>#REF!*F97</f>
        <v>#REF!</v>
      </c>
      <c r="J97" s="29"/>
    </row>
    <row r="98" spans="2:10" ht="15.75">
      <c r="B98" s="602" t="s">
        <v>803</v>
      </c>
      <c r="C98" s="603" t="s">
        <v>710</v>
      </c>
      <c r="D98" s="604" t="s">
        <v>606</v>
      </c>
      <c r="E98" s="605" t="s">
        <v>337</v>
      </c>
      <c r="F98" s="234">
        <v>1</v>
      </c>
      <c r="G98" s="73" t="s">
        <v>338</v>
      </c>
      <c r="H98" s="357">
        <v>38</v>
      </c>
      <c r="I98" s="29" t="e">
        <f>#REF!*F98</f>
        <v>#REF!</v>
      </c>
      <c r="J98" s="29"/>
    </row>
    <row r="99" spans="2:10" ht="16.5" thickBot="1">
      <c r="B99" s="620"/>
      <c r="C99" s="621"/>
      <c r="D99" s="622"/>
      <c r="E99" s="623"/>
      <c r="F99" s="300">
        <v>1</v>
      </c>
      <c r="G99" s="301" t="s">
        <v>339</v>
      </c>
      <c r="H99" s="359">
        <v>38</v>
      </c>
      <c r="I99" s="29" t="e">
        <f>#REF!*F99</f>
        <v>#REF!</v>
      </c>
      <c r="J99" s="29"/>
    </row>
    <row r="100" spans="2:10" ht="16.5" thickBot="1">
      <c r="B100" s="295"/>
      <c r="C100" s="296"/>
      <c r="D100" s="297"/>
      <c r="E100" s="298"/>
      <c r="F100" s="298"/>
      <c r="G100" s="299"/>
      <c r="H100" s="298"/>
      <c r="I100" s="29"/>
      <c r="J100" s="29"/>
    </row>
    <row r="101" spans="2:10" ht="27" customHeight="1" thickBot="1">
      <c r="B101" s="119"/>
      <c r="C101" s="212"/>
      <c r="D101" s="213" t="s">
        <v>804</v>
      </c>
      <c r="E101" s="214"/>
      <c r="F101" s="214"/>
      <c r="G101" s="215"/>
      <c r="H101" s="214"/>
      <c r="I101" s="29"/>
      <c r="J101" s="29"/>
    </row>
    <row r="102" spans="2:10" ht="15.75">
      <c r="B102" s="116"/>
      <c r="C102" s="216"/>
      <c r="D102" s="217"/>
      <c r="E102" s="218"/>
      <c r="F102" s="218"/>
      <c r="G102" s="218"/>
      <c r="H102" s="218"/>
      <c r="I102" s="29"/>
      <c r="J102" s="29"/>
    </row>
    <row r="103" spans="2:10" ht="38.25" customHeight="1">
      <c r="B103" s="115"/>
      <c r="C103" s="62"/>
      <c r="D103" s="62"/>
      <c r="E103" s="62"/>
      <c r="F103" s="62"/>
      <c r="G103" s="62"/>
      <c r="H103" s="219"/>
      <c r="I103" s="29"/>
      <c r="J103" s="29"/>
    </row>
    <row r="104" spans="2:10" ht="35.25" customHeight="1">
      <c r="B104" s="1"/>
      <c r="C104" s="62" t="s">
        <v>100</v>
      </c>
      <c r="D104" s="62"/>
      <c r="E104" s="220" t="s">
        <v>101</v>
      </c>
      <c r="F104" s="612" t="s">
        <v>102</v>
      </c>
      <c r="G104" s="612"/>
      <c r="H104" s="62"/>
      <c r="I104" s="29"/>
      <c r="J104" s="29"/>
    </row>
    <row r="105" spans="3:8" ht="15.75">
      <c r="C105" s="2"/>
      <c r="D105" s="168"/>
      <c r="E105" s="168"/>
      <c r="F105" s="168"/>
      <c r="G105" s="2"/>
      <c r="H105" s="2"/>
    </row>
    <row r="106" spans="3:8" ht="15.75">
      <c r="C106" s="2"/>
      <c r="D106" s="168"/>
      <c r="E106" s="168"/>
      <c r="F106" s="168"/>
      <c r="G106" s="2"/>
      <c r="H106" s="2"/>
    </row>
    <row r="107" spans="3:8" ht="15.75">
      <c r="C107" s="2"/>
      <c r="D107" s="168"/>
      <c r="E107" s="168"/>
      <c r="F107" s="168"/>
      <c r="G107" s="2"/>
      <c r="H107" s="2"/>
    </row>
    <row r="108" spans="3:8" ht="15.75">
      <c r="C108" s="2"/>
      <c r="D108" s="168"/>
      <c r="E108" s="168"/>
      <c r="F108" s="168"/>
      <c r="G108" s="2"/>
      <c r="H108" s="2"/>
    </row>
    <row r="109" spans="3:8" ht="15.75">
      <c r="C109" s="2"/>
      <c r="D109" s="168"/>
      <c r="E109" s="168"/>
      <c r="F109" s="168"/>
      <c r="G109" s="2"/>
      <c r="H109" s="2"/>
    </row>
    <row r="110" spans="3:8" ht="15">
      <c r="C110" s="2"/>
      <c r="D110" s="2"/>
      <c r="E110" s="2"/>
      <c r="F110" s="2"/>
      <c r="G110" s="2"/>
      <c r="H110" s="2"/>
    </row>
    <row r="111" spans="3:8" ht="15">
      <c r="C111" s="2"/>
      <c r="D111" s="2"/>
      <c r="E111" s="2"/>
      <c r="F111" s="2"/>
      <c r="G111" s="2"/>
      <c r="H111" s="2"/>
    </row>
    <row r="112" spans="3:8" ht="15">
      <c r="C112" s="2"/>
      <c r="D112" s="2"/>
      <c r="E112" s="2"/>
      <c r="F112" s="2"/>
      <c r="G112" s="2"/>
      <c r="H112" s="2"/>
    </row>
    <row r="113" spans="3:8" ht="15">
      <c r="C113" s="2"/>
      <c r="D113" s="2"/>
      <c r="E113" s="2"/>
      <c r="F113" s="2"/>
      <c r="G113" s="2"/>
      <c r="H113" s="2"/>
    </row>
    <row r="114" spans="3:8" ht="15">
      <c r="C114" s="2"/>
      <c r="D114" s="2"/>
      <c r="E114" s="2"/>
      <c r="F114" s="2"/>
      <c r="G114" s="2"/>
      <c r="H114" s="2"/>
    </row>
    <row r="115" spans="3:8" ht="15">
      <c r="C115" s="2"/>
      <c r="D115" s="2"/>
      <c r="E115" s="2"/>
      <c r="F115" s="2"/>
      <c r="G115" s="2"/>
      <c r="H115" s="2"/>
    </row>
    <row r="116" spans="3:8" ht="15">
      <c r="C116" s="2"/>
      <c r="D116" s="2"/>
      <c r="E116" s="2"/>
      <c r="F116" s="2"/>
      <c r="G116" s="2"/>
      <c r="H116" s="2"/>
    </row>
    <row r="117" spans="3:8" ht="15">
      <c r="C117" s="2"/>
      <c r="D117" s="2"/>
      <c r="E117" s="2"/>
      <c r="F117" s="2"/>
      <c r="G117" s="2"/>
      <c r="H117" s="2"/>
    </row>
    <row r="118" spans="3:8" ht="15">
      <c r="C118" s="2"/>
      <c r="D118" s="2"/>
      <c r="E118" s="2"/>
      <c r="F118" s="2"/>
      <c r="G118" s="2"/>
      <c r="H118" s="2"/>
    </row>
    <row r="119" spans="3:8" ht="15">
      <c r="C119" s="2"/>
      <c r="D119" s="2"/>
      <c r="E119" s="2"/>
      <c r="F119" s="2"/>
      <c r="G119" s="2"/>
      <c r="H119" s="2"/>
    </row>
    <row r="120" spans="3:8" ht="15">
      <c r="C120" s="2"/>
      <c r="D120" s="2"/>
      <c r="E120" s="2"/>
      <c r="F120" s="2"/>
      <c r="G120" s="2"/>
      <c r="H120" s="2"/>
    </row>
    <row r="121" spans="3:8" ht="15">
      <c r="C121" s="2"/>
      <c r="D121" s="2"/>
      <c r="E121" s="2"/>
      <c r="F121" s="2"/>
      <c r="G121" s="2"/>
      <c r="H121" s="2"/>
    </row>
    <row r="122" spans="3:8" ht="15">
      <c r="C122" s="2"/>
      <c r="D122" s="2"/>
      <c r="E122" s="2"/>
      <c r="F122" s="2"/>
      <c r="G122" s="2"/>
      <c r="H122" s="2"/>
    </row>
  </sheetData>
  <mergeCells count="161">
    <mergeCell ref="E8:E9"/>
    <mergeCell ref="D8:D9"/>
    <mergeCell ref="C8:C9"/>
    <mergeCell ref="B8:B9"/>
    <mergeCell ref="B3:H3"/>
    <mergeCell ref="D1:H1"/>
    <mergeCell ref="B5:H5"/>
    <mergeCell ref="C4:H4"/>
    <mergeCell ref="B98:B99"/>
    <mergeCell ref="C98:C99"/>
    <mergeCell ref="D98:D99"/>
    <mergeCell ref="E98:E99"/>
    <mergeCell ref="B87:B88"/>
    <mergeCell ref="C87:C88"/>
    <mergeCell ref="D87:D88"/>
    <mergeCell ref="E87:E88"/>
    <mergeCell ref="B89:B90"/>
    <mergeCell ref="C89:C90"/>
    <mergeCell ref="D89:D90"/>
    <mergeCell ref="E89:E90"/>
    <mergeCell ref="B81:B82"/>
    <mergeCell ref="C81:C82"/>
    <mergeCell ref="D81:D82"/>
    <mergeCell ref="E81:E82"/>
    <mergeCell ref="F104:G104"/>
    <mergeCell ref="B95:B96"/>
    <mergeCell ref="C95:C96"/>
    <mergeCell ref="D95:D96"/>
    <mergeCell ref="E95:E96"/>
    <mergeCell ref="B91:B92"/>
    <mergeCell ref="C91:C92"/>
    <mergeCell ref="D91:D92"/>
    <mergeCell ref="E91:E92"/>
    <mergeCell ref="B93:B94"/>
    <mergeCell ref="C93:C94"/>
    <mergeCell ref="D93:D94"/>
    <mergeCell ref="E93:E94"/>
    <mergeCell ref="B84:B85"/>
    <mergeCell ref="C84:C85"/>
    <mergeCell ref="D84:D85"/>
    <mergeCell ref="E84:E85"/>
    <mergeCell ref="B79:B80"/>
    <mergeCell ref="C79:C80"/>
    <mergeCell ref="D79:D80"/>
    <mergeCell ref="E79:E80"/>
    <mergeCell ref="B73:B74"/>
    <mergeCell ref="C73:C74"/>
    <mergeCell ref="D73:D74"/>
    <mergeCell ref="E73:E74"/>
    <mergeCell ref="B76:B77"/>
    <mergeCell ref="C76:C77"/>
    <mergeCell ref="D76:D77"/>
    <mergeCell ref="E76:E77"/>
    <mergeCell ref="B71:B72"/>
    <mergeCell ref="C71:C72"/>
    <mergeCell ref="D71:D72"/>
    <mergeCell ref="E71:E72"/>
    <mergeCell ref="B67:B68"/>
    <mergeCell ref="C67:C68"/>
    <mergeCell ref="D67:D68"/>
    <mergeCell ref="E67:E68"/>
    <mergeCell ref="B69:B70"/>
    <mergeCell ref="C69:C70"/>
    <mergeCell ref="D69:D70"/>
    <mergeCell ref="E69:E70"/>
    <mergeCell ref="B63:B64"/>
    <mergeCell ref="C63:C64"/>
    <mergeCell ref="D63:D64"/>
    <mergeCell ref="E63:E64"/>
    <mergeCell ref="B65:B66"/>
    <mergeCell ref="C65:C66"/>
    <mergeCell ref="D65:D66"/>
    <mergeCell ref="E65:E66"/>
    <mergeCell ref="B61:B62"/>
    <mergeCell ref="C61:C62"/>
    <mergeCell ref="D61:D62"/>
    <mergeCell ref="E61:E62"/>
    <mergeCell ref="B56:B57"/>
    <mergeCell ref="C56:C57"/>
    <mergeCell ref="D56:D57"/>
    <mergeCell ref="E56:E57"/>
    <mergeCell ref="B58:B59"/>
    <mergeCell ref="C58:C59"/>
    <mergeCell ref="D58:D59"/>
    <mergeCell ref="E58:E59"/>
    <mergeCell ref="B52:B53"/>
    <mergeCell ref="C52:C53"/>
    <mergeCell ref="D52:D53"/>
    <mergeCell ref="E52:E53"/>
    <mergeCell ref="B54:B55"/>
    <mergeCell ref="C54:C55"/>
    <mergeCell ref="D54:D55"/>
    <mergeCell ref="E54:E55"/>
    <mergeCell ref="B48:B49"/>
    <mergeCell ref="C48:C49"/>
    <mergeCell ref="D48:D49"/>
    <mergeCell ref="E48:E49"/>
    <mergeCell ref="B50:B51"/>
    <mergeCell ref="C50:C51"/>
    <mergeCell ref="D50:D51"/>
    <mergeCell ref="E50:E51"/>
    <mergeCell ref="B44:B45"/>
    <mergeCell ref="C44:C45"/>
    <mergeCell ref="D44:D45"/>
    <mergeCell ref="E44:E45"/>
    <mergeCell ref="B46:B47"/>
    <mergeCell ref="C46:C47"/>
    <mergeCell ref="D46:D47"/>
    <mergeCell ref="E46:E47"/>
    <mergeCell ref="B38:B39"/>
    <mergeCell ref="C38:C39"/>
    <mergeCell ref="D38:D39"/>
    <mergeCell ref="E38:E39"/>
    <mergeCell ref="B40:B41"/>
    <mergeCell ref="C40:C41"/>
    <mergeCell ref="D40:D41"/>
    <mergeCell ref="E40:E41"/>
    <mergeCell ref="B33:B34"/>
    <mergeCell ref="C33:C34"/>
    <mergeCell ref="D33:D34"/>
    <mergeCell ref="E33:E34"/>
    <mergeCell ref="B35:B36"/>
    <mergeCell ref="C35:C36"/>
    <mergeCell ref="D35:D36"/>
    <mergeCell ref="E35:E36"/>
    <mergeCell ref="B31:B32"/>
    <mergeCell ref="C31:C32"/>
    <mergeCell ref="D31:D32"/>
    <mergeCell ref="E31:E32"/>
    <mergeCell ref="B25:B26"/>
    <mergeCell ref="C25:C26"/>
    <mergeCell ref="D25:D26"/>
    <mergeCell ref="E25:E26"/>
    <mergeCell ref="B27:B28"/>
    <mergeCell ref="C27:C28"/>
    <mergeCell ref="D27:D28"/>
    <mergeCell ref="E27:E28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11:B12"/>
    <mergeCell ref="C11:C12"/>
    <mergeCell ref="D11:D12"/>
    <mergeCell ref="E11:E12"/>
    <mergeCell ref="B13:B14"/>
    <mergeCell ref="C13:C14"/>
    <mergeCell ref="D13:D14"/>
    <mergeCell ref="E13:E14"/>
    <mergeCell ref="B20:B21"/>
    <mergeCell ref="C20:C21"/>
    <mergeCell ref="D20:D21"/>
    <mergeCell ref="E20:E2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A0552-1F17-4FF7-88DA-BCC193267E42}">
  <dimension ref="A1:J81"/>
  <sheetViews>
    <sheetView tabSelected="1" workbookViewId="0" topLeftCell="A20">
      <selection activeCell="P18" sqref="P18"/>
    </sheetView>
  </sheetViews>
  <sheetFormatPr defaultColWidth="9.140625" defaultRowHeight="15"/>
  <cols>
    <col min="1" max="1" width="1.1484375" style="0" customWidth="1"/>
    <col min="2" max="2" width="9.140625" style="0" hidden="1" customWidth="1"/>
    <col min="3" max="3" width="5.421875" style="0" customWidth="1"/>
    <col min="4" max="4" width="58.8515625" style="0" customWidth="1"/>
    <col min="5" max="5" width="8.57421875" style="0" customWidth="1"/>
    <col min="6" max="6" width="10.57421875" style="0" customWidth="1"/>
    <col min="7" max="7" width="0.13671875" style="0" customWidth="1"/>
    <col min="8" max="8" width="10.7109375" style="0" customWidth="1"/>
  </cols>
  <sheetData>
    <row r="1" ht="15" customHeight="1" hidden="1">
      <c r="H1" s="321"/>
    </row>
    <row r="2" spans="1:9" ht="15.75" customHeight="1" hidden="1">
      <c r="A2" s="2"/>
      <c r="B2" s="2"/>
      <c r="C2" s="10"/>
      <c r="D2" s="181" t="s">
        <v>717</v>
      </c>
      <c r="E2" s="181"/>
      <c r="F2" s="181"/>
      <c r="G2" s="181"/>
      <c r="H2" s="181"/>
      <c r="I2" s="2"/>
    </row>
    <row r="3" spans="1:9" ht="18.75" customHeight="1" hidden="1">
      <c r="A3" s="2"/>
      <c r="B3" s="2"/>
      <c r="C3" s="164"/>
      <c r="D3" s="164"/>
      <c r="E3" s="164"/>
      <c r="F3" s="164"/>
      <c r="G3" s="164"/>
      <c r="H3" s="164"/>
      <c r="I3" s="2"/>
    </row>
    <row r="4" spans="1:9" ht="18.75" customHeight="1" hidden="1">
      <c r="A4" s="2"/>
      <c r="B4" s="2"/>
      <c r="C4" s="173"/>
      <c r="D4" s="173"/>
      <c r="E4" s="173"/>
      <c r="F4" s="173"/>
      <c r="G4" s="173"/>
      <c r="H4" s="177"/>
      <c r="I4" s="2"/>
    </row>
    <row r="5" spans="1:9" ht="18.75">
      <c r="A5" s="2"/>
      <c r="B5" s="2"/>
      <c r="C5" s="525" t="s">
        <v>840</v>
      </c>
      <c r="D5" s="525"/>
      <c r="E5" s="525"/>
      <c r="F5" s="525"/>
      <c r="G5" s="525"/>
      <c r="H5" s="525"/>
      <c r="I5" s="2"/>
    </row>
    <row r="6" spans="1:9" ht="18.75">
      <c r="A6" s="2"/>
      <c r="B6" s="2"/>
      <c r="C6" s="173"/>
      <c r="D6" s="173"/>
      <c r="E6" s="173"/>
      <c r="F6" s="173"/>
      <c r="G6" s="173"/>
      <c r="H6" s="173"/>
      <c r="I6" s="2"/>
    </row>
    <row r="7" spans="1:9" ht="42.75" customHeight="1">
      <c r="A7" s="2"/>
      <c r="B7" s="2"/>
      <c r="C7" s="522" t="s">
        <v>855</v>
      </c>
      <c r="D7" s="523"/>
      <c r="E7" s="523"/>
      <c r="F7" s="523"/>
      <c r="G7" s="523"/>
      <c r="H7" s="523"/>
      <c r="I7" s="2"/>
    </row>
    <row r="8" spans="1:9" ht="15">
      <c r="A8" s="2"/>
      <c r="B8" s="2"/>
      <c r="C8" s="524"/>
      <c r="D8" s="524"/>
      <c r="E8" s="524"/>
      <c r="F8" s="524"/>
      <c r="G8" s="524"/>
      <c r="H8" s="49"/>
      <c r="I8" s="2"/>
    </row>
    <row r="9" spans="1:9" ht="15">
      <c r="A9" s="2"/>
      <c r="B9" s="2"/>
      <c r="C9" s="521" t="s">
        <v>730</v>
      </c>
      <c r="D9" s="521"/>
      <c r="E9" s="521"/>
      <c r="F9" s="521"/>
      <c r="G9" s="521"/>
      <c r="H9" s="521"/>
      <c r="I9" s="2"/>
    </row>
    <row r="10" spans="1:9" ht="15.75" thickBot="1">
      <c r="A10" s="2"/>
      <c r="B10" s="2"/>
      <c r="C10" s="50"/>
      <c r="D10" s="51"/>
      <c r="E10" s="50"/>
      <c r="F10" s="50"/>
      <c r="G10" s="50"/>
      <c r="H10" s="49"/>
      <c r="I10" s="2"/>
    </row>
    <row r="11" spans="1:10" ht="38.25">
      <c r="A11" s="2"/>
      <c r="B11" s="2"/>
      <c r="C11" s="165" t="s">
        <v>44</v>
      </c>
      <c r="D11" s="102" t="s">
        <v>45</v>
      </c>
      <c r="E11" s="102" t="s">
        <v>104</v>
      </c>
      <c r="F11" s="314" t="s">
        <v>839</v>
      </c>
      <c r="G11" s="315" t="s">
        <v>151</v>
      </c>
      <c r="H11" s="335" t="s">
        <v>826</v>
      </c>
      <c r="I11" s="2"/>
      <c r="J11" s="203"/>
    </row>
    <row r="12" spans="1:9" ht="15">
      <c r="A12" s="2"/>
      <c r="B12" s="2"/>
      <c r="C12" s="312"/>
      <c r="D12" s="266"/>
      <c r="E12" s="292"/>
      <c r="F12" s="282"/>
      <c r="G12" s="316"/>
      <c r="H12" s="336"/>
      <c r="I12" s="2"/>
    </row>
    <row r="13" spans="1:9" ht="15.75">
      <c r="A13" s="2"/>
      <c r="B13" s="2"/>
      <c r="C13" s="93">
        <v>1</v>
      </c>
      <c r="D13" s="7" t="s">
        <v>122</v>
      </c>
      <c r="E13" s="145" t="s">
        <v>23</v>
      </c>
      <c r="F13" s="178" t="s">
        <v>718</v>
      </c>
      <c r="G13" s="92">
        <v>3.5</v>
      </c>
      <c r="H13" s="337">
        <v>39.5</v>
      </c>
      <c r="I13" s="11"/>
    </row>
    <row r="14" spans="1:9" ht="15.75">
      <c r="A14" s="2"/>
      <c r="B14" s="2"/>
      <c r="C14" s="93">
        <f>C13+1</f>
        <v>2</v>
      </c>
      <c r="D14" s="7" t="s">
        <v>105</v>
      </c>
      <c r="E14" s="145" t="s">
        <v>23</v>
      </c>
      <c r="F14" s="178" t="s">
        <v>719</v>
      </c>
      <c r="G14" s="92">
        <v>3.4</v>
      </c>
      <c r="H14" s="337">
        <v>233.9</v>
      </c>
      <c r="I14" s="11"/>
    </row>
    <row r="15" spans="1:9" ht="15.75">
      <c r="A15" s="2"/>
      <c r="B15" s="2"/>
      <c r="C15" s="93">
        <f>C14+1</f>
        <v>3</v>
      </c>
      <c r="D15" s="7" t="s">
        <v>123</v>
      </c>
      <c r="E15" s="145" t="s">
        <v>55</v>
      </c>
      <c r="F15" s="178" t="s">
        <v>106</v>
      </c>
      <c r="G15" s="92">
        <v>3.5</v>
      </c>
      <c r="H15" s="337">
        <v>262.3</v>
      </c>
      <c r="I15" s="11"/>
    </row>
    <row r="16" spans="1:9" ht="31.5">
      <c r="A16" s="2"/>
      <c r="B16" s="2"/>
      <c r="C16" s="93">
        <f aca="true" t="shared" si="0" ref="C16:C31">C15+1</f>
        <v>4</v>
      </c>
      <c r="D16" s="7" t="s">
        <v>107</v>
      </c>
      <c r="E16" s="145" t="s">
        <v>55</v>
      </c>
      <c r="F16" s="178" t="s">
        <v>720</v>
      </c>
      <c r="G16" s="92">
        <v>3</v>
      </c>
      <c r="H16" s="337">
        <v>226.6</v>
      </c>
      <c r="I16" s="11"/>
    </row>
    <row r="17" spans="1:9" ht="15.75">
      <c r="A17" s="2"/>
      <c r="B17" s="2"/>
      <c r="C17" s="93">
        <f t="shared" si="0"/>
        <v>5</v>
      </c>
      <c r="D17" s="7" t="s">
        <v>108</v>
      </c>
      <c r="E17" s="145" t="s">
        <v>23</v>
      </c>
      <c r="F17" s="178" t="s">
        <v>109</v>
      </c>
      <c r="G17" s="92">
        <v>3.5</v>
      </c>
      <c r="H17" s="337">
        <v>126.8</v>
      </c>
      <c r="I17" s="11"/>
    </row>
    <row r="18" spans="1:9" ht="47.25">
      <c r="A18" s="2"/>
      <c r="B18" s="2"/>
      <c r="C18" s="93">
        <f t="shared" si="0"/>
        <v>6</v>
      </c>
      <c r="D18" s="7" t="s">
        <v>124</v>
      </c>
      <c r="E18" s="145" t="s">
        <v>55</v>
      </c>
      <c r="F18" s="178" t="s">
        <v>110</v>
      </c>
      <c r="G18" s="92">
        <v>3.5</v>
      </c>
      <c r="H18" s="337">
        <v>562.6</v>
      </c>
      <c r="I18" s="11"/>
    </row>
    <row r="19" spans="1:9" ht="60">
      <c r="A19" s="2"/>
      <c r="B19" s="2"/>
      <c r="C19" s="93">
        <f t="shared" si="0"/>
        <v>7</v>
      </c>
      <c r="D19" s="7" t="s">
        <v>721</v>
      </c>
      <c r="E19" s="145" t="s">
        <v>55</v>
      </c>
      <c r="F19" s="178" t="s">
        <v>111</v>
      </c>
      <c r="G19" s="92">
        <v>3.5</v>
      </c>
      <c r="H19" s="337">
        <v>1216.7</v>
      </c>
      <c r="I19" s="11"/>
    </row>
    <row r="20" spans="1:9" ht="47.25">
      <c r="A20" s="2"/>
      <c r="B20" s="2"/>
      <c r="C20" s="93">
        <f t="shared" si="0"/>
        <v>8</v>
      </c>
      <c r="D20" s="7" t="s">
        <v>112</v>
      </c>
      <c r="E20" s="145" t="s">
        <v>55</v>
      </c>
      <c r="F20" s="178" t="s">
        <v>722</v>
      </c>
      <c r="G20" s="92">
        <v>3.5</v>
      </c>
      <c r="H20" s="337">
        <v>1742.1</v>
      </c>
      <c r="I20" s="11"/>
    </row>
    <row r="21" spans="1:9" ht="47.25">
      <c r="A21" s="2"/>
      <c r="B21" s="2"/>
      <c r="C21" s="93">
        <f t="shared" si="0"/>
        <v>9</v>
      </c>
      <c r="D21" s="7" t="s">
        <v>113</v>
      </c>
      <c r="E21" s="145" t="s">
        <v>22</v>
      </c>
      <c r="F21" s="178" t="s">
        <v>723</v>
      </c>
      <c r="G21" s="92">
        <v>3.5</v>
      </c>
      <c r="H21" s="337">
        <v>965.1</v>
      </c>
      <c r="I21" s="11"/>
    </row>
    <row r="22" spans="1:9" ht="47.25">
      <c r="A22" s="2"/>
      <c r="B22" s="2"/>
      <c r="C22" s="93">
        <f t="shared" si="0"/>
        <v>10</v>
      </c>
      <c r="D22" s="7" t="s">
        <v>114</v>
      </c>
      <c r="E22" s="145" t="s">
        <v>23</v>
      </c>
      <c r="F22" s="178" t="s">
        <v>726</v>
      </c>
      <c r="G22" s="92">
        <v>3.5</v>
      </c>
      <c r="H22" s="337">
        <v>1356.7</v>
      </c>
      <c r="I22" s="11"/>
    </row>
    <row r="23" spans="1:9" ht="31.5">
      <c r="A23" s="2"/>
      <c r="B23" s="2"/>
      <c r="C23" s="93">
        <f t="shared" si="0"/>
        <v>11</v>
      </c>
      <c r="D23" s="7" t="s">
        <v>115</v>
      </c>
      <c r="E23" s="145" t="s">
        <v>23</v>
      </c>
      <c r="F23" s="178" t="s">
        <v>116</v>
      </c>
      <c r="G23" s="92">
        <v>3.5</v>
      </c>
      <c r="H23" s="337">
        <v>409.4</v>
      </c>
      <c r="I23" s="11"/>
    </row>
    <row r="24" spans="1:9" ht="15.75">
      <c r="A24" s="2"/>
      <c r="B24" s="2"/>
      <c r="C24" s="93">
        <f t="shared" si="0"/>
        <v>12</v>
      </c>
      <c r="D24" s="7" t="s">
        <v>81</v>
      </c>
      <c r="E24" s="145" t="s">
        <v>82</v>
      </c>
      <c r="F24" s="178" t="s">
        <v>83</v>
      </c>
      <c r="G24" s="92">
        <v>3.5</v>
      </c>
      <c r="H24" s="337">
        <v>466.1</v>
      </c>
      <c r="I24" s="11"/>
    </row>
    <row r="25" spans="1:9" ht="15.75">
      <c r="A25" s="2"/>
      <c r="B25" s="2"/>
      <c r="C25" s="93">
        <f t="shared" si="0"/>
        <v>13</v>
      </c>
      <c r="D25" s="7" t="s">
        <v>727</v>
      </c>
      <c r="E25" s="145" t="s">
        <v>55</v>
      </c>
      <c r="F25" s="178" t="s">
        <v>728</v>
      </c>
      <c r="G25" s="92">
        <v>4</v>
      </c>
      <c r="H25" s="337">
        <v>94.9</v>
      </c>
      <c r="I25" s="11"/>
    </row>
    <row r="26" spans="1:9" ht="31.5">
      <c r="A26" s="2"/>
      <c r="B26" s="2"/>
      <c r="C26" s="93">
        <f t="shared" si="0"/>
        <v>14</v>
      </c>
      <c r="D26" s="7" t="s">
        <v>84</v>
      </c>
      <c r="E26" s="145" t="s">
        <v>85</v>
      </c>
      <c r="F26" s="178" t="s">
        <v>117</v>
      </c>
      <c r="G26" s="92">
        <v>3.4</v>
      </c>
      <c r="H26" s="337">
        <v>245.6</v>
      </c>
      <c r="I26" s="11"/>
    </row>
    <row r="27" spans="1:9" ht="31.5">
      <c r="A27" s="2"/>
      <c r="B27" s="2"/>
      <c r="C27" s="93">
        <f t="shared" si="0"/>
        <v>15</v>
      </c>
      <c r="D27" s="7" t="s">
        <v>86</v>
      </c>
      <c r="E27" s="145" t="s">
        <v>85</v>
      </c>
      <c r="F27" s="178" t="s">
        <v>87</v>
      </c>
      <c r="G27" s="92">
        <v>3.4</v>
      </c>
      <c r="H27" s="337">
        <v>586.8</v>
      </c>
      <c r="I27" s="11"/>
    </row>
    <row r="28" spans="1:9" ht="31.5">
      <c r="A28" s="2"/>
      <c r="B28" s="2"/>
      <c r="C28" s="93">
        <f t="shared" si="0"/>
        <v>16</v>
      </c>
      <c r="D28" s="7" t="s">
        <v>88</v>
      </c>
      <c r="E28" s="145" t="s">
        <v>85</v>
      </c>
      <c r="F28" s="178" t="s">
        <v>89</v>
      </c>
      <c r="G28" s="92">
        <v>3.4</v>
      </c>
      <c r="H28" s="337">
        <v>542</v>
      </c>
      <c r="I28" s="11"/>
    </row>
    <row r="29" spans="1:9" ht="31.5">
      <c r="A29" s="2"/>
      <c r="B29" s="2"/>
      <c r="C29" s="93">
        <f t="shared" si="0"/>
        <v>17</v>
      </c>
      <c r="D29" s="7" t="s">
        <v>729</v>
      </c>
      <c r="E29" s="145" t="s">
        <v>85</v>
      </c>
      <c r="F29" s="178" t="s">
        <v>90</v>
      </c>
      <c r="G29" s="92">
        <v>3.4</v>
      </c>
      <c r="H29" s="337">
        <v>1332.6</v>
      </c>
      <c r="I29" s="11"/>
    </row>
    <row r="30" spans="1:9" ht="15.75">
      <c r="A30" s="2"/>
      <c r="B30" s="2"/>
      <c r="C30" s="93">
        <f t="shared" si="0"/>
        <v>18</v>
      </c>
      <c r="D30" s="7" t="s">
        <v>118</v>
      </c>
      <c r="E30" s="145" t="s">
        <v>23</v>
      </c>
      <c r="F30" s="178" t="s">
        <v>119</v>
      </c>
      <c r="G30" s="92">
        <v>3.4</v>
      </c>
      <c r="H30" s="337">
        <v>273.1</v>
      </c>
      <c r="I30" s="11"/>
    </row>
    <row r="31" spans="1:9" ht="16.5" thickBot="1">
      <c r="A31" s="2"/>
      <c r="B31" s="2"/>
      <c r="C31" s="93">
        <f t="shared" si="0"/>
        <v>19</v>
      </c>
      <c r="D31" s="186" t="s">
        <v>120</v>
      </c>
      <c r="E31" s="319" t="s">
        <v>23</v>
      </c>
      <c r="F31" s="320" t="s">
        <v>121</v>
      </c>
      <c r="G31" s="94">
        <v>3.4</v>
      </c>
      <c r="H31" s="338">
        <v>604.3</v>
      </c>
      <c r="I31" s="11"/>
    </row>
    <row r="32" spans="1:9" ht="16.5" thickBot="1">
      <c r="A32" s="2"/>
      <c r="B32" s="2"/>
      <c r="C32" s="317"/>
      <c r="D32" s="318" t="s">
        <v>99</v>
      </c>
      <c r="E32" s="364"/>
      <c r="F32" s="365"/>
      <c r="G32" s="366"/>
      <c r="H32" s="367"/>
      <c r="I32" s="2"/>
    </row>
    <row r="33" spans="1:9" ht="16.5" thickBot="1">
      <c r="A33" s="2"/>
      <c r="B33" s="2"/>
      <c r="C33" s="161"/>
      <c r="D33" s="120" t="s">
        <v>778</v>
      </c>
      <c r="E33" s="339"/>
      <c r="F33" s="368"/>
      <c r="G33" s="162"/>
      <c r="H33" s="369"/>
      <c r="I33" s="2"/>
    </row>
    <row r="34" spans="1:9" ht="15">
      <c r="A34" s="2"/>
      <c r="B34" s="2"/>
      <c r="C34" s="50"/>
      <c r="D34" s="519"/>
      <c r="E34" s="519"/>
      <c r="F34" s="50"/>
      <c r="G34" s="50"/>
      <c r="H34" s="49"/>
      <c r="I34" s="2"/>
    </row>
    <row r="35" spans="1:9" ht="15">
      <c r="A35" s="2"/>
      <c r="B35" s="2"/>
      <c r="C35" s="50"/>
      <c r="D35" s="51"/>
      <c r="E35" s="54"/>
      <c r="F35" s="50"/>
      <c r="G35" s="50"/>
      <c r="H35" s="49"/>
      <c r="I35" s="2"/>
    </row>
    <row r="36" spans="1:9" ht="15">
      <c r="A36" s="2"/>
      <c r="B36" s="2"/>
      <c r="C36" s="50"/>
      <c r="D36" s="520"/>
      <c r="E36" s="520"/>
      <c r="F36" s="520"/>
      <c r="G36" s="520"/>
      <c r="H36" s="49"/>
      <c r="I36" s="2"/>
    </row>
    <row r="37" spans="1:9" ht="27" customHeight="1">
      <c r="A37" s="2"/>
      <c r="B37" s="2"/>
      <c r="C37" s="50"/>
      <c r="D37" s="518"/>
      <c r="E37" s="518"/>
      <c r="F37" s="518"/>
      <c r="G37" s="518"/>
      <c r="H37" s="49"/>
      <c r="I37" s="2"/>
    </row>
    <row r="38" spans="1:9" ht="15">
      <c r="A38" s="2"/>
      <c r="B38" s="2"/>
      <c r="C38" s="50"/>
      <c r="D38" s="518"/>
      <c r="E38" s="518"/>
      <c r="F38" s="518"/>
      <c r="G38" s="518"/>
      <c r="H38" s="49"/>
      <c r="I38" s="2"/>
    </row>
    <row r="39" spans="1:9" ht="15">
      <c r="A39" s="2"/>
      <c r="B39" s="2"/>
      <c r="C39" s="50"/>
      <c r="D39" s="518"/>
      <c r="E39" s="518"/>
      <c r="F39" s="518"/>
      <c r="G39" s="518"/>
      <c r="H39" s="49"/>
      <c r="I39" s="2"/>
    </row>
    <row r="40" spans="1:9" ht="15">
      <c r="A40" s="2"/>
      <c r="B40" s="2"/>
      <c r="C40" s="50"/>
      <c r="D40" s="518"/>
      <c r="E40" s="518"/>
      <c r="F40" s="518"/>
      <c r="G40" s="518"/>
      <c r="H40" s="49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2"/>
      <c r="B62" s="2"/>
      <c r="C62" s="2"/>
      <c r="D62" s="2"/>
      <c r="E62" s="2"/>
      <c r="F62" s="2"/>
      <c r="G62" s="2"/>
      <c r="H62" s="2"/>
      <c r="I62" s="2"/>
    </row>
    <row r="63" spans="1:9" ht="15">
      <c r="A63" s="2"/>
      <c r="B63" s="2"/>
      <c r="C63" s="2"/>
      <c r="D63" s="2"/>
      <c r="E63" s="2"/>
      <c r="F63" s="2"/>
      <c r="G63" s="2"/>
      <c r="H63" s="2"/>
      <c r="I63" s="2"/>
    </row>
    <row r="64" spans="1:9" ht="1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2"/>
      <c r="B66" s="2"/>
      <c r="C66" s="2"/>
      <c r="D66" s="2"/>
      <c r="E66" s="2"/>
      <c r="F66" s="2"/>
      <c r="G66" s="2"/>
      <c r="H66" s="2"/>
      <c r="I66" s="2"/>
    </row>
    <row r="67" spans="1:9" ht="15">
      <c r="A67" s="2"/>
      <c r="B67" s="2"/>
      <c r="C67" s="2"/>
      <c r="D67" s="2"/>
      <c r="E67" s="2"/>
      <c r="F67" s="2"/>
      <c r="G67" s="2"/>
      <c r="H67" s="2"/>
      <c r="I67" s="2"/>
    </row>
    <row r="68" spans="1:9" ht="15">
      <c r="A68" s="2"/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2"/>
      <c r="B70" s="2"/>
      <c r="C70" s="2"/>
      <c r="D70" s="2"/>
      <c r="E70" s="2"/>
      <c r="F70" s="2"/>
      <c r="G70" s="2"/>
      <c r="H70" s="2"/>
      <c r="I70" s="2"/>
    </row>
    <row r="71" spans="1:9" ht="15">
      <c r="A71" s="2"/>
      <c r="B71" s="2"/>
      <c r="C71" s="2"/>
      <c r="D71" s="2"/>
      <c r="E71" s="2"/>
      <c r="F71" s="2"/>
      <c r="G71" s="2"/>
      <c r="H71" s="2"/>
      <c r="I71" s="2"/>
    </row>
    <row r="72" spans="1:9" ht="15">
      <c r="A72" s="2"/>
      <c r="B72" s="2"/>
      <c r="C72" s="2"/>
      <c r="D72" s="2"/>
      <c r="E72" s="2"/>
      <c r="F72" s="2"/>
      <c r="G72" s="2"/>
      <c r="H72" s="2"/>
      <c r="I72" s="2"/>
    </row>
    <row r="73" spans="1:9" ht="15">
      <c r="A73" s="2"/>
      <c r="B73" s="2"/>
      <c r="C73" s="2"/>
      <c r="D73" s="2"/>
      <c r="E73" s="2"/>
      <c r="F73" s="2"/>
      <c r="G73" s="2"/>
      <c r="H73" s="2"/>
      <c r="I73" s="2"/>
    </row>
    <row r="74" spans="1:9" ht="15">
      <c r="A74" s="2"/>
      <c r="B74" s="2"/>
      <c r="C74" s="2"/>
      <c r="D74" s="2"/>
      <c r="E74" s="2"/>
      <c r="F74" s="2"/>
      <c r="G74" s="2"/>
      <c r="H74" s="2"/>
      <c r="I74" s="2"/>
    </row>
    <row r="75" spans="1:9" ht="15">
      <c r="A75" s="2"/>
      <c r="B75" s="2"/>
      <c r="C75" s="2"/>
      <c r="D75" s="2"/>
      <c r="E75" s="2"/>
      <c r="F75" s="2"/>
      <c r="G75" s="2"/>
      <c r="H75" s="2"/>
      <c r="I75" s="2"/>
    </row>
    <row r="76" spans="1:9" ht="15">
      <c r="A76" s="2"/>
      <c r="B76" s="2"/>
      <c r="C76" s="2"/>
      <c r="D76" s="2"/>
      <c r="E76" s="2"/>
      <c r="F76" s="2"/>
      <c r="G76" s="2"/>
      <c r="H76" s="2"/>
      <c r="I76" s="2"/>
    </row>
    <row r="77" spans="1:9" ht="15">
      <c r="A77" s="2"/>
      <c r="B77" s="2"/>
      <c r="C77" s="2"/>
      <c r="D77" s="2"/>
      <c r="E77" s="2"/>
      <c r="F77" s="2"/>
      <c r="G77" s="2"/>
      <c r="H77" s="2"/>
      <c r="I77" s="2"/>
    </row>
    <row r="78" spans="1:9" ht="15">
      <c r="A78" s="2"/>
      <c r="B78" s="2"/>
      <c r="C78" s="2"/>
      <c r="D78" s="2"/>
      <c r="E78" s="2"/>
      <c r="F78" s="2"/>
      <c r="G78" s="2"/>
      <c r="H78" s="2"/>
      <c r="I78" s="2"/>
    </row>
    <row r="79" spans="1:9" ht="15">
      <c r="A79" s="2"/>
      <c r="B79" s="2"/>
      <c r="C79" s="2"/>
      <c r="D79" s="2"/>
      <c r="E79" s="2"/>
      <c r="F79" s="2"/>
      <c r="G79" s="2"/>
      <c r="H79" s="2"/>
      <c r="I79" s="2"/>
    </row>
    <row r="80" spans="1:9" ht="15">
      <c r="A80" s="2"/>
      <c r="B80" s="2"/>
      <c r="C80" s="2"/>
      <c r="D80" s="2"/>
      <c r="E80" s="2"/>
      <c r="F80" s="2"/>
      <c r="G80" s="2"/>
      <c r="H80" s="2"/>
      <c r="I80" s="2"/>
    </row>
    <row r="81" spans="1:9" ht="15">
      <c r="A81" s="2"/>
      <c r="B81" s="2"/>
      <c r="C81" s="2"/>
      <c r="D81" s="2"/>
      <c r="E81" s="2"/>
      <c r="F81" s="2"/>
      <c r="G81" s="2"/>
      <c r="H81" s="2"/>
      <c r="I81" s="2"/>
    </row>
  </sheetData>
  <mergeCells count="10">
    <mergeCell ref="C9:H9"/>
    <mergeCell ref="C7:H7"/>
    <mergeCell ref="C8:G8"/>
    <mergeCell ref="C5:H5"/>
    <mergeCell ref="D37:G37"/>
    <mergeCell ref="D38:G38"/>
    <mergeCell ref="D39:G39"/>
    <mergeCell ref="D40:G40"/>
    <mergeCell ref="D34:E34"/>
    <mergeCell ref="D36:G36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71BB-B478-408F-AA97-AE20B1948E06}">
  <dimension ref="B1:G56"/>
  <sheetViews>
    <sheetView view="pageBreakPreview" zoomScale="82" zoomScaleSheetLayoutView="82" workbookViewId="0" topLeftCell="A20">
      <selection activeCell="V46" sqref="V46"/>
    </sheetView>
  </sheetViews>
  <sheetFormatPr defaultColWidth="9.140625" defaultRowHeight="15"/>
  <cols>
    <col min="1" max="1" width="2.00390625" style="0" customWidth="1"/>
    <col min="2" max="2" width="4.28125" style="0" customWidth="1"/>
    <col min="3" max="3" width="56.00390625" style="0" customWidth="1"/>
    <col min="4" max="4" width="12.140625" style="0" customWidth="1"/>
    <col min="5" max="5" width="12.57421875" style="0" customWidth="1"/>
  </cols>
  <sheetData>
    <row r="1" spans="5:7" ht="15" hidden="1">
      <c r="E1" s="570"/>
      <c r="F1" s="570"/>
      <c r="G1" s="570"/>
    </row>
    <row r="2" ht="15" hidden="1"/>
    <row r="3" spans="4:7" ht="18.75" hidden="1">
      <c r="D3" s="624" t="s">
        <v>817</v>
      </c>
      <c r="E3" s="624"/>
      <c r="F3" s="624"/>
      <c r="G3" s="108"/>
    </row>
    <row r="4" ht="15" hidden="1"/>
    <row r="5" spans="3:6" ht="18.75" hidden="1">
      <c r="C5" s="554" t="s">
        <v>304</v>
      </c>
      <c r="D5" s="554"/>
      <c r="E5" s="554"/>
      <c r="F5" s="108"/>
    </row>
    <row r="6" spans="2:6" ht="41.25" customHeight="1">
      <c r="B6" s="551" t="s">
        <v>873</v>
      </c>
      <c r="C6" s="552"/>
      <c r="D6" s="552"/>
      <c r="E6" s="552"/>
      <c r="F6" s="123"/>
    </row>
    <row r="7" spans="2:6" ht="23.25" customHeight="1" hidden="1">
      <c r="B7" s="527" t="s">
        <v>191</v>
      </c>
      <c r="C7" s="527"/>
      <c r="D7" s="527"/>
      <c r="E7" s="527"/>
      <c r="F7" s="123"/>
    </row>
    <row r="8" spans="2:5" ht="27.75" customHeight="1" hidden="1" thickBot="1">
      <c r="B8" s="50"/>
      <c r="C8" s="581" t="s">
        <v>444</v>
      </c>
      <c r="D8" s="581"/>
      <c r="E8" s="581"/>
    </row>
    <row r="9" spans="2:5" ht="15" customHeight="1" thickBot="1">
      <c r="B9" s="50"/>
      <c r="C9" s="128"/>
      <c r="D9" s="128"/>
      <c r="E9" s="128"/>
    </row>
    <row r="10" spans="2:5" ht="25.5">
      <c r="B10" s="165" t="s">
        <v>44</v>
      </c>
      <c r="C10" s="102" t="s">
        <v>45</v>
      </c>
      <c r="D10" s="166" t="s">
        <v>104</v>
      </c>
      <c r="E10" s="283" t="s">
        <v>17</v>
      </c>
    </row>
    <row r="11" spans="2:5" ht="9" customHeight="1">
      <c r="B11" s="68"/>
      <c r="C11" s="66"/>
      <c r="D11" s="64"/>
      <c r="E11" s="284"/>
    </row>
    <row r="12" spans="2:5" ht="15.75">
      <c r="B12" s="71">
        <v>1</v>
      </c>
      <c r="C12" s="381" t="s">
        <v>807</v>
      </c>
      <c r="D12" s="73" t="s">
        <v>12</v>
      </c>
      <c r="E12" s="293">
        <v>3</v>
      </c>
    </row>
    <row r="13" spans="2:5" ht="15.75">
      <c r="B13" s="71">
        <v>2</v>
      </c>
      <c r="C13" s="381" t="s">
        <v>808</v>
      </c>
      <c r="D13" s="73" t="s">
        <v>12</v>
      </c>
      <c r="E13" s="293">
        <v>10</v>
      </c>
    </row>
    <row r="14" spans="2:5" ht="15.75">
      <c r="B14" s="71">
        <v>3</v>
      </c>
      <c r="C14" s="381" t="s">
        <v>930</v>
      </c>
      <c r="D14" s="73" t="s">
        <v>931</v>
      </c>
      <c r="E14" s="293">
        <v>3000</v>
      </c>
    </row>
    <row r="15" spans="2:5" ht="15.75">
      <c r="B15" s="71">
        <v>4</v>
      </c>
      <c r="C15" s="381" t="s">
        <v>932</v>
      </c>
      <c r="D15" s="73" t="s">
        <v>931</v>
      </c>
      <c r="E15" s="293">
        <v>2000</v>
      </c>
    </row>
    <row r="16" spans="2:5" ht="15.75">
      <c r="B16" s="71">
        <v>5</v>
      </c>
      <c r="C16" s="381" t="s">
        <v>933</v>
      </c>
      <c r="D16" s="73" t="s">
        <v>138</v>
      </c>
      <c r="E16" s="294">
        <v>2</v>
      </c>
    </row>
    <row r="17" spans="2:5" ht="15.75">
      <c r="B17" s="71">
        <v>6</v>
      </c>
      <c r="C17" s="381" t="s">
        <v>934</v>
      </c>
      <c r="D17" s="73" t="s">
        <v>138</v>
      </c>
      <c r="E17" s="294">
        <v>3</v>
      </c>
    </row>
    <row r="18" spans="2:5" ht="15.75">
      <c r="B18" s="71">
        <v>7</v>
      </c>
      <c r="C18" s="221" t="s">
        <v>935</v>
      </c>
      <c r="D18" s="176" t="s">
        <v>12</v>
      </c>
      <c r="E18" s="284">
        <v>3</v>
      </c>
    </row>
    <row r="19" spans="2:5" ht="15.75">
      <c r="B19" s="71">
        <v>8</v>
      </c>
      <c r="C19" s="221" t="s">
        <v>809</v>
      </c>
      <c r="D19" s="176" t="s">
        <v>12</v>
      </c>
      <c r="E19" s="284">
        <v>1.5</v>
      </c>
    </row>
    <row r="20" spans="2:5" ht="15.75">
      <c r="B20" s="71">
        <v>9</v>
      </c>
      <c r="C20" s="221" t="s">
        <v>936</v>
      </c>
      <c r="D20" s="176" t="s">
        <v>12</v>
      </c>
      <c r="E20" s="284">
        <v>0.5</v>
      </c>
    </row>
    <row r="21" spans="2:5" ht="15.75">
      <c r="B21" s="71">
        <v>10</v>
      </c>
      <c r="C21" s="221" t="s">
        <v>937</v>
      </c>
      <c r="D21" s="176" t="s">
        <v>12</v>
      </c>
      <c r="E21" s="284">
        <v>10</v>
      </c>
    </row>
    <row r="22" spans="2:5" ht="31.5">
      <c r="B22" s="71">
        <v>11</v>
      </c>
      <c r="C22" s="221" t="s">
        <v>938</v>
      </c>
      <c r="D22" s="176" t="s">
        <v>939</v>
      </c>
      <c r="E22" s="284">
        <v>5</v>
      </c>
    </row>
    <row r="23" spans="2:5" ht="15.75">
      <c r="B23" s="71">
        <v>12</v>
      </c>
      <c r="C23" s="221" t="s">
        <v>940</v>
      </c>
      <c r="D23" s="176" t="s">
        <v>15</v>
      </c>
      <c r="E23" s="284">
        <v>125</v>
      </c>
    </row>
    <row r="24" spans="2:5" ht="15.75">
      <c r="B24" s="71">
        <v>13</v>
      </c>
      <c r="C24" s="221" t="s">
        <v>810</v>
      </c>
      <c r="D24" s="176" t="s">
        <v>12</v>
      </c>
      <c r="E24" s="284">
        <v>15</v>
      </c>
    </row>
    <row r="25" spans="2:5" ht="15.75">
      <c r="B25" s="71">
        <v>14</v>
      </c>
      <c r="C25" s="221" t="s">
        <v>941</v>
      </c>
      <c r="D25" s="176" t="s">
        <v>15</v>
      </c>
      <c r="E25" s="284">
        <v>400</v>
      </c>
    </row>
    <row r="26" spans="2:5" ht="15.75">
      <c r="B26" s="71">
        <v>15</v>
      </c>
      <c r="C26" s="221" t="s">
        <v>942</v>
      </c>
      <c r="D26" s="176" t="s">
        <v>15</v>
      </c>
      <c r="E26" s="284">
        <v>50</v>
      </c>
    </row>
    <row r="27" spans="2:5" ht="15.75">
      <c r="B27" s="71">
        <v>16</v>
      </c>
      <c r="C27" s="221" t="s">
        <v>943</v>
      </c>
      <c r="D27" s="176" t="s">
        <v>12</v>
      </c>
      <c r="E27" s="284">
        <v>20</v>
      </c>
    </row>
    <row r="28" spans="2:5" ht="15.75">
      <c r="B28" s="71">
        <v>17</v>
      </c>
      <c r="C28" s="221" t="s">
        <v>811</v>
      </c>
      <c r="D28" s="176" t="s">
        <v>12</v>
      </c>
      <c r="E28" s="284">
        <v>50</v>
      </c>
    </row>
    <row r="29" spans="2:5" ht="31.5">
      <c r="B29" s="71">
        <v>18</v>
      </c>
      <c r="C29" s="221" t="s">
        <v>812</v>
      </c>
      <c r="D29" s="176" t="s">
        <v>12</v>
      </c>
      <c r="E29" s="284">
        <v>2.6</v>
      </c>
    </row>
    <row r="30" spans="2:5" ht="15.75">
      <c r="B30" s="71">
        <v>19</v>
      </c>
      <c r="C30" s="221" t="s">
        <v>813</v>
      </c>
      <c r="D30" s="176" t="s">
        <v>12</v>
      </c>
      <c r="E30" s="284">
        <v>5.5</v>
      </c>
    </row>
    <row r="31" spans="2:5" ht="31.5">
      <c r="B31" s="71">
        <v>20</v>
      </c>
      <c r="C31" s="221" t="s">
        <v>814</v>
      </c>
      <c r="D31" s="176" t="s">
        <v>12</v>
      </c>
      <c r="E31" s="284">
        <v>40</v>
      </c>
    </row>
    <row r="32" spans="2:5" ht="18.75">
      <c r="B32" s="71">
        <v>21</v>
      </c>
      <c r="C32" s="221" t="s">
        <v>944</v>
      </c>
      <c r="D32" s="176" t="s">
        <v>939</v>
      </c>
      <c r="E32" s="284">
        <v>10</v>
      </c>
    </row>
    <row r="33" spans="2:5" ht="15.75">
      <c r="B33" s="71">
        <v>22</v>
      </c>
      <c r="C33" s="221" t="s">
        <v>815</v>
      </c>
      <c r="D33" s="176" t="s">
        <v>12</v>
      </c>
      <c r="E33" s="284">
        <v>30</v>
      </c>
    </row>
    <row r="34" spans="2:5" ht="15.75">
      <c r="B34" s="71">
        <v>23</v>
      </c>
      <c r="C34" s="221" t="s">
        <v>945</v>
      </c>
      <c r="D34" s="176" t="s">
        <v>12</v>
      </c>
      <c r="E34" s="284">
        <v>0.2</v>
      </c>
    </row>
    <row r="35" spans="2:5" ht="15.75">
      <c r="B35" s="71">
        <v>24</v>
      </c>
      <c r="C35" s="221" t="s">
        <v>946</v>
      </c>
      <c r="D35" s="176" t="s">
        <v>12</v>
      </c>
      <c r="E35" s="284">
        <v>0.2</v>
      </c>
    </row>
    <row r="36" spans="2:5" ht="15.75">
      <c r="B36" s="71">
        <v>25</v>
      </c>
      <c r="C36" s="221" t="s">
        <v>947</v>
      </c>
      <c r="D36" s="176" t="s">
        <v>12</v>
      </c>
      <c r="E36" s="284">
        <v>6</v>
      </c>
    </row>
    <row r="37" spans="2:5" ht="15.75">
      <c r="B37" s="71">
        <v>26</v>
      </c>
      <c r="C37" s="221" t="s">
        <v>948</v>
      </c>
      <c r="D37" s="176" t="s">
        <v>12</v>
      </c>
      <c r="E37" s="284">
        <v>2</v>
      </c>
    </row>
    <row r="38" spans="2:5" ht="15.75">
      <c r="B38" s="71">
        <v>27</v>
      </c>
      <c r="C38" s="221" t="s">
        <v>949</v>
      </c>
      <c r="D38" s="176" t="s">
        <v>12</v>
      </c>
      <c r="E38" s="284">
        <v>1.5</v>
      </c>
    </row>
    <row r="39" spans="2:5" ht="15.75">
      <c r="B39" s="71">
        <v>28</v>
      </c>
      <c r="C39" s="221" t="s">
        <v>816</v>
      </c>
      <c r="D39" s="176" t="s">
        <v>12</v>
      </c>
      <c r="E39" s="284">
        <v>20</v>
      </c>
    </row>
    <row r="40" spans="2:5" ht="15.75">
      <c r="B40" s="71">
        <v>29</v>
      </c>
      <c r="C40" s="221" t="s">
        <v>950</v>
      </c>
      <c r="D40" s="176" t="s">
        <v>12</v>
      </c>
      <c r="E40" s="284">
        <v>10</v>
      </c>
    </row>
    <row r="41" spans="2:5" ht="15.75">
      <c r="B41" s="71">
        <v>30</v>
      </c>
      <c r="C41" s="221" t="s">
        <v>951</v>
      </c>
      <c r="D41" s="176" t="s">
        <v>12</v>
      </c>
      <c r="E41" s="284">
        <v>1</v>
      </c>
    </row>
    <row r="42" spans="2:5" ht="15.75">
      <c r="B42" s="71">
        <v>31</v>
      </c>
      <c r="C42" s="221" t="s">
        <v>952</v>
      </c>
      <c r="D42" s="176" t="s">
        <v>12</v>
      </c>
      <c r="E42" s="284">
        <v>1</v>
      </c>
    </row>
    <row r="43" spans="2:5" ht="15.75">
      <c r="B43" s="71">
        <v>32</v>
      </c>
      <c r="C43" s="221" t="s">
        <v>953</v>
      </c>
      <c r="D43" s="176" t="s">
        <v>12</v>
      </c>
      <c r="E43" s="284">
        <v>2</v>
      </c>
    </row>
    <row r="44" spans="2:5" ht="15.75">
      <c r="B44" s="71">
        <v>33</v>
      </c>
      <c r="C44" s="221" t="s">
        <v>954</v>
      </c>
      <c r="D44" s="176" t="s">
        <v>12</v>
      </c>
      <c r="E44" s="284">
        <v>1.6</v>
      </c>
    </row>
    <row r="45" spans="2:5" ht="15.75">
      <c r="B45" s="71">
        <v>34</v>
      </c>
      <c r="C45" s="221" t="s">
        <v>955</v>
      </c>
      <c r="D45" s="176" t="s">
        <v>12</v>
      </c>
      <c r="E45" s="284">
        <v>10</v>
      </c>
    </row>
    <row r="46" spans="2:5" ht="18.75">
      <c r="B46" s="71">
        <v>35</v>
      </c>
      <c r="C46" s="221" t="s">
        <v>956</v>
      </c>
      <c r="D46" s="176" t="s">
        <v>939</v>
      </c>
      <c r="E46" s="284">
        <v>120</v>
      </c>
    </row>
    <row r="47" spans="2:5" ht="15.75">
      <c r="B47" s="71">
        <v>36</v>
      </c>
      <c r="C47" s="221" t="s">
        <v>957</v>
      </c>
      <c r="D47" s="176" t="s">
        <v>12</v>
      </c>
      <c r="E47" s="284">
        <v>0.5</v>
      </c>
    </row>
    <row r="48" spans="2:5" ht="15.75">
      <c r="B48" s="71">
        <v>37</v>
      </c>
      <c r="C48" s="221" t="s">
        <v>958</v>
      </c>
      <c r="D48" s="176" t="s">
        <v>12</v>
      </c>
      <c r="E48" s="284">
        <v>10</v>
      </c>
    </row>
    <row r="49" spans="2:5" ht="21.75" customHeight="1">
      <c r="B49" s="71">
        <v>38</v>
      </c>
      <c r="C49" s="221" t="s">
        <v>959</v>
      </c>
      <c r="D49" s="176" t="s">
        <v>12</v>
      </c>
      <c r="E49" s="284">
        <v>0.2</v>
      </c>
    </row>
    <row r="50" spans="2:5" ht="18.75">
      <c r="B50" s="71">
        <v>39</v>
      </c>
      <c r="C50" s="221" t="s">
        <v>960</v>
      </c>
      <c r="D50" s="176" t="s">
        <v>939</v>
      </c>
      <c r="E50" s="284">
        <v>4</v>
      </c>
    </row>
    <row r="51" spans="2:5" ht="15.75">
      <c r="B51" s="71">
        <v>40</v>
      </c>
      <c r="C51" s="221" t="s">
        <v>961</v>
      </c>
      <c r="D51" s="176" t="s">
        <v>12</v>
      </c>
      <c r="E51" s="284">
        <v>0.1</v>
      </c>
    </row>
    <row r="52" spans="2:5" ht="16.5" thickBot="1">
      <c r="B52" s="425">
        <v>41</v>
      </c>
      <c r="C52" s="426" t="s">
        <v>962</v>
      </c>
      <c r="D52" s="77" t="s">
        <v>11</v>
      </c>
      <c r="E52" s="291">
        <v>8</v>
      </c>
    </row>
    <row r="54" ht="46.5" customHeight="1"/>
    <row r="55" spans="2:6" ht="30" customHeight="1">
      <c r="B55" s="536" t="s">
        <v>100</v>
      </c>
      <c r="C55" s="536"/>
      <c r="D55" s="50" t="s">
        <v>101</v>
      </c>
      <c r="E55" s="50" t="s">
        <v>102</v>
      </c>
      <c r="F55" s="2"/>
    </row>
    <row r="56" spans="2:6" ht="15">
      <c r="B56" s="135"/>
      <c r="C56" s="2"/>
      <c r="D56" s="2"/>
      <c r="E56" s="2"/>
      <c r="F56" s="2"/>
    </row>
  </sheetData>
  <mergeCells count="7">
    <mergeCell ref="B55:C55"/>
    <mergeCell ref="E1:G1"/>
    <mergeCell ref="D3:F3"/>
    <mergeCell ref="C5:E5"/>
    <mergeCell ref="B6:E6"/>
    <mergeCell ref="B7:E7"/>
    <mergeCell ref="C8:E8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04DC-CE2F-400D-8451-3E82ED0829C8}">
  <dimension ref="B2:L24"/>
  <sheetViews>
    <sheetView workbookViewId="0" topLeftCell="A5">
      <selection activeCell="S19" sqref="S19"/>
    </sheetView>
  </sheetViews>
  <sheetFormatPr defaultColWidth="9.140625" defaultRowHeight="15"/>
  <cols>
    <col min="1" max="1" width="2.28125" style="0" customWidth="1"/>
    <col min="2" max="2" width="7.421875" style="0" customWidth="1"/>
    <col min="3" max="3" width="5.00390625" style="0" customWidth="1"/>
    <col min="4" max="4" width="44.421875" style="0" customWidth="1"/>
    <col min="5" max="5" width="11.28125" style="0" customWidth="1"/>
    <col min="6" max="6" width="11.57421875" style="0" customWidth="1"/>
    <col min="7" max="8" width="9.57421875" style="0" customWidth="1"/>
    <col min="9" max="9" width="11.57421875" style="0" customWidth="1"/>
    <col min="10" max="10" width="7.57421875" style="0" hidden="1" customWidth="1"/>
  </cols>
  <sheetData>
    <row r="1" ht="15" hidden="1"/>
    <row r="2" spans="2:9" ht="15" hidden="1">
      <c r="B2" s="2"/>
      <c r="C2" s="2"/>
      <c r="D2" s="2"/>
      <c r="E2" s="542" t="s">
        <v>820</v>
      </c>
      <c r="F2" s="542"/>
      <c r="G2" s="542"/>
      <c r="H2" s="542"/>
      <c r="I2" s="542"/>
    </row>
    <row r="3" spans="2:9" ht="15" hidden="1">
      <c r="B3" s="2"/>
      <c r="C3" s="2"/>
      <c r="D3" s="2"/>
      <c r="E3" s="2"/>
      <c r="F3" s="2"/>
      <c r="G3" s="2"/>
      <c r="H3" s="2"/>
      <c r="I3" s="2"/>
    </row>
    <row r="4" spans="2:9" ht="15.75" customHeight="1" hidden="1">
      <c r="B4" s="2"/>
      <c r="C4" s="535" t="s">
        <v>821</v>
      </c>
      <c r="D4" s="535"/>
      <c r="E4" s="535"/>
      <c r="F4" s="535"/>
      <c r="G4" s="535"/>
      <c r="H4" s="535"/>
      <c r="I4" s="535"/>
    </row>
    <row r="5" spans="2:9" ht="48" customHeight="1">
      <c r="B5" s="2"/>
      <c r="C5" s="552" t="s">
        <v>874</v>
      </c>
      <c r="D5" s="552"/>
      <c r="E5" s="552"/>
      <c r="F5" s="552"/>
      <c r="G5" s="552"/>
      <c r="H5" s="552"/>
      <c r="I5" s="552"/>
    </row>
    <row r="6" spans="2:9" ht="15.75">
      <c r="B6" s="2"/>
      <c r="C6" s="63"/>
      <c r="D6" s="63"/>
      <c r="E6" s="63"/>
      <c r="F6" s="63"/>
      <c r="G6" s="63"/>
      <c r="H6" s="63"/>
      <c r="I6" s="63"/>
    </row>
    <row r="7" spans="2:9" ht="36.75" customHeight="1">
      <c r="B7" s="2"/>
      <c r="C7" s="625" t="s">
        <v>716</v>
      </c>
      <c r="D7" s="625"/>
      <c r="E7" s="625"/>
      <c r="F7" s="625"/>
      <c r="G7" s="625"/>
      <c r="H7" s="625"/>
      <c r="I7" s="625"/>
    </row>
    <row r="8" spans="2:9" ht="25.5" customHeight="1">
      <c r="B8" s="2"/>
      <c r="C8" s="175"/>
      <c r="D8" s="175"/>
      <c r="E8" s="175"/>
      <c r="F8" s="175"/>
      <c r="G8" s="175"/>
      <c r="H8" s="175"/>
      <c r="I8" s="175"/>
    </row>
    <row r="9" spans="2:12" ht="15.75" thickBot="1">
      <c r="B9" s="2"/>
      <c r="C9" s="131"/>
      <c r="D9" s="131"/>
      <c r="E9" s="131"/>
      <c r="F9" s="131"/>
      <c r="G9" s="131"/>
      <c r="H9" s="131"/>
      <c r="I9" s="131"/>
      <c r="J9" s="2"/>
      <c r="K9" s="2"/>
      <c r="L9" s="2"/>
    </row>
    <row r="10" spans="2:12" ht="15" customHeight="1">
      <c r="B10" s="2"/>
      <c r="C10" s="543" t="s">
        <v>19</v>
      </c>
      <c r="D10" s="545" t="s">
        <v>317</v>
      </c>
      <c r="E10" s="547" t="s">
        <v>13</v>
      </c>
      <c r="F10" s="575" t="s">
        <v>838</v>
      </c>
      <c r="G10" s="575" t="s">
        <v>712</v>
      </c>
      <c r="H10" s="629" t="s">
        <v>463</v>
      </c>
      <c r="I10" s="631" t="s">
        <v>828</v>
      </c>
      <c r="J10" s="2"/>
      <c r="K10" s="2"/>
      <c r="L10" s="2"/>
    </row>
    <row r="11" spans="2:12" ht="39" customHeight="1">
      <c r="B11" s="2"/>
      <c r="C11" s="544"/>
      <c r="D11" s="546"/>
      <c r="E11" s="548"/>
      <c r="F11" s="576"/>
      <c r="G11" s="576"/>
      <c r="H11" s="630"/>
      <c r="I11" s="632"/>
      <c r="J11" s="2"/>
      <c r="K11" s="2"/>
      <c r="L11" s="2"/>
    </row>
    <row r="12" spans="3:12" ht="6.75" customHeight="1">
      <c r="C12" s="148"/>
      <c r="D12" s="149"/>
      <c r="E12" s="149"/>
      <c r="F12" s="149"/>
      <c r="G12" s="149"/>
      <c r="H12" s="149"/>
      <c r="I12" s="360"/>
      <c r="J12" s="2"/>
      <c r="K12" s="2"/>
      <c r="L12" s="2"/>
    </row>
    <row r="13" spans="3:12" ht="45.75" customHeight="1">
      <c r="C13" s="55">
        <v>1</v>
      </c>
      <c r="D13" s="171" t="s">
        <v>711</v>
      </c>
      <c r="E13" s="167" t="s">
        <v>332</v>
      </c>
      <c r="F13" s="167" t="s">
        <v>975</v>
      </c>
      <c r="G13" s="167">
        <v>1</v>
      </c>
      <c r="H13" s="53">
        <v>2</v>
      </c>
      <c r="I13" s="362">
        <f>520.3/2</f>
        <v>260.15</v>
      </c>
      <c r="J13" s="49" t="e">
        <f>#REF!*H13*G13</f>
        <v>#REF!</v>
      </c>
      <c r="K13" s="49"/>
      <c r="L13" s="2"/>
    </row>
    <row r="14" spans="3:12" ht="6.75" customHeight="1">
      <c r="C14" s="55"/>
      <c r="D14" s="171"/>
      <c r="E14" s="167"/>
      <c r="F14" s="167"/>
      <c r="G14" s="167"/>
      <c r="H14" s="53"/>
      <c r="I14" s="362"/>
      <c r="J14" s="49" t="e">
        <f>#REF!*H14*G14</f>
        <v>#REF!</v>
      </c>
      <c r="K14" s="49"/>
      <c r="L14" s="2"/>
    </row>
    <row r="15" spans="3:12" ht="77.25" customHeight="1">
      <c r="C15" s="55">
        <v>2</v>
      </c>
      <c r="D15" s="170" t="s">
        <v>714</v>
      </c>
      <c r="E15" s="167" t="s">
        <v>332</v>
      </c>
      <c r="F15" s="172" t="s">
        <v>976</v>
      </c>
      <c r="G15" s="53">
        <v>2</v>
      </c>
      <c r="H15" s="53">
        <v>2</v>
      </c>
      <c r="I15" s="362">
        <f>I13*0.45</f>
        <v>117.0675</v>
      </c>
      <c r="J15" s="49" t="e">
        <f>#REF!*H15*G15</f>
        <v>#REF!</v>
      </c>
      <c r="K15" s="49"/>
      <c r="L15" s="2"/>
    </row>
    <row r="16" spans="3:12" ht="8.25" customHeight="1">
      <c r="C16" s="55"/>
      <c r="D16" s="169"/>
      <c r="E16" s="167"/>
      <c r="F16" s="167"/>
      <c r="G16" s="53"/>
      <c r="H16" s="53"/>
      <c r="I16" s="362"/>
      <c r="J16" s="49" t="e">
        <f>#REF!*H16*G16</f>
        <v>#REF!</v>
      </c>
      <c r="K16" s="49"/>
      <c r="L16" s="2"/>
    </row>
    <row r="17" spans="3:12" ht="61.5" customHeight="1" thickBot="1">
      <c r="C17" s="143">
        <v>3</v>
      </c>
      <c r="D17" s="309" t="s">
        <v>713</v>
      </c>
      <c r="E17" s="310" t="s">
        <v>332</v>
      </c>
      <c r="F17" s="311" t="s">
        <v>977</v>
      </c>
      <c r="G17" s="310">
        <v>1</v>
      </c>
      <c r="H17" s="56">
        <v>2</v>
      </c>
      <c r="I17" s="363">
        <f>520.3/2*1.3</f>
        <v>338.195</v>
      </c>
      <c r="J17" s="49" t="e">
        <f>#REF!*H17*G17</f>
        <v>#REF!</v>
      </c>
      <c r="K17" s="49"/>
      <c r="L17" s="2"/>
    </row>
    <row r="18" spans="3:12" ht="28.5" customHeight="1" hidden="1" thickBot="1">
      <c r="C18" s="484"/>
      <c r="D18" s="49"/>
      <c r="E18" s="485"/>
      <c r="F18" s="308"/>
      <c r="G18" s="308"/>
      <c r="H18" s="308"/>
      <c r="I18" s="486"/>
      <c r="J18" s="49"/>
      <c r="K18" s="49"/>
      <c r="L18" s="2"/>
    </row>
    <row r="19" spans="3:12" ht="30" customHeight="1" thickBot="1">
      <c r="C19" s="626" t="s">
        <v>715</v>
      </c>
      <c r="D19" s="627"/>
      <c r="E19" s="627"/>
      <c r="F19" s="628"/>
      <c r="G19" s="307"/>
      <c r="H19" s="307"/>
      <c r="I19" s="487"/>
      <c r="J19" s="49"/>
      <c r="K19" s="49"/>
      <c r="L19" s="2"/>
    </row>
    <row r="20" spans="3:12" ht="15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3:12" ht="1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5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3:12" ht="1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5"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mergeCells count="12">
    <mergeCell ref="E2:I2"/>
    <mergeCell ref="C4:I4"/>
    <mergeCell ref="C5:I5"/>
    <mergeCell ref="C7:I7"/>
    <mergeCell ref="C19:F19"/>
    <mergeCell ref="G10:G11"/>
    <mergeCell ref="C10:C11"/>
    <mergeCell ref="D10:D11"/>
    <mergeCell ref="E10:E11"/>
    <mergeCell ref="F10:F11"/>
    <mergeCell ref="H10:H11"/>
    <mergeCell ref="I10:I1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4B90B-C1EC-4811-99D5-B8A5729B1661}">
  <dimension ref="C1:H54"/>
  <sheetViews>
    <sheetView zoomScale="96" zoomScaleNormal="96" workbookViewId="0" topLeftCell="A48">
      <selection activeCell="K68" sqref="K68:K69"/>
    </sheetView>
  </sheetViews>
  <sheetFormatPr defaultColWidth="9.140625" defaultRowHeight="15"/>
  <cols>
    <col min="1" max="1" width="3.57421875" style="0" customWidth="1"/>
    <col min="2" max="2" width="9.140625" style="0" hidden="1" customWidth="1"/>
    <col min="3" max="3" width="5.7109375" style="0" customWidth="1"/>
    <col min="4" max="4" width="67.28125" style="0" customWidth="1"/>
    <col min="6" max="6" width="11.57421875" style="0" customWidth="1"/>
  </cols>
  <sheetData>
    <row r="1" ht="15" hidden="1">
      <c r="G1" s="177"/>
    </row>
    <row r="2" spans="7:8" ht="15" hidden="1">
      <c r="G2" s="526"/>
      <c r="H2" s="526"/>
    </row>
    <row r="3" spans="3:7" ht="15.75" hidden="1">
      <c r="C3" s="527" t="s">
        <v>731</v>
      </c>
      <c r="D3" s="527"/>
      <c r="E3" s="527"/>
      <c r="F3" s="527"/>
      <c r="G3" s="181"/>
    </row>
    <row r="4" spans="3:8" ht="18.75" hidden="1">
      <c r="C4" s="525"/>
      <c r="D4" s="525"/>
      <c r="E4" s="525"/>
      <c r="F4" s="525"/>
      <c r="G4" s="525"/>
      <c r="H4" s="525"/>
    </row>
    <row r="5" spans="3:8" ht="18.75" hidden="1">
      <c r="C5" s="173"/>
      <c r="D5" s="173"/>
      <c r="E5" s="173"/>
      <c r="F5" s="173"/>
      <c r="G5" s="177"/>
      <c r="H5" s="177"/>
    </row>
    <row r="6" spans="3:8" ht="58.5" customHeight="1">
      <c r="C6" s="522" t="s">
        <v>856</v>
      </c>
      <c r="D6" s="523"/>
      <c r="E6" s="523"/>
      <c r="F6" s="523"/>
      <c r="G6" s="95"/>
      <c r="H6" s="95"/>
    </row>
    <row r="7" spans="3:7" ht="48" hidden="1" thickBot="1">
      <c r="C7" s="91"/>
      <c r="D7" s="534" t="s">
        <v>191</v>
      </c>
      <c r="E7" s="534"/>
      <c r="F7" s="534"/>
      <c r="G7" s="95"/>
    </row>
    <row r="8" spans="3:6" ht="16.5" thickBot="1">
      <c r="C8" s="96"/>
      <c r="D8" s="97"/>
      <c r="E8" s="97"/>
      <c r="F8" s="97"/>
    </row>
    <row r="9" spans="3:6" ht="15">
      <c r="C9" s="528" t="s">
        <v>16</v>
      </c>
      <c r="D9" s="530" t="s">
        <v>18</v>
      </c>
      <c r="E9" s="530" t="s">
        <v>13</v>
      </c>
      <c r="F9" s="532" t="s">
        <v>17</v>
      </c>
    </row>
    <row r="10" spans="3:6" ht="15">
      <c r="C10" s="529"/>
      <c r="D10" s="531"/>
      <c r="E10" s="531"/>
      <c r="F10" s="533"/>
    </row>
    <row r="11" spans="3:6" ht="15.75">
      <c r="C11" s="98">
        <v>1</v>
      </c>
      <c r="D11" s="16" t="s">
        <v>194</v>
      </c>
      <c r="E11" s="9" t="s">
        <v>150</v>
      </c>
      <c r="F11" s="279">
        <v>0.01</v>
      </c>
    </row>
    <row r="12" spans="3:6" ht="15.75">
      <c r="C12" s="98">
        <v>2</v>
      </c>
      <c r="D12" s="16" t="s">
        <v>195</v>
      </c>
      <c r="E12" s="9" t="s">
        <v>150</v>
      </c>
      <c r="F12" s="279">
        <v>0.02</v>
      </c>
    </row>
    <row r="13" spans="3:6" ht="15.75">
      <c r="C13" s="98">
        <v>3</v>
      </c>
      <c r="D13" s="16" t="s">
        <v>196</v>
      </c>
      <c r="E13" s="9" t="s">
        <v>150</v>
      </c>
      <c r="F13" s="235">
        <v>0.01</v>
      </c>
    </row>
    <row r="14" spans="3:6" ht="15.75">
      <c r="C14" s="98">
        <v>4</v>
      </c>
      <c r="D14" s="16" t="s">
        <v>197</v>
      </c>
      <c r="E14" s="9" t="s">
        <v>150</v>
      </c>
      <c r="F14" s="235">
        <v>0.005</v>
      </c>
    </row>
    <row r="15" spans="3:6" ht="15.75">
      <c r="C15" s="98">
        <v>5</v>
      </c>
      <c r="D15" s="16" t="s">
        <v>198</v>
      </c>
      <c r="E15" s="9" t="s">
        <v>150</v>
      </c>
      <c r="F15" s="235">
        <v>0.005</v>
      </c>
    </row>
    <row r="16" spans="3:6" ht="15.75">
      <c r="C16" s="98">
        <v>6</v>
      </c>
      <c r="D16" s="16" t="s">
        <v>199</v>
      </c>
      <c r="E16" s="9" t="s">
        <v>150</v>
      </c>
      <c r="F16" s="235">
        <v>0.01</v>
      </c>
    </row>
    <row r="17" spans="3:6" ht="31.5">
      <c r="C17" s="98">
        <v>7</v>
      </c>
      <c r="D17" s="16" t="s">
        <v>200</v>
      </c>
      <c r="E17" s="9" t="s">
        <v>150</v>
      </c>
      <c r="F17" s="235">
        <v>0.03</v>
      </c>
    </row>
    <row r="18" spans="3:6" ht="20.25" customHeight="1">
      <c r="C18" s="98">
        <v>8</v>
      </c>
      <c r="D18" s="16" t="s">
        <v>201</v>
      </c>
      <c r="E18" s="9" t="s">
        <v>150</v>
      </c>
      <c r="F18" s="235">
        <v>0.1</v>
      </c>
    </row>
    <row r="19" spans="3:6" ht="31.5">
      <c r="C19" s="98">
        <v>9</v>
      </c>
      <c r="D19" s="16" t="s">
        <v>202</v>
      </c>
      <c r="E19" s="9" t="s">
        <v>150</v>
      </c>
      <c r="F19" s="235">
        <v>0.007</v>
      </c>
    </row>
    <row r="20" spans="3:6" ht="15.75">
      <c r="C20" s="98">
        <v>10</v>
      </c>
      <c r="D20" s="16" t="s">
        <v>203</v>
      </c>
      <c r="E20" s="9" t="s">
        <v>150</v>
      </c>
      <c r="F20" s="235">
        <v>0.007</v>
      </c>
    </row>
    <row r="21" spans="3:6" ht="31.5">
      <c r="C21" s="98">
        <v>11</v>
      </c>
      <c r="D21" s="16" t="s">
        <v>204</v>
      </c>
      <c r="E21" s="9" t="s">
        <v>150</v>
      </c>
      <c r="F21" s="235">
        <v>0.007</v>
      </c>
    </row>
    <row r="22" spans="3:6" ht="15.75">
      <c r="C22" s="98">
        <v>12</v>
      </c>
      <c r="D22" s="16" t="s">
        <v>205</v>
      </c>
      <c r="E22" s="9" t="s">
        <v>150</v>
      </c>
      <c r="F22" s="235">
        <v>0.001</v>
      </c>
    </row>
    <row r="23" spans="3:6" ht="15.75">
      <c r="C23" s="98">
        <v>13</v>
      </c>
      <c r="D23" s="16" t="s">
        <v>206</v>
      </c>
      <c r="E23" s="9" t="s">
        <v>150</v>
      </c>
      <c r="F23" s="235">
        <v>0.002</v>
      </c>
    </row>
    <row r="24" spans="3:6" ht="15.75">
      <c r="C24" s="98">
        <v>14</v>
      </c>
      <c r="D24" s="16" t="s">
        <v>207</v>
      </c>
      <c r="E24" s="9" t="s">
        <v>150</v>
      </c>
      <c r="F24" s="235">
        <v>0.002</v>
      </c>
    </row>
    <row r="25" spans="3:6" ht="15.75">
      <c r="C25" s="98">
        <v>15</v>
      </c>
      <c r="D25" s="16" t="s">
        <v>208</v>
      </c>
      <c r="E25" s="9" t="s">
        <v>150</v>
      </c>
      <c r="F25" s="235">
        <v>0.02</v>
      </c>
    </row>
    <row r="26" spans="3:6" ht="15.75">
      <c r="C26" s="98">
        <v>16</v>
      </c>
      <c r="D26" s="16" t="s">
        <v>209</v>
      </c>
      <c r="E26" s="9" t="s">
        <v>150</v>
      </c>
      <c r="F26" s="235">
        <v>0.03</v>
      </c>
    </row>
    <row r="27" spans="3:6" ht="15.75">
      <c r="C27" s="98">
        <v>17</v>
      </c>
      <c r="D27" s="16" t="s">
        <v>210</v>
      </c>
      <c r="E27" s="9" t="s">
        <v>150</v>
      </c>
      <c r="F27" s="235">
        <v>0.02</v>
      </c>
    </row>
    <row r="28" spans="3:6" ht="15.75">
      <c r="C28" s="98">
        <v>18</v>
      </c>
      <c r="D28" s="16" t="s">
        <v>211</v>
      </c>
      <c r="E28" s="9" t="s">
        <v>150</v>
      </c>
      <c r="F28" s="235">
        <v>0.04</v>
      </c>
    </row>
    <row r="29" spans="3:6" ht="15.75">
      <c r="C29" s="98">
        <v>19</v>
      </c>
      <c r="D29" s="16" t="s">
        <v>212</v>
      </c>
      <c r="E29" s="9" t="s">
        <v>150</v>
      </c>
      <c r="F29" s="235">
        <v>0.04</v>
      </c>
    </row>
    <row r="30" spans="3:6" ht="31.5">
      <c r="C30" s="98">
        <v>20</v>
      </c>
      <c r="D30" s="16" t="s">
        <v>213</v>
      </c>
      <c r="E30" s="9" t="s">
        <v>150</v>
      </c>
      <c r="F30" s="235">
        <v>0.04</v>
      </c>
    </row>
    <row r="31" spans="3:6" ht="15.75">
      <c r="C31" s="98">
        <v>21</v>
      </c>
      <c r="D31" s="16" t="s">
        <v>214</v>
      </c>
      <c r="E31" s="9" t="s">
        <v>150</v>
      </c>
      <c r="F31" s="235">
        <v>0.003</v>
      </c>
    </row>
    <row r="32" spans="3:6" ht="15.75">
      <c r="C32" s="98">
        <v>22</v>
      </c>
      <c r="D32" s="16" t="s">
        <v>215</v>
      </c>
      <c r="E32" s="9" t="s">
        <v>150</v>
      </c>
      <c r="F32" s="235">
        <v>0.005</v>
      </c>
    </row>
    <row r="33" spans="3:6" ht="15.75">
      <c r="C33" s="98">
        <v>23</v>
      </c>
      <c r="D33" s="16" t="s">
        <v>216</v>
      </c>
      <c r="E33" s="9" t="s">
        <v>150</v>
      </c>
      <c r="F33" s="235">
        <v>0.003</v>
      </c>
    </row>
    <row r="34" spans="3:6" ht="15.75">
      <c r="C34" s="98">
        <v>24</v>
      </c>
      <c r="D34" s="16" t="s">
        <v>217</v>
      </c>
      <c r="E34" s="9" t="s">
        <v>150</v>
      </c>
      <c r="F34" s="235">
        <v>0.001</v>
      </c>
    </row>
    <row r="35" spans="3:6" ht="15.75">
      <c r="C35" s="98">
        <v>25</v>
      </c>
      <c r="D35" s="16" t="s">
        <v>218</v>
      </c>
      <c r="E35" s="9" t="s">
        <v>150</v>
      </c>
      <c r="F35" s="235">
        <v>0.003</v>
      </c>
    </row>
    <row r="36" spans="3:6" ht="15.75">
      <c r="C36" s="98">
        <v>26</v>
      </c>
      <c r="D36" s="16" t="s">
        <v>219</v>
      </c>
      <c r="E36" s="9" t="s">
        <v>150</v>
      </c>
      <c r="F36" s="235">
        <v>0.005</v>
      </c>
    </row>
    <row r="37" spans="3:6" ht="15.75">
      <c r="C37" s="98">
        <v>27</v>
      </c>
      <c r="D37" s="16" t="s">
        <v>220</v>
      </c>
      <c r="E37" s="9" t="s">
        <v>150</v>
      </c>
      <c r="F37" s="235">
        <v>0.005</v>
      </c>
    </row>
    <row r="38" spans="3:6" ht="15.75">
      <c r="C38" s="98">
        <v>28</v>
      </c>
      <c r="D38" s="16" t="s">
        <v>221</v>
      </c>
      <c r="E38" s="9" t="s">
        <v>150</v>
      </c>
      <c r="F38" s="235">
        <v>0.002</v>
      </c>
    </row>
    <row r="39" spans="3:6" ht="15.75">
      <c r="C39" s="98">
        <v>29</v>
      </c>
      <c r="D39" s="16" t="s">
        <v>222</v>
      </c>
      <c r="E39" s="9" t="s">
        <v>150</v>
      </c>
      <c r="F39" s="235">
        <v>0.02</v>
      </c>
    </row>
    <row r="40" spans="3:6" ht="47.25">
      <c r="C40" s="98">
        <v>30</v>
      </c>
      <c r="D40" s="16" t="s">
        <v>223</v>
      </c>
      <c r="E40" s="9" t="s">
        <v>150</v>
      </c>
      <c r="F40" s="236">
        <v>0.007</v>
      </c>
    </row>
    <row r="41" spans="3:6" ht="31.5">
      <c r="C41" s="98">
        <v>31</v>
      </c>
      <c r="D41" s="16" t="s">
        <v>224</v>
      </c>
      <c r="E41" s="8" t="s">
        <v>150</v>
      </c>
      <c r="F41" s="236">
        <v>0.001</v>
      </c>
    </row>
    <row r="42" spans="3:6" ht="15.75">
      <c r="C42" s="98">
        <v>32</v>
      </c>
      <c r="D42" s="16" t="s">
        <v>225</v>
      </c>
      <c r="E42" s="8" t="s">
        <v>150</v>
      </c>
      <c r="F42" s="236">
        <v>0.005</v>
      </c>
    </row>
    <row r="43" spans="3:6" ht="15.75">
      <c r="C43" s="98">
        <v>33</v>
      </c>
      <c r="D43" s="16" t="s">
        <v>226</v>
      </c>
      <c r="E43" s="8" t="s">
        <v>150</v>
      </c>
      <c r="F43" s="236">
        <v>0.003</v>
      </c>
    </row>
    <row r="44" spans="3:6" ht="15.75">
      <c r="C44" s="98">
        <v>34</v>
      </c>
      <c r="D44" s="16" t="s">
        <v>227</v>
      </c>
      <c r="E44" s="8" t="s">
        <v>150</v>
      </c>
      <c r="F44" s="236">
        <v>0.002</v>
      </c>
    </row>
    <row r="45" spans="3:6" ht="15.75">
      <c r="C45" s="98">
        <v>35</v>
      </c>
      <c r="D45" s="16" t="s">
        <v>228</v>
      </c>
      <c r="E45" s="8" t="s">
        <v>150</v>
      </c>
      <c r="F45" s="236">
        <v>0.002</v>
      </c>
    </row>
    <row r="46" spans="3:6" ht="15.75">
      <c r="C46" s="98">
        <v>36</v>
      </c>
      <c r="D46" s="16" t="s">
        <v>229</v>
      </c>
      <c r="E46" s="8" t="s">
        <v>150</v>
      </c>
      <c r="F46" s="236">
        <v>0.001</v>
      </c>
    </row>
    <row r="47" spans="3:6" ht="15.75">
      <c r="C47" s="98">
        <v>37</v>
      </c>
      <c r="D47" s="16" t="s">
        <v>149</v>
      </c>
      <c r="E47" s="8" t="s">
        <v>150</v>
      </c>
      <c r="F47" s="236">
        <v>0.002</v>
      </c>
    </row>
    <row r="48" spans="3:6" ht="15.75">
      <c r="C48" s="98">
        <v>38</v>
      </c>
      <c r="D48" s="16" t="s">
        <v>230</v>
      </c>
      <c r="E48" s="8" t="s">
        <v>15</v>
      </c>
      <c r="F48" s="236">
        <v>10</v>
      </c>
    </row>
    <row r="49" spans="3:6" ht="15.75">
      <c r="C49" s="98">
        <v>39</v>
      </c>
      <c r="D49" s="16" t="s">
        <v>231</v>
      </c>
      <c r="E49" s="8" t="s">
        <v>15</v>
      </c>
      <c r="F49" s="236">
        <v>10</v>
      </c>
    </row>
    <row r="50" spans="3:6" ht="18.75">
      <c r="C50" s="98">
        <v>40</v>
      </c>
      <c r="D50" s="16" t="s">
        <v>232</v>
      </c>
      <c r="E50" s="8" t="s">
        <v>233</v>
      </c>
      <c r="F50" s="236">
        <v>0.2</v>
      </c>
    </row>
    <row r="51" spans="3:6" ht="18.75">
      <c r="C51" s="98">
        <v>41</v>
      </c>
      <c r="D51" s="16" t="s">
        <v>234</v>
      </c>
      <c r="E51" s="8" t="s">
        <v>233</v>
      </c>
      <c r="F51" s="236">
        <v>0.2</v>
      </c>
    </row>
    <row r="52" spans="3:6" ht="15.75">
      <c r="C52" s="98">
        <v>42</v>
      </c>
      <c r="D52" s="16" t="s">
        <v>235</v>
      </c>
      <c r="E52" s="8" t="s">
        <v>11</v>
      </c>
      <c r="F52" s="236">
        <v>10</v>
      </c>
    </row>
    <row r="53" spans="3:6" ht="16.5" thickBot="1">
      <c r="C53" s="189">
        <v>43</v>
      </c>
      <c r="D53" s="190" t="s">
        <v>236</v>
      </c>
      <c r="E53" s="136" t="s">
        <v>11</v>
      </c>
      <c r="F53" s="322">
        <v>10</v>
      </c>
    </row>
    <row r="54" spans="3:8" ht="15.75">
      <c r="C54" s="10"/>
      <c r="D54" s="10"/>
      <c r="E54" s="10"/>
      <c r="F54" s="10"/>
      <c r="G54" s="10"/>
      <c r="H54" s="22"/>
    </row>
  </sheetData>
  <mergeCells count="9">
    <mergeCell ref="G2:H2"/>
    <mergeCell ref="C4:H4"/>
    <mergeCell ref="C3:F3"/>
    <mergeCell ref="C6:F6"/>
    <mergeCell ref="C9:C10"/>
    <mergeCell ref="D9:D10"/>
    <mergeCell ref="E9:E10"/>
    <mergeCell ref="F9:F10"/>
    <mergeCell ref="D7:F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6"/>
  <sheetViews>
    <sheetView zoomScaleSheetLayoutView="100" workbookViewId="0" topLeftCell="A34">
      <selection activeCell="M36" sqref="M36"/>
    </sheetView>
  </sheetViews>
  <sheetFormatPr defaultColWidth="8.8515625" defaultRowHeight="15"/>
  <cols>
    <col min="1" max="1" width="0.2890625" style="0" customWidth="1"/>
    <col min="2" max="2" width="3.00390625" style="0" customWidth="1"/>
    <col min="3" max="3" width="5.57421875" style="0" customWidth="1"/>
    <col min="4" max="4" width="61.00390625" style="0" customWidth="1"/>
    <col min="5" max="5" width="9.421875" style="0" customWidth="1"/>
    <col min="6" max="6" width="12.7109375" style="0" customWidth="1"/>
    <col min="7" max="7" width="11.00390625" style="0" hidden="1" customWidth="1"/>
    <col min="8" max="8" width="9.7109375" style="0" customWidth="1"/>
  </cols>
  <sheetData>
    <row r="1" spans="1:8" ht="38.25" customHeight="1" hidden="1" thickBot="1">
      <c r="A1" s="1"/>
      <c r="B1" s="1"/>
      <c r="G1" s="526" t="s">
        <v>732</v>
      </c>
      <c r="H1" s="526"/>
    </row>
    <row r="2" spans="1:8" ht="57.75" customHeight="1">
      <c r="A2" s="1"/>
      <c r="B2" s="1"/>
      <c r="C2" s="535" t="s">
        <v>857</v>
      </c>
      <c r="D2" s="527"/>
      <c r="E2" s="527"/>
      <c r="F2" s="527"/>
      <c r="G2" s="527"/>
      <c r="H2" s="527"/>
    </row>
    <row r="3" spans="1:8" ht="40.5" customHeight="1" thickBot="1">
      <c r="A3" s="2"/>
      <c r="B3" s="2"/>
      <c r="C3" s="521" t="s">
        <v>730</v>
      </c>
      <c r="D3" s="521"/>
      <c r="E3" s="521"/>
      <c r="F3" s="521"/>
      <c r="G3" s="521"/>
      <c r="H3" s="521"/>
    </row>
    <row r="4" spans="1:8" ht="38.25">
      <c r="A4" s="2"/>
      <c r="B4" s="2"/>
      <c r="C4" s="165" t="s">
        <v>44</v>
      </c>
      <c r="D4" s="102" t="s">
        <v>45</v>
      </c>
      <c r="E4" s="166" t="s">
        <v>104</v>
      </c>
      <c r="F4" s="314" t="s">
        <v>839</v>
      </c>
      <c r="G4" s="315" t="s">
        <v>151</v>
      </c>
      <c r="H4" s="335" t="s">
        <v>826</v>
      </c>
    </row>
    <row r="5" spans="1:8" ht="15.75">
      <c r="A5" s="2"/>
      <c r="B5" s="2"/>
      <c r="C5" s="93">
        <v>1</v>
      </c>
      <c r="D5" s="7" t="s">
        <v>46</v>
      </c>
      <c r="E5" s="147" t="s">
        <v>23</v>
      </c>
      <c r="F5" s="313" t="s">
        <v>733</v>
      </c>
      <c r="G5" s="185">
        <v>3</v>
      </c>
      <c r="H5" s="340">
        <v>47.5</v>
      </c>
    </row>
    <row r="6" spans="1:8" ht="15.75">
      <c r="A6" s="2"/>
      <c r="B6" s="2"/>
      <c r="C6" s="93">
        <f>C5+1</f>
        <v>2</v>
      </c>
      <c r="D6" s="7" t="s">
        <v>47</v>
      </c>
      <c r="E6" s="147" t="s">
        <v>23</v>
      </c>
      <c r="F6" s="313" t="s">
        <v>734</v>
      </c>
      <c r="G6" s="185">
        <v>3</v>
      </c>
      <c r="H6" s="340">
        <v>27.7</v>
      </c>
    </row>
    <row r="7" spans="1:8" ht="15.75">
      <c r="A7" s="2"/>
      <c r="B7" s="2"/>
      <c r="C7" s="93">
        <f aca="true" t="shared" si="0" ref="C7:C39">C6+1</f>
        <v>3</v>
      </c>
      <c r="D7" s="7" t="s">
        <v>48</v>
      </c>
      <c r="E7" s="147" t="s">
        <v>23</v>
      </c>
      <c r="F7" s="183" t="s">
        <v>735</v>
      </c>
      <c r="G7" s="185">
        <v>3.4</v>
      </c>
      <c r="H7" s="340">
        <v>144.3</v>
      </c>
    </row>
    <row r="8" spans="1:8" ht="15.75">
      <c r="A8" s="2"/>
      <c r="B8" s="2"/>
      <c r="C8" s="93">
        <f t="shared" si="0"/>
        <v>4</v>
      </c>
      <c r="D8" s="7" t="s">
        <v>49</v>
      </c>
      <c r="E8" s="147" t="s">
        <v>23</v>
      </c>
      <c r="F8" s="184" t="s">
        <v>50</v>
      </c>
      <c r="G8" s="185">
        <v>3.4</v>
      </c>
      <c r="H8" s="340">
        <v>107.3</v>
      </c>
    </row>
    <row r="9" spans="1:8" ht="15.75">
      <c r="A9" s="2"/>
      <c r="B9" s="2"/>
      <c r="C9" s="93">
        <f t="shared" si="0"/>
        <v>5</v>
      </c>
      <c r="D9" s="7" t="s">
        <v>51</v>
      </c>
      <c r="E9" s="147" t="s">
        <v>23</v>
      </c>
      <c r="F9" s="184" t="s">
        <v>52</v>
      </c>
      <c r="G9" s="185">
        <v>3.5</v>
      </c>
      <c r="H9" s="340">
        <v>210.6</v>
      </c>
    </row>
    <row r="10" spans="1:8" ht="15.75">
      <c r="A10" s="2"/>
      <c r="B10" s="2"/>
      <c r="C10" s="93">
        <f t="shared" si="0"/>
        <v>6</v>
      </c>
      <c r="D10" s="7" t="s">
        <v>53</v>
      </c>
      <c r="E10" s="147" t="s">
        <v>23</v>
      </c>
      <c r="F10" s="184" t="s">
        <v>54</v>
      </c>
      <c r="G10" s="185">
        <v>3.5</v>
      </c>
      <c r="H10" s="340">
        <v>119.9</v>
      </c>
    </row>
    <row r="11" spans="1:8" ht="31.5">
      <c r="A11" s="2"/>
      <c r="B11" s="2"/>
      <c r="C11" s="93">
        <f t="shared" si="0"/>
        <v>7</v>
      </c>
      <c r="D11" s="7" t="s">
        <v>103</v>
      </c>
      <c r="E11" s="147" t="s">
        <v>55</v>
      </c>
      <c r="F11" s="184" t="s">
        <v>56</v>
      </c>
      <c r="G11" s="185">
        <v>3</v>
      </c>
      <c r="H11" s="340">
        <v>205.2</v>
      </c>
    </row>
    <row r="12" spans="1:8" ht="31.5">
      <c r="A12" s="2"/>
      <c r="B12" s="2"/>
      <c r="C12" s="93">
        <f t="shared" si="0"/>
        <v>8</v>
      </c>
      <c r="D12" s="7" t="s">
        <v>57</v>
      </c>
      <c r="E12" s="147" t="s">
        <v>55</v>
      </c>
      <c r="F12" s="184" t="s">
        <v>58</v>
      </c>
      <c r="G12" s="185">
        <v>3</v>
      </c>
      <c r="H12" s="340">
        <v>121.2</v>
      </c>
    </row>
    <row r="13" spans="1:8" ht="15.75">
      <c r="A13" s="2"/>
      <c r="B13" s="2"/>
      <c r="C13" s="93">
        <f t="shared" si="0"/>
        <v>9</v>
      </c>
      <c r="D13" s="7" t="s">
        <v>59</v>
      </c>
      <c r="E13" s="147" t="s">
        <v>55</v>
      </c>
      <c r="F13" s="184" t="s">
        <v>60</v>
      </c>
      <c r="G13" s="185">
        <v>3.5</v>
      </c>
      <c r="H13" s="340">
        <v>110.3</v>
      </c>
    </row>
    <row r="14" spans="1:8" ht="31.5">
      <c r="A14" s="2"/>
      <c r="B14" s="2"/>
      <c r="C14" s="93">
        <f t="shared" si="0"/>
        <v>10</v>
      </c>
      <c r="D14" s="7" t="s">
        <v>736</v>
      </c>
      <c r="E14" s="147" t="s">
        <v>55</v>
      </c>
      <c r="F14" s="184" t="s">
        <v>737</v>
      </c>
      <c r="G14" s="185">
        <v>3.5</v>
      </c>
      <c r="H14" s="340">
        <v>132.5</v>
      </c>
    </row>
    <row r="15" spans="1:8" ht="47.25">
      <c r="A15" s="2"/>
      <c r="B15" s="2"/>
      <c r="C15" s="93">
        <f t="shared" si="0"/>
        <v>11</v>
      </c>
      <c r="D15" s="7" t="s">
        <v>61</v>
      </c>
      <c r="E15" s="147" t="s">
        <v>55</v>
      </c>
      <c r="F15" s="184" t="s">
        <v>62</v>
      </c>
      <c r="G15" s="185">
        <v>3.5</v>
      </c>
      <c r="H15" s="340">
        <v>391</v>
      </c>
    </row>
    <row r="16" spans="1:8" ht="15.75">
      <c r="A16" s="2"/>
      <c r="B16" s="2"/>
      <c r="C16" s="93">
        <f t="shared" si="0"/>
        <v>12</v>
      </c>
      <c r="D16" s="7" t="s">
        <v>63</v>
      </c>
      <c r="E16" s="147" t="s">
        <v>55</v>
      </c>
      <c r="F16" s="184" t="s">
        <v>64</v>
      </c>
      <c r="G16" s="185">
        <v>3.5</v>
      </c>
      <c r="H16" s="340">
        <v>514.7</v>
      </c>
    </row>
    <row r="17" spans="1:8" ht="15.75">
      <c r="A17" s="2"/>
      <c r="B17" s="2"/>
      <c r="C17" s="93">
        <f t="shared" si="0"/>
        <v>13</v>
      </c>
      <c r="D17" s="7" t="s">
        <v>65</v>
      </c>
      <c r="E17" s="147" t="s">
        <v>55</v>
      </c>
      <c r="F17" s="184" t="s">
        <v>66</v>
      </c>
      <c r="G17" s="185">
        <v>3.5</v>
      </c>
      <c r="H17" s="340">
        <v>419.3</v>
      </c>
    </row>
    <row r="18" spans="1:8" ht="36.75" customHeight="1">
      <c r="A18" s="2"/>
      <c r="B18" s="2"/>
      <c r="C18" s="93">
        <f t="shared" si="0"/>
        <v>14</v>
      </c>
      <c r="D18" s="7" t="s">
        <v>67</v>
      </c>
      <c r="E18" s="147" t="s">
        <v>11</v>
      </c>
      <c r="F18" s="183" t="s">
        <v>738</v>
      </c>
      <c r="G18" s="185">
        <v>3.5</v>
      </c>
      <c r="H18" s="340">
        <v>1201</v>
      </c>
    </row>
    <row r="19" spans="1:8" ht="44.25" customHeight="1">
      <c r="A19" s="2"/>
      <c r="B19" s="2"/>
      <c r="C19" s="93">
        <f t="shared" si="0"/>
        <v>15</v>
      </c>
      <c r="D19" s="7" t="s">
        <v>739</v>
      </c>
      <c r="E19" s="147" t="s">
        <v>11</v>
      </c>
      <c r="F19" s="183" t="s">
        <v>740</v>
      </c>
      <c r="G19" s="185">
        <v>3.5</v>
      </c>
      <c r="H19" s="340">
        <v>960.2</v>
      </c>
    </row>
    <row r="20" spans="1:8" ht="30">
      <c r="A20" s="2"/>
      <c r="B20" s="2"/>
      <c r="C20" s="93">
        <f t="shared" si="0"/>
        <v>16</v>
      </c>
      <c r="D20" s="58" t="s">
        <v>68</v>
      </c>
      <c r="E20" s="147" t="s">
        <v>11</v>
      </c>
      <c r="F20" s="183" t="s">
        <v>741</v>
      </c>
      <c r="G20" s="185">
        <v>4.4</v>
      </c>
      <c r="H20" s="340">
        <v>150.2</v>
      </c>
    </row>
    <row r="21" spans="1:8" ht="31.5">
      <c r="A21" s="2"/>
      <c r="B21" s="2"/>
      <c r="C21" s="93">
        <f t="shared" si="0"/>
        <v>17</v>
      </c>
      <c r="D21" s="7" t="s">
        <v>69</v>
      </c>
      <c r="E21" s="147" t="s">
        <v>22</v>
      </c>
      <c r="F21" s="183" t="s">
        <v>70</v>
      </c>
      <c r="G21" s="185">
        <v>3.5</v>
      </c>
      <c r="H21" s="340">
        <v>932.9</v>
      </c>
    </row>
    <row r="22" spans="1:8" ht="15.75">
      <c r="A22" s="2"/>
      <c r="B22" s="2"/>
      <c r="C22" s="93">
        <f t="shared" si="0"/>
        <v>18</v>
      </c>
      <c r="D22" s="7" t="s">
        <v>742</v>
      </c>
      <c r="E22" s="147" t="s">
        <v>22</v>
      </c>
      <c r="F22" s="183" t="s">
        <v>743</v>
      </c>
      <c r="G22" s="185">
        <v>3.5</v>
      </c>
      <c r="H22" s="340">
        <v>261.2</v>
      </c>
    </row>
    <row r="23" spans="1:8" ht="15.75">
      <c r="A23" s="2"/>
      <c r="B23" s="2"/>
      <c r="C23" s="93">
        <f t="shared" si="0"/>
        <v>19</v>
      </c>
      <c r="D23" s="7" t="s">
        <v>744</v>
      </c>
      <c r="E23" s="147" t="s">
        <v>22</v>
      </c>
      <c r="F23" s="313" t="s">
        <v>71</v>
      </c>
      <c r="G23" s="185">
        <v>5</v>
      </c>
      <c r="H23" s="340">
        <v>87.3</v>
      </c>
    </row>
    <row r="24" spans="1:8" ht="15.75">
      <c r="A24" s="2"/>
      <c r="B24" s="2"/>
      <c r="C24" s="93">
        <f t="shared" si="0"/>
        <v>20</v>
      </c>
      <c r="D24" s="7" t="s">
        <v>724</v>
      </c>
      <c r="E24" s="147" t="s">
        <v>22</v>
      </c>
      <c r="F24" s="313" t="s">
        <v>725</v>
      </c>
      <c r="G24" s="185">
        <v>5</v>
      </c>
      <c r="H24" s="340">
        <f>11.9*2</f>
        <v>23.8</v>
      </c>
    </row>
    <row r="25" spans="1:8" ht="31.5">
      <c r="A25" s="2"/>
      <c r="B25" s="2"/>
      <c r="C25" s="93">
        <f t="shared" si="0"/>
        <v>21</v>
      </c>
      <c r="D25" s="7" t="s">
        <v>745</v>
      </c>
      <c r="E25" s="147" t="s">
        <v>72</v>
      </c>
      <c r="F25" s="183" t="s">
        <v>746</v>
      </c>
      <c r="G25" s="185">
        <v>3.5</v>
      </c>
      <c r="H25" s="340">
        <v>1239.2</v>
      </c>
    </row>
    <row r="26" spans="1:8" ht="15.75">
      <c r="A26" s="2"/>
      <c r="B26" s="2"/>
      <c r="C26" s="93">
        <f t="shared" si="0"/>
        <v>22</v>
      </c>
      <c r="D26" s="7" t="s">
        <v>73</v>
      </c>
      <c r="E26" s="147" t="s">
        <v>72</v>
      </c>
      <c r="F26" s="183" t="s">
        <v>74</v>
      </c>
      <c r="G26" s="185">
        <v>3.5</v>
      </c>
      <c r="H26" s="340">
        <v>282.7</v>
      </c>
    </row>
    <row r="27" spans="1:8" ht="31.5">
      <c r="A27" s="2"/>
      <c r="B27" s="2"/>
      <c r="C27" s="93">
        <f t="shared" si="0"/>
        <v>23</v>
      </c>
      <c r="D27" s="7" t="s">
        <v>75</v>
      </c>
      <c r="E27" s="147" t="s">
        <v>11</v>
      </c>
      <c r="F27" s="183" t="s">
        <v>76</v>
      </c>
      <c r="G27" s="185">
        <v>3.5</v>
      </c>
      <c r="H27" s="340">
        <v>211.4</v>
      </c>
    </row>
    <row r="28" spans="1:8" ht="47.25">
      <c r="A28" s="2"/>
      <c r="B28" s="2"/>
      <c r="C28" s="93">
        <f t="shared" si="0"/>
        <v>24</v>
      </c>
      <c r="D28" s="7" t="s">
        <v>77</v>
      </c>
      <c r="E28" s="147" t="s">
        <v>11</v>
      </c>
      <c r="F28" s="183" t="s">
        <v>78</v>
      </c>
      <c r="G28" s="185">
        <v>3.5</v>
      </c>
      <c r="H28" s="340">
        <v>761.4</v>
      </c>
    </row>
    <row r="29" spans="1:8" ht="28.5" customHeight="1">
      <c r="A29" s="2"/>
      <c r="B29" s="2"/>
      <c r="C29" s="93">
        <f t="shared" si="0"/>
        <v>25</v>
      </c>
      <c r="D29" s="7" t="s">
        <v>747</v>
      </c>
      <c r="E29" s="147" t="s">
        <v>748</v>
      </c>
      <c r="F29" s="183" t="s">
        <v>749</v>
      </c>
      <c r="G29" s="185">
        <v>4</v>
      </c>
      <c r="H29" s="340">
        <f>19.5*2</f>
        <v>39</v>
      </c>
    </row>
    <row r="30" spans="1:8" ht="15.75">
      <c r="A30" s="2"/>
      <c r="B30" s="2"/>
      <c r="C30" s="93">
        <f t="shared" si="0"/>
        <v>26</v>
      </c>
      <c r="D30" s="7" t="s">
        <v>750</v>
      </c>
      <c r="E30" s="147" t="s">
        <v>751</v>
      </c>
      <c r="F30" s="183" t="s">
        <v>752</v>
      </c>
      <c r="G30" s="185">
        <v>4.3</v>
      </c>
      <c r="H30" s="340">
        <v>125.2</v>
      </c>
    </row>
    <row r="31" spans="1:8" ht="31.5">
      <c r="A31" s="2"/>
      <c r="B31" s="2"/>
      <c r="C31" s="93">
        <f t="shared" si="0"/>
        <v>27</v>
      </c>
      <c r="D31" s="7" t="s">
        <v>633</v>
      </c>
      <c r="E31" s="147" t="s">
        <v>82</v>
      </c>
      <c r="F31" s="183" t="s">
        <v>83</v>
      </c>
      <c r="G31" s="185">
        <v>3.5</v>
      </c>
      <c r="H31" s="340">
        <v>466.1</v>
      </c>
    </row>
    <row r="32" spans="1:8" ht="15.75">
      <c r="A32" s="2"/>
      <c r="B32" s="2"/>
      <c r="C32" s="93">
        <f t="shared" si="0"/>
        <v>28</v>
      </c>
      <c r="D32" s="7" t="s">
        <v>753</v>
      </c>
      <c r="E32" s="147" t="s">
        <v>55</v>
      </c>
      <c r="F32" s="183" t="s">
        <v>754</v>
      </c>
      <c r="G32" s="185">
        <v>4</v>
      </c>
      <c r="H32" s="340">
        <v>118.6</v>
      </c>
    </row>
    <row r="33" spans="1:8" ht="15.75">
      <c r="A33" s="2"/>
      <c r="B33" s="2"/>
      <c r="C33" s="93">
        <f t="shared" si="0"/>
        <v>29</v>
      </c>
      <c r="D33" s="7" t="s">
        <v>755</v>
      </c>
      <c r="E33" s="147" t="s">
        <v>85</v>
      </c>
      <c r="F33" s="183" t="s">
        <v>756</v>
      </c>
      <c r="G33" s="185">
        <v>3.4</v>
      </c>
      <c r="H33" s="340">
        <v>412.4</v>
      </c>
    </row>
    <row r="34" spans="1:8" ht="31.5">
      <c r="A34" s="2"/>
      <c r="B34" s="2"/>
      <c r="C34" s="93">
        <f t="shared" si="0"/>
        <v>30</v>
      </c>
      <c r="D34" s="7" t="s">
        <v>757</v>
      </c>
      <c r="E34" s="147" t="s">
        <v>85</v>
      </c>
      <c r="F34" s="183" t="s">
        <v>90</v>
      </c>
      <c r="G34" s="185">
        <v>3.4</v>
      </c>
      <c r="H34" s="340">
        <v>1332.6</v>
      </c>
    </row>
    <row r="35" spans="1:8" ht="15.75">
      <c r="A35" s="2"/>
      <c r="B35" s="2"/>
      <c r="C35" s="93">
        <f t="shared" si="0"/>
        <v>31</v>
      </c>
      <c r="D35" s="7" t="s">
        <v>758</v>
      </c>
      <c r="E35" s="147" t="s">
        <v>85</v>
      </c>
      <c r="F35" s="183" t="s">
        <v>759</v>
      </c>
      <c r="G35" s="185">
        <v>3.4</v>
      </c>
      <c r="H35" s="340">
        <f>267*2</f>
        <v>534</v>
      </c>
    </row>
    <row r="36" spans="1:8" ht="15.75">
      <c r="A36" s="2"/>
      <c r="B36" s="2"/>
      <c r="C36" s="93">
        <f t="shared" si="0"/>
        <v>32</v>
      </c>
      <c r="D36" s="7" t="s">
        <v>91</v>
      </c>
      <c r="E36" s="147" t="s">
        <v>23</v>
      </c>
      <c r="F36" s="183" t="s">
        <v>92</v>
      </c>
      <c r="G36" s="185">
        <v>3.4</v>
      </c>
      <c r="H36" s="340">
        <v>250.6</v>
      </c>
    </row>
    <row r="37" spans="1:8" ht="15.75">
      <c r="A37" s="2"/>
      <c r="B37" s="2"/>
      <c r="C37" s="93">
        <f t="shared" si="0"/>
        <v>33</v>
      </c>
      <c r="D37" s="7" t="s">
        <v>93</v>
      </c>
      <c r="E37" s="147" t="s">
        <v>23</v>
      </c>
      <c r="F37" s="183" t="s">
        <v>94</v>
      </c>
      <c r="G37" s="185">
        <v>3.4</v>
      </c>
      <c r="H37" s="340">
        <v>199.9</v>
      </c>
    </row>
    <row r="38" spans="1:8" ht="15.75">
      <c r="A38" s="2"/>
      <c r="B38" s="2"/>
      <c r="C38" s="93">
        <f t="shared" si="0"/>
        <v>34</v>
      </c>
      <c r="D38" s="7" t="s">
        <v>95</v>
      </c>
      <c r="E38" s="147" t="s">
        <v>23</v>
      </c>
      <c r="F38" s="183" t="s">
        <v>96</v>
      </c>
      <c r="G38" s="185">
        <v>3.4</v>
      </c>
      <c r="H38" s="340">
        <v>485.6</v>
      </c>
    </row>
    <row r="39" spans="1:8" ht="15.75">
      <c r="A39" s="2"/>
      <c r="B39" s="2"/>
      <c r="C39" s="326">
        <f t="shared" si="0"/>
        <v>35</v>
      </c>
      <c r="D39" s="327" t="s">
        <v>97</v>
      </c>
      <c r="E39" s="328" t="s">
        <v>23</v>
      </c>
      <c r="F39" s="329" t="s">
        <v>98</v>
      </c>
      <c r="G39" s="323">
        <v>3.4</v>
      </c>
      <c r="H39" s="341">
        <v>292.6</v>
      </c>
    </row>
    <row r="40" spans="1:8" ht="40.5" customHeight="1" thickBot="1">
      <c r="A40" s="2"/>
      <c r="B40" s="2"/>
      <c r="C40" s="198"/>
      <c r="D40" s="44" t="s">
        <v>777</v>
      </c>
      <c r="E40" s="56"/>
      <c r="F40" s="56"/>
      <c r="G40" s="187"/>
      <c r="H40" s="342"/>
    </row>
    <row r="41" spans="1:8" ht="82.5" customHeight="1">
      <c r="A41" s="2"/>
      <c r="B41" s="2"/>
      <c r="C41" s="324"/>
      <c r="D41" s="163"/>
      <c r="E41" s="308"/>
      <c r="F41" s="308"/>
      <c r="G41" s="325"/>
      <c r="H41" s="308"/>
    </row>
    <row r="42" spans="1:8" ht="32.25" customHeight="1">
      <c r="A42" s="2"/>
      <c r="B42" s="2"/>
      <c r="C42" s="536"/>
      <c r="D42" s="536"/>
      <c r="E42" s="50"/>
      <c r="F42" s="50"/>
      <c r="G42" s="49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">
      <c r="A45" s="2"/>
      <c r="B45" s="2"/>
      <c r="C45" s="2"/>
      <c r="D45" s="2"/>
      <c r="E45" s="2"/>
      <c r="F45" s="2"/>
      <c r="G45" s="2"/>
      <c r="H45" s="2"/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/>
      <c r="B60" s="2"/>
      <c r="C60" s="2"/>
      <c r="D60" s="2"/>
      <c r="E60" s="2"/>
      <c r="F60" s="2"/>
      <c r="G60" s="2"/>
      <c r="H60" s="2"/>
    </row>
    <row r="61" spans="1:8" ht="15">
      <c r="A61" s="2"/>
      <c r="B61" s="2"/>
      <c r="C61" s="2"/>
      <c r="D61" s="2"/>
      <c r="E61" s="2"/>
      <c r="F61" s="2"/>
      <c r="G61" s="2"/>
      <c r="H61" s="2"/>
    </row>
    <row r="62" spans="1:8" ht="15">
      <c r="A62" s="2"/>
      <c r="B62" s="2"/>
      <c r="C62" s="2"/>
      <c r="D62" s="2"/>
      <c r="E62" s="2"/>
      <c r="F62" s="2"/>
      <c r="G62" s="2"/>
      <c r="H62" s="2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</sheetData>
  <mergeCells count="4">
    <mergeCell ref="G1:H1"/>
    <mergeCell ref="C2:H2"/>
    <mergeCell ref="C42:D42"/>
    <mergeCell ref="C3:H3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4E437-40DB-4B62-944B-8C1C8D3390F9}">
  <dimension ref="B2:H155"/>
  <sheetViews>
    <sheetView workbookViewId="0" topLeftCell="A70">
      <selection activeCell="C90" sqref="C90:F95"/>
    </sheetView>
  </sheetViews>
  <sheetFormatPr defaultColWidth="9.140625" defaultRowHeight="15"/>
  <cols>
    <col min="1" max="1" width="3.28125" style="0" customWidth="1"/>
    <col min="2" max="2" width="9.140625" style="0" hidden="1" customWidth="1"/>
    <col min="3" max="3" width="5.7109375" style="0" customWidth="1"/>
    <col min="4" max="4" width="79.57421875" style="0" customWidth="1"/>
    <col min="5" max="5" width="8.140625" style="0" customWidth="1"/>
    <col min="6" max="6" width="12.7109375" style="0" customWidth="1"/>
    <col min="7" max="7" width="0.42578125" style="0" customWidth="1"/>
  </cols>
  <sheetData>
    <row r="1" ht="15" hidden="1"/>
    <row r="2" spans="5:8" ht="15" hidden="1">
      <c r="E2" s="182" t="s">
        <v>760</v>
      </c>
      <c r="F2" s="177" t="s">
        <v>761</v>
      </c>
      <c r="G2" s="182"/>
      <c r="H2" s="182"/>
    </row>
    <row r="3" spans="4:8" ht="33.75" customHeight="1" hidden="1">
      <c r="D3" s="527" t="s">
        <v>731</v>
      </c>
      <c r="E3" s="527"/>
      <c r="F3" s="527"/>
      <c r="G3" s="527"/>
      <c r="H3" s="182"/>
    </row>
    <row r="4" ht="9.75" customHeight="1" hidden="1"/>
    <row r="5" spans="2:7" ht="0.75" customHeight="1" hidden="1">
      <c r="B5" s="3"/>
      <c r="C5" s="10"/>
      <c r="D5" s="527"/>
      <c r="E5" s="527"/>
      <c r="F5" s="527"/>
      <c r="G5" s="527"/>
    </row>
    <row r="6" spans="2:7" ht="7.5" customHeight="1" hidden="1">
      <c r="B6" s="3"/>
      <c r="C6" s="525"/>
      <c r="D6" s="525"/>
      <c r="E6" s="525"/>
      <c r="F6" s="525"/>
      <c r="G6" s="525"/>
    </row>
    <row r="7" spans="2:7" ht="36.75" customHeight="1">
      <c r="B7" s="3"/>
      <c r="C7" s="537" t="s">
        <v>858</v>
      </c>
      <c r="D7" s="538"/>
      <c r="E7" s="538"/>
      <c r="F7" s="538"/>
      <c r="G7" s="538"/>
    </row>
    <row r="8" spans="2:7" ht="18" customHeight="1" hidden="1">
      <c r="B8" s="3"/>
      <c r="C8" s="91"/>
      <c r="D8" s="539" t="s">
        <v>191</v>
      </c>
      <c r="E8" s="539"/>
      <c r="F8" s="539"/>
      <c r="G8" s="91"/>
    </row>
    <row r="9" spans="2:7" ht="12.75" customHeight="1" thickBot="1">
      <c r="B9" s="3"/>
      <c r="C9" s="91"/>
      <c r="D9" s="91"/>
      <c r="E9" s="91"/>
      <c r="F9" s="91"/>
      <c r="G9" s="91"/>
    </row>
    <row r="10" spans="2:7" ht="15">
      <c r="B10" s="3"/>
      <c r="C10" s="528" t="s">
        <v>16</v>
      </c>
      <c r="D10" s="530" t="s">
        <v>18</v>
      </c>
      <c r="E10" s="530" t="s">
        <v>13</v>
      </c>
      <c r="F10" s="532" t="s">
        <v>17</v>
      </c>
      <c r="G10" s="3"/>
    </row>
    <row r="11" spans="2:7" ht="15">
      <c r="B11" s="3"/>
      <c r="C11" s="529"/>
      <c r="D11" s="531"/>
      <c r="E11" s="531"/>
      <c r="F11" s="533"/>
      <c r="G11" s="3"/>
    </row>
    <row r="12" spans="2:7" ht="15.75">
      <c r="B12" s="3"/>
      <c r="C12" s="98">
        <v>1</v>
      </c>
      <c r="D12" s="16" t="s">
        <v>205</v>
      </c>
      <c r="E12" s="9" t="s">
        <v>150</v>
      </c>
      <c r="F12" s="235">
        <v>0.002</v>
      </c>
      <c r="G12" s="3"/>
    </row>
    <row r="13" spans="2:7" ht="15.75">
      <c r="B13" s="3"/>
      <c r="C13" s="98">
        <v>2</v>
      </c>
      <c r="D13" s="16" t="s">
        <v>206</v>
      </c>
      <c r="E13" s="9" t="s">
        <v>150</v>
      </c>
      <c r="F13" s="235">
        <v>0.002</v>
      </c>
      <c r="G13" s="3"/>
    </row>
    <row r="14" spans="2:7" ht="15.75">
      <c r="B14" s="3"/>
      <c r="C14" s="98">
        <v>3</v>
      </c>
      <c r="D14" s="16" t="s">
        <v>207</v>
      </c>
      <c r="E14" s="9" t="s">
        <v>150</v>
      </c>
      <c r="F14" s="235">
        <v>0.002</v>
      </c>
      <c r="G14" s="3"/>
    </row>
    <row r="15" spans="2:7" ht="15.75">
      <c r="B15" s="3"/>
      <c r="C15" s="98">
        <v>4</v>
      </c>
      <c r="D15" s="16" t="s">
        <v>208</v>
      </c>
      <c r="E15" s="9" t="s">
        <v>150</v>
      </c>
      <c r="F15" s="235">
        <v>0.03</v>
      </c>
      <c r="G15" s="3"/>
    </row>
    <row r="16" spans="2:7" ht="15.75">
      <c r="B16" s="3"/>
      <c r="C16" s="98">
        <v>5</v>
      </c>
      <c r="D16" s="16" t="s">
        <v>209</v>
      </c>
      <c r="E16" s="9" t="s">
        <v>150</v>
      </c>
      <c r="F16" s="235">
        <v>0.05</v>
      </c>
      <c r="G16" s="3"/>
    </row>
    <row r="17" spans="2:7" ht="15.75">
      <c r="B17" s="3"/>
      <c r="C17" s="98">
        <v>6</v>
      </c>
      <c r="D17" s="16" t="s">
        <v>210</v>
      </c>
      <c r="E17" s="9" t="s">
        <v>150</v>
      </c>
      <c r="F17" s="235">
        <v>0.02</v>
      </c>
      <c r="G17" s="3"/>
    </row>
    <row r="18" spans="2:7" ht="15.75">
      <c r="B18" s="3"/>
      <c r="C18" s="98">
        <v>7</v>
      </c>
      <c r="D18" s="16" t="s">
        <v>211</v>
      </c>
      <c r="E18" s="9" t="s">
        <v>150</v>
      </c>
      <c r="F18" s="235">
        <v>0.04</v>
      </c>
      <c r="G18" s="3"/>
    </row>
    <row r="19" spans="2:7" ht="15.75">
      <c r="B19" s="3"/>
      <c r="C19" s="98">
        <v>8</v>
      </c>
      <c r="D19" s="16" t="s">
        <v>212</v>
      </c>
      <c r="E19" s="9" t="s">
        <v>150</v>
      </c>
      <c r="F19" s="235">
        <v>0.02</v>
      </c>
      <c r="G19" s="3"/>
    </row>
    <row r="20" spans="2:7" ht="15.75">
      <c r="B20" s="3"/>
      <c r="C20" s="98">
        <v>9</v>
      </c>
      <c r="D20" s="16" t="s">
        <v>213</v>
      </c>
      <c r="E20" s="9" t="s">
        <v>150</v>
      </c>
      <c r="F20" s="235">
        <v>0.07</v>
      </c>
      <c r="G20" s="3"/>
    </row>
    <row r="21" spans="2:7" ht="15.75">
      <c r="B21" s="3"/>
      <c r="C21" s="98">
        <v>10</v>
      </c>
      <c r="D21" s="16" t="s">
        <v>240</v>
      </c>
      <c r="E21" s="9" t="s">
        <v>150</v>
      </c>
      <c r="F21" s="235">
        <v>0.06</v>
      </c>
      <c r="G21" s="3"/>
    </row>
    <row r="22" spans="2:7" ht="15.75">
      <c r="B22" s="3"/>
      <c r="C22" s="98">
        <v>11</v>
      </c>
      <c r="D22" s="16" t="s">
        <v>214</v>
      </c>
      <c r="E22" s="9" t="s">
        <v>150</v>
      </c>
      <c r="F22" s="235">
        <v>0.003</v>
      </c>
      <c r="G22" s="3"/>
    </row>
    <row r="23" spans="2:7" ht="15.75">
      <c r="B23" s="3"/>
      <c r="C23" s="98">
        <v>12</v>
      </c>
      <c r="D23" s="16" t="s">
        <v>215</v>
      </c>
      <c r="E23" s="9" t="s">
        <v>150</v>
      </c>
      <c r="F23" s="235">
        <v>0.005</v>
      </c>
      <c r="G23" s="3"/>
    </row>
    <row r="24" spans="2:7" ht="15.75">
      <c r="B24" s="3"/>
      <c r="C24" s="98">
        <v>13</v>
      </c>
      <c r="D24" s="16" t="s">
        <v>217</v>
      </c>
      <c r="E24" s="9" t="s">
        <v>150</v>
      </c>
      <c r="F24" s="235">
        <v>0.01</v>
      </c>
      <c r="G24" s="3"/>
    </row>
    <row r="25" spans="2:7" ht="15.75">
      <c r="B25" s="3"/>
      <c r="C25" s="98">
        <v>14</v>
      </c>
      <c r="D25" s="16" t="s">
        <v>216</v>
      </c>
      <c r="E25" s="9" t="s">
        <v>150</v>
      </c>
      <c r="F25" s="235">
        <v>0.003</v>
      </c>
      <c r="G25" s="3"/>
    </row>
    <row r="26" spans="2:7" ht="15.75">
      <c r="B26" s="3"/>
      <c r="C26" s="98">
        <v>15</v>
      </c>
      <c r="D26" s="16" t="s">
        <v>241</v>
      </c>
      <c r="E26" s="9" t="s">
        <v>150</v>
      </c>
      <c r="F26" s="235">
        <v>0.003</v>
      </c>
      <c r="G26" s="3"/>
    </row>
    <row r="27" spans="2:7" ht="15.75">
      <c r="B27" s="3"/>
      <c r="C27" s="98">
        <v>16</v>
      </c>
      <c r="D27" s="16" t="s">
        <v>219</v>
      </c>
      <c r="E27" s="9" t="s">
        <v>150</v>
      </c>
      <c r="F27" s="235">
        <v>0.005</v>
      </c>
      <c r="G27" s="3"/>
    </row>
    <row r="28" spans="2:7" ht="15.75">
      <c r="B28" s="3"/>
      <c r="C28" s="98">
        <v>17</v>
      </c>
      <c r="D28" s="16" t="s">
        <v>220</v>
      </c>
      <c r="E28" s="9" t="s">
        <v>150</v>
      </c>
      <c r="F28" s="235">
        <v>0.005</v>
      </c>
      <c r="G28" s="3"/>
    </row>
    <row r="29" spans="2:7" ht="15.75">
      <c r="B29" s="3"/>
      <c r="C29" s="98">
        <v>18</v>
      </c>
      <c r="D29" s="16" t="s">
        <v>221</v>
      </c>
      <c r="E29" s="9" t="s">
        <v>150</v>
      </c>
      <c r="F29" s="235">
        <v>0.002</v>
      </c>
      <c r="G29" s="3"/>
    </row>
    <row r="30" spans="2:7" ht="15.75">
      <c r="B30" s="3"/>
      <c r="C30" s="251">
        <v>19</v>
      </c>
      <c r="D30" s="243" t="s">
        <v>242</v>
      </c>
      <c r="E30" s="244" t="s">
        <v>150</v>
      </c>
      <c r="F30" s="245">
        <v>0.005</v>
      </c>
      <c r="G30" s="3"/>
    </row>
    <row r="31" spans="2:7" ht="15.75">
      <c r="B31" s="3"/>
      <c r="C31" s="251">
        <v>20</v>
      </c>
      <c r="D31" s="243" t="s">
        <v>243</v>
      </c>
      <c r="E31" s="244" t="s">
        <v>150</v>
      </c>
      <c r="F31" s="245">
        <v>0.002</v>
      </c>
      <c r="G31" s="3"/>
    </row>
    <row r="32" spans="2:7" ht="47.25">
      <c r="B32" s="3"/>
      <c r="C32" s="251">
        <v>21</v>
      </c>
      <c r="D32" s="243" t="s">
        <v>223</v>
      </c>
      <c r="E32" s="244" t="s">
        <v>150</v>
      </c>
      <c r="F32" s="252">
        <v>0.007</v>
      </c>
      <c r="G32" s="3"/>
    </row>
    <row r="33" spans="2:7" ht="15.75">
      <c r="B33" s="3"/>
      <c r="C33" s="251">
        <v>22</v>
      </c>
      <c r="D33" s="243" t="s">
        <v>244</v>
      </c>
      <c r="E33" s="244" t="s">
        <v>150</v>
      </c>
      <c r="F33" s="252">
        <v>0.001</v>
      </c>
      <c r="G33" s="3"/>
    </row>
    <row r="34" spans="2:7" ht="15.75">
      <c r="B34" s="3"/>
      <c r="C34" s="251">
        <v>23</v>
      </c>
      <c r="D34" s="243" t="s">
        <v>245</v>
      </c>
      <c r="E34" s="244" t="s">
        <v>150</v>
      </c>
      <c r="F34" s="252">
        <v>0.001</v>
      </c>
      <c r="G34" s="3"/>
    </row>
    <row r="35" spans="2:7" ht="15.75">
      <c r="B35" s="3"/>
      <c r="C35" s="251">
        <v>24</v>
      </c>
      <c r="D35" s="243" t="s">
        <v>246</v>
      </c>
      <c r="E35" s="244" t="s">
        <v>150</v>
      </c>
      <c r="F35" s="252">
        <v>0.005</v>
      </c>
      <c r="G35" s="3"/>
    </row>
    <row r="36" spans="2:7" ht="15.75">
      <c r="B36" s="3"/>
      <c r="C36" s="251">
        <v>25</v>
      </c>
      <c r="D36" s="243" t="s">
        <v>226</v>
      </c>
      <c r="E36" s="244" t="s">
        <v>150</v>
      </c>
      <c r="F36" s="252">
        <v>0.003</v>
      </c>
      <c r="G36" s="3"/>
    </row>
    <row r="37" spans="2:7" ht="15.75">
      <c r="B37" s="3"/>
      <c r="C37" s="251">
        <v>26</v>
      </c>
      <c r="D37" s="243" t="s">
        <v>227</v>
      </c>
      <c r="E37" s="244" t="s">
        <v>150</v>
      </c>
      <c r="F37" s="252">
        <v>0.002</v>
      </c>
      <c r="G37" s="3"/>
    </row>
    <row r="38" spans="2:7" ht="15.75">
      <c r="B38" s="3"/>
      <c r="C38" s="251">
        <v>27</v>
      </c>
      <c r="D38" s="243" t="s">
        <v>228</v>
      </c>
      <c r="E38" s="244" t="s">
        <v>150</v>
      </c>
      <c r="F38" s="252">
        <v>0.002</v>
      </c>
      <c r="G38" s="3"/>
    </row>
    <row r="39" spans="2:7" ht="15.75">
      <c r="B39" s="3"/>
      <c r="C39" s="251">
        <v>28</v>
      </c>
      <c r="D39" s="243" t="s">
        <v>247</v>
      </c>
      <c r="E39" s="244" t="s">
        <v>150</v>
      </c>
      <c r="F39" s="253">
        <v>0.0002</v>
      </c>
      <c r="G39" s="3"/>
    </row>
    <row r="40" spans="2:7" ht="15.75">
      <c r="B40" s="3"/>
      <c r="C40" s="251">
        <v>29</v>
      </c>
      <c r="D40" s="243" t="s">
        <v>229</v>
      </c>
      <c r="E40" s="244" t="s">
        <v>150</v>
      </c>
      <c r="F40" s="252">
        <v>0.001</v>
      </c>
      <c r="G40" s="3"/>
    </row>
    <row r="41" spans="2:7" ht="15.75">
      <c r="B41" s="3"/>
      <c r="C41" s="251">
        <v>30</v>
      </c>
      <c r="D41" s="243" t="s">
        <v>149</v>
      </c>
      <c r="E41" s="244" t="s">
        <v>150</v>
      </c>
      <c r="F41" s="252">
        <v>0.002</v>
      </c>
      <c r="G41" s="3"/>
    </row>
    <row r="42" spans="2:7" ht="15.75">
      <c r="B42" s="3"/>
      <c r="C42" s="251">
        <v>31</v>
      </c>
      <c r="D42" s="243" t="s">
        <v>248</v>
      </c>
      <c r="E42" s="244" t="s">
        <v>150</v>
      </c>
      <c r="F42" s="252">
        <v>0.002</v>
      </c>
      <c r="G42" s="3"/>
    </row>
    <row r="43" spans="2:7" ht="15.75">
      <c r="B43" s="3"/>
      <c r="C43" s="251">
        <v>32</v>
      </c>
      <c r="D43" s="243" t="s">
        <v>249</v>
      </c>
      <c r="E43" s="244" t="s">
        <v>150</v>
      </c>
      <c r="F43" s="252">
        <v>0.005</v>
      </c>
      <c r="G43" s="3"/>
    </row>
    <row r="44" spans="2:7" ht="15.75">
      <c r="B44" s="3"/>
      <c r="C44" s="251">
        <v>33</v>
      </c>
      <c r="D44" s="243" t="s">
        <v>250</v>
      </c>
      <c r="E44" s="244" t="s">
        <v>15</v>
      </c>
      <c r="F44" s="246">
        <v>12</v>
      </c>
      <c r="G44" s="3"/>
    </row>
    <row r="45" spans="2:7" ht="15.75">
      <c r="B45" s="3"/>
      <c r="C45" s="251">
        <v>34</v>
      </c>
      <c r="D45" s="243" t="s">
        <v>251</v>
      </c>
      <c r="E45" s="244" t="s">
        <v>15</v>
      </c>
      <c r="F45" s="246">
        <v>40</v>
      </c>
      <c r="G45" s="3"/>
    </row>
    <row r="46" spans="2:7" ht="15.75">
      <c r="B46" s="3"/>
      <c r="C46" s="251">
        <v>35</v>
      </c>
      <c r="D46" s="243" t="s">
        <v>252</v>
      </c>
      <c r="E46" s="244" t="s">
        <v>150</v>
      </c>
      <c r="F46" s="245">
        <v>0.003</v>
      </c>
      <c r="G46" s="3"/>
    </row>
    <row r="47" spans="2:7" ht="15.75">
      <c r="B47" s="3"/>
      <c r="C47" s="251">
        <v>36</v>
      </c>
      <c r="D47" s="243" t="s">
        <v>253</v>
      </c>
      <c r="E47" s="244" t="s">
        <v>12</v>
      </c>
      <c r="F47" s="246">
        <v>2</v>
      </c>
      <c r="G47" s="3"/>
    </row>
    <row r="48" spans="2:7" ht="15.75">
      <c r="B48" s="3"/>
      <c r="C48" s="251">
        <v>37</v>
      </c>
      <c r="D48" s="243" t="s">
        <v>254</v>
      </c>
      <c r="E48" s="244" t="s">
        <v>12</v>
      </c>
      <c r="F48" s="246">
        <v>2</v>
      </c>
      <c r="G48" s="3"/>
    </row>
    <row r="49" spans="2:7" ht="15.75">
      <c r="B49" s="3"/>
      <c r="C49" s="251">
        <v>38</v>
      </c>
      <c r="D49" s="243" t="s">
        <v>255</v>
      </c>
      <c r="E49" s="244" t="s">
        <v>12</v>
      </c>
      <c r="F49" s="246">
        <v>5</v>
      </c>
      <c r="G49" s="3"/>
    </row>
    <row r="50" spans="2:7" ht="15.75">
      <c r="B50" s="3"/>
      <c r="C50" s="251">
        <v>39</v>
      </c>
      <c r="D50" s="243" t="s">
        <v>256</v>
      </c>
      <c r="E50" s="244" t="s">
        <v>15</v>
      </c>
      <c r="F50" s="246">
        <v>20</v>
      </c>
      <c r="G50" s="3"/>
    </row>
    <row r="51" spans="2:7" ht="15.75">
      <c r="B51" s="3"/>
      <c r="C51" s="251">
        <v>40</v>
      </c>
      <c r="D51" s="243" t="s">
        <v>257</v>
      </c>
      <c r="E51" s="244" t="s">
        <v>12</v>
      </c>
      <c r="F51" s="246">
        <v>40</v>
      </c>
      <c r="G51" s="3"/>
    </row>
    <row r="52" spans="2:7" ht="15.75">
      <c r="B52" s="3"/>
      <c r="C52" s="251">
        <v>41</v>
      </c>
      <c r="D52" s="243" t="s">
        <v>258</v>
      </c>
      <c r="E52" s="244" t="s">
        <v>12</v>
      </c>
      <c r="F52" s="246">
        <v>3</v>
      </c>
      <c r="G52" s="3"/>
    </row>
    <row r="53" spans="2:7" ht="15.75">
      <c r="B53" s="3"/>
      <c r="C53" s="251">
        <v>42</v>
      </c>
      <c r="D53" s="243" t="s">
        <v>259</v>
      </c>
      <c r="E53" s="244" t="s">
        <v>150</v>
      </c>
      <c r="F53" s="245">
        <v>0.01</v>
      </c>
      <c r="G53" s="2"/>
    </row>
    <row r="54" spans="2:7" ht="15.75">
      <c r="B54" s="3"/>
      <c r="C54" s="251">
        <v>43</v>
      </c>
      <c r="D54" s="243" t="s">
        <v>260</v>
      </c>
      <c r="E54" s="244" t="s">
        <v>150</v>
      </c>
      <c r="F54" s="245">
        <v>0.002</v>
      </c>
      <c r="G54" s="2"/>
    </row>
    <row r="55" spans="2:7" ht="15.75">
      <c r="B55" s="3"/>
      <c r="C55" s="251">
        <v>44</v>
      </c>
      <c r="D55" s="243" t="s">
        <v>261</v>
      </c>
      <c r="E55" s="244" t="s">
        <v>150</v>
      </c>
      <c r="F55" s="245">
        <v>0.001</v>
      </c>
      <c r="G55" s="3"/>
    </row>
    <row r="56" spans="2:7" ht="15.75">
      <c r="B56" s="3"/>
      <c r="C56" s="251">
        <v>45</v>
      </c>
      <c r="D56" s="243" t="s">
        <v>262</v>
      </c>
      <c r="E56" s="244" t="s">
        <v>150</v>
      </c>
      <c r="F56" s="245">
        <v>0.012</v>
      </c>
      <c r="G56" s="3"/>
    </row>
    <row r="57" spans="2:7" ht="15.75">
      <c r="B57" s="3"/>
      <c r="C57" s="251">
        <v>46</v>
      </c>
      <c r="D57" s="243" t="s">
        <v>263</v>
      </c>
      <c r="E57" s="244" t="s">
        <v>150</v>
      </c>
      <c r="F57" s="245">
        <v>0.003</v>
      </c>
      <c r="G57" s="3"/>
    </row>
    <row r="58" spans="2:7" ht="15.75">
      <c r="B58" s="3"/>
      <c r="C58" s="251">
        <v>47</v>
      </c>
      <c r="D58" s="243" t="s">
        <v>264</v>
      </c>
      <c r="E58" s="244" t="s">
        <v>150</v>
      </c>
      <c r="F58" s="245">
        <v>0.003</v>
      </c>
      <c r="G58" s="3"/>
    </row>
    <row r="59" spans="2:7" ht="15.75">
      <c r="B59" s="3"/>
      <c r="C59" s="251">
        <v>48</v>
      </c>
      <c r="D59" s="243" t="s">
        <v>265</v>
      </c>
      <c r="E59" s="244" t="s">
        <v>12</v>
      </c>
      <c r="F59" s="247">
        <v>0.2</v>
      </c>
      <c r="G59" s="3"/>
    </row>
    <row r="60" spans="2:7" ht="15.75">
      <c r="B60" s="3"/>
      <c r="C60" s="251">
        <v>49</v>
      </c>
      <c r="D60" s="243" t="s">
        <v>266</v>
      </c>
      <c r="E60" s="244" t="s">
        <v>12</v>
      </c>
      <c r="F60" s="246">
        <v>20</v>
      </c>
      <c r="G60" s="3"/>
    </row>
    <row r="61" spans="2:7" ht="15.75">
      <c r="B61" s="3"/>
      <c r="C61" s="251">
        <v>50</v>
      </c>
      <c r="D61" s="243" t="s">
        <v>267</v>
      </c>
      <c r="E61" s="244" t="s">
        <v>12</v>
      </c>
      <c r="F61" s="246">
        <v>5</v>
      </c>
      <c r="G61" s="3"/>
    </row>
    <row r="62" spans="2:7" ht="15.75">
      <c r="B62" s="3"/>
      <c r="C62" s="251">
        <v>51</v>
      </c>
      <c r="D62" s="243" t="s">
        <v>268</v>
      </c>
      <c r="E62" s="244" t="s">
        <v>12</v>
      </c>
      <c r="F62" s="246">
        <v>2</v>
      </c>
      <c r="G62" s="3"/>
    </row>
    <row r="63" spans="2:7" ht="15.75">
      <c r="B63" s="3"/>
      <c r="C63" s="251">
        <v>52</v>
      </c>
      <c r="D63" s="243" t="s">
        <v>269</v>
      </c>
      <c r="E63" s="244" t="s">
        <v>12</v>
      </c>
      <c r="F63" s="246">
        <v>3</v>
      </c>
      <c r="G63" s="3"/>
    </row>
    <row r="64" spans="2:7" ht="15.75">
      <c r="B64" s="3"/>
      <c r="C64" s="251">
        <v>53</v>
      </c>
      <c r="D64" s="243" t="s">
        <v>270</v>
      </c>
      <c r="E64" s="244" t="s">
        <v>12</v>
      </c>
      <c r="F64" s="246">
        <v>3</v>
      </c>
      <c r="G64" s="3"/>
    </row>
    <row r="65" spans="2:7" ht="15.75">
      <c r="B65" s="3"/>
      <c r="C65" s="251">
        <v>54</v>
      </c>
      <c r="D65" s="243" t="s">
        <v>271</v>
      </c>
      <c r="E65" s="244" t="s">
        <v>12</v>
      </c>
      <c r="F65" s="246">
        <v>5</v>
      </c>
      <c r="G65" s="3"/>
    </row>
    <row r="66" spans="2:7" ht="18.75">
      <c r="B66" s="3"/>
      <c r="C66" s="251">
        <v>55</v>
      </c>
      <c r="D66" s="243" t="s">
        <v>272</v>
      </c>
      <c r="E66" s="244" t="s">
        <v>233</v>
      </c>
      <c r="F66" s="247">
        <v>0.5</v>
      </c>
      <c r="G66" s="3"/>
    </row>
    <row r="67" spans="2:7" ht="18.75">
      <c r="B67" s="3"/>
      <c r="C67" s="251">
        <v>56</v>
      </c>
      <c r="D67" s="243" t="s">
        <v>273</v>
      </c>
      <c r="E67" s="244" t="s">
        <v>233</v>
      </c>
      <c r="F67" s="246">
        <v>60</v>
      </c>
      <c r="G67" s="3"/>
    </row>
    <row r="68" spans="2:7" ht="18.75">
      <c r="B68" s="3"/>
      <c r="C68" s="251">
        <v>57</v>
      </c>
      <c r="D68" s="243" t="s">
        <v>274</v>
      </c>
      <c r="E68" s="244" t="s">
        <v>233</v>
      </c>
      <c r="F68" s="246">
        <v>2</v>
      </c>
      <c r="G68" s="3"/>
    </row>
    <row r="69" spans="2:7" ht="15.75">
      <c r="B69" s="3"/>
      <c r="C69" s="251">
        <v>58</v>
      </c>
      <c r="D69" s="243" t="s">
        <v>275</v>
      </c>
      <c r="E69" s="244" t="s">
        <v>12</v>
      </c>
      <c r="F69" s="247">
        <v>0.2</v>
      </c>
      <c r="G69" s="3"/>
    </row>
    <row r="70" spans="2:7" ht="15.75">
      <c r="B70" s="3"/>
      <c r="C70" s="251">
        <v>59</v>
      </c>
      <c r="D70" s="243" t="s">
        <v>230</v>
      </c>
      <c r="E70" s="244" t="s">
        <v>15</v>
      </c>
      <c r="F70" s="254">
        <v>10</v>
      </c>
      <c r="G70" s="3"/>
    </row>
    <row r="71" spans="2:7" ht="24" customHeight="1">
      <c r="B71" s="3"/>
      <c r="C71" s="251">
        <v>60</v>
      </c>
      <c r="D71" s="243" t="s">
        <v>231</v>
      </c>
      <c r="E71" s="244" t="s">
        <v>15</v>
      </c>
      <c r="F71" s="254">
        <v>10</v>
      </c>
      <c r="G71" s="3"/>
    </row>
    <row r="72" spans="2:7" ht="18.75">
      <c r="B72" s="3"/>
      <c r="C72" s="251">
        <v>61</v>
      </c>
      <c r="D72" s="243" t="s">
        <v>232</v>
      </c>
      <c r="E72" s="244" t="s">
        <v>233</v>
      </c>
      <c r="F72" s="255">
        <v>0.4</v>
      </c>
      <c r="G72" s="3"/>
    </row>
    <row r="73" spans="2:7" ht="18.75">
      <c r="B73" s="3"/>
      <c r="C73" s="251">
        <v>62</v>
      </c>
      <c r="D73" s="243" t="s">
        <v>234</v>
      </c>
      <c r="E73" s="244" t="s">
        <v>233</v>
      </c>
      <c r="F73" s="255">
        <v>0.2</v>
      </c>
      <c r="G73" s="3"/>
    </row>
    <row r="74" spans="2:7" ht="15.75">
      <c r="B74" s="3"/>
      <c r="C74" s="251">
        <v>63</v>
      </c>
      <c r="D74" s="243" t="s">
        <v>235</v>
      </c>
      <c r="E74" s="244" t="s">
        <v>11</v>
      </c>
      <c r="F74" s="254">
        <v>12</v>
      </c>
      <c r="G74" s="3"/>
    </row>
    <row r="75" spans="2:7" ht="18.75">
      <c r="B75" s="3"/>
      <c r="C75" s="251">
        <v>64</v>
      </c>
      <c r="D75" s="243" t="s">
        <v>236</v>
      </c>
      <c r="E75" s="244" t="s">
        <v>233</v>
      </c>
      <c r="F75" s="255">
        <v>0.3</v>
      </c>
      <c r="G75" s="3"/>
    </row>
    <row r="76" spans="2:7" ht="15.75">
      <c r="B76" s="3"/>
      <c r="C76" s="251">
        <v>65</v>
      </c>
      <c r="D76" s="243" t="s">
        <v>276</v>
      </c>
      <c r="E76" s="244" t="s">
        <v>150</v>
      </c>
      <c r="F76" s="245">
        <v>0.006</v>
      </c>
      <c r="G76" s="3"/>
    </row>
    <row r="77" spans="2:7" ht="15.75">
      <c r="B77" s="3"/>
      <c r="C77" s="251">
        <v>66</v>
      </c>
      <c r="D77" s="243" t="s">
        <v>277</v>
      </c>
      <c r="E77" s="244" t="s">
        <v>15</v>
      </c>
      <c r="F77" s="245">
        <v>1</v>
      </c>
      <c r="G77" s="3"/>
    </row>
    <row r="78" spans="2:7" ht="15.75">
      <c r="B78" s="3"/>
      <c r="C78" s="251">
        <v>67</v>
      </c>
      <c r="D78" s="243" t="s">
        <v>278</v>
      </c>
      <c r="E78" s="244" t="s">
        <v>11</v>
      </c>
      <c r="F78" s="245">
        <v>3</v>
      </c>
      <c r="G78" s="3"/>
    </row>
    <row r="79" spans="2:7" ht="15.75">
      <c r="B79" s="3"/>
      <c r="C79" s="251">
        <v>68</v>
      </c>
      <c r="D79" s="243" t="s">
        <v>279</v>
      </c>
      <c r="E79" s="244" t="s">
        <v>150</v>
      </c>
      <c r="F79" s="245">
        <v>0.005</v>
      </c>
      <c r="G79" s="3"/>
    </row>
    <row r="80" spans="2:7" ht="15.75">
      <c r="B80" s="3"/>
      <c r="C80" s="251">
        <v>69</v>
      </c>
      <c r="D80" s="243" t="s">
        <v>280</v>
      </c>
      <c r="E80" s="244" t="s">
        <v>15</v>
      </c>
      <c r="F80" s="246">
        <v>30</v>
      </c>
      <c r="G80" s="3"/>
    </row>
    <row r="81" spans="2:7" ht="15.75">
      <c r="B81" s="3"/>
      <c r="C81" s="251">
        <v>70</v>
      </c>
      <c r="D81" s="243" t="s">
        <v>281</v>
      </c>
      <c r="E81" s="244" t="s">
        <v>12</v>
      </c>
      <c r="F81" s="247">
        <v>0.2</v>
      </c>
      <c r="G81" s="3"/>
    </row>
    <row r="82" spans="2:7" ht="15.75">
      <c r="B82" s="3"/>
      <c r="C82" s="251">
        <v>71</v>
      </c>
      <c r="D82" s="243" t="s">
        <v>282</v>
      </c>
      <c r="E82" s="244" t="s">
        <v>12</v>
      </c>
      <c r="F82" s="246">
        <v>3</v>
      </c>
      <c r="G82" s="3"/>
    </row>
    <row r="83" spans="2:7" ht="15.75">
      <c r="B83" s="3"/>
      <c r="C83" s="251">
        <v>72</v>
      </c>
      <c r="D83" s="243" t="s">
        <v>283</v>
      </c>
      <c r="E83" s="244" t="s">
        <v>150</v>
      </c>
      <c r="F83" s="245">
        <v>0.005</v>
      </c>
      <c r="G83" s="3"/>
    </row>
    <row r="84" spans="2:7" ht="15.75">
      <c r="B84" s="3"/>
      <c r="C84" s="251">
        <v>73</v>
      </c>
      <c r="D84" s="243" t="s">
        <v>284</v>
      </c>
      <c r="E84" s="244" t="s">
        <v>12</v>
      </c>
      <c r="F84" s="246">
        <v>7</v>
      </c>
      <c r="G84" s="3"/>
    </row>
    <row r="85" spans="2:7" ht="15.75">
      <c r="B85" s="3"/>
      <c r="C85" s="251">
        <v>74</v>
      </c>
      <c r="D85" s="243" t="s">
        <v>285</v>
      </c>
      <c r="E85" s="244" t="s">
        <v>12</v>
      </c>
      <c r="F85" s="247">
        <v>0.3</v>
      </c>
      <c r="G85" s="3"/>
    </row>
    <row r="86" spans="2:7" ht="15.75">
      <c r="B86" s="3"/>
      <c r="C86" s="251">
        <v>75</v>
      </c>
      <c r="D86" s="243" t="s">
        <v>286</v>
      </c>
      <c r="E86" s="244" t="s">
        <v>12</v>
      </c>
      <c r="F86" s="246">
        <v>5</v>
      </c>
      <c r="G86" s="3"/>
    </row>
    <row r="87" spans="2:7" ht="15.75">
      <c r="B87" s="3"/>
      <c r="C87" s="251">
        <v>76</v>
      </c>
      <c r="D87" s="243" t="s">
        <v>287</v>
      </c>
      <c r="E87" s="244" t="s">
        <v>12</v>
      </c>
      <c r="F87" s="246">
        <v>3</v>
      </c>
      <c r="G87" s="3"/>
    </row>
    <row r="88" spans="2:7" ht="15.75">
      <c r="B88" s="3"/>
      <c r="C88" s="251">
        <v>77</v>
      </c>
      <c r="D88" s="243" t="s">
        <v>288</v>
      </c>
      <c r="E88" s="244" t="s">
        <v>12</v>
      </c>
      <c r="F88" s="246">
        <v>5</v>
      </c>
      <c r="G88" s="3"/>
    </row>
    <row r="89" spans="2:7" ht="16.5" thickBot="1">
      <c r="B89" s="3"/>
      <c r="C89" s="256">
        <v>78</v>
      </c>
      <c r="D89" s="248" t="s">
        <v>289</v>
      </c>
      <c r="E89" s="249" t="s">
        <v>12</v>
      </c>
      <c r="F89" s="250">
        <v>0.1</v>
      </c>
      <c r="G89" s="3"/>
    </row>
    <row r="90" spans="2:7" ht="15.75">
      <c r="B90" s="3"/>
      <c r="C90" s="12"/>
      <c r="D90" s="12"/>
      <c r="E90" s="12"/>
      <c r="F90" s="12"/>
      <c r="G90" s="3"/>
    </row>
    <row r="91" spans="2:7" ht="15.75">
      <c r="B91" s="3"/>
      <c r="C91" s="12"/>
      <c r="D91" s="12"/>
      <c r="E91" s="12"/>
      <c r="F91" s="12"/>
      <c r="G91" s="3"/>
    </row>
    <row r="92" spans="2:8" ht="15.75">
      <c r="B92" s="3"/>
      <c r="C92" s="10"/>
      <c r="D92" s="10"/>
      <c r="E92" s="10"/>
      <c r="F92" s="10"/>
      <c r="G92" s="10"/>
      <c r="H92" s="22"/>
    </row>
    <row r="93" ht="15">
      <c r="B93" s="3"/>
    </row>
    <row r="94" spans="2:7" ht="15.75">
      <c r="B94" s="3"/>
      <c r="C94" s="12"/>
      <c r="D94" s="12"/>
      <c r="E94" s="12"/>
      <c r="F94" s="12"/>
      <c r="G94" s="3"/>
    </row>
    <row r="95" spans="2:7" ht="15.75">
      <c r="B95" s="3"/>
      <c r="C95" s="12"/>
      <c r="D95" s="12"/>
      <c r="E95" s="12"/>
      <c r="F95" s="12"/>
      <c r="G95" s="3"/>
    </row>
    <row r="96" spans="2:7" ht="15.75">
      <c r="B96" s="3"/>
      <c r="C96" s="12"/>
      <c r="D96" s="12"/>
      <c r="E96" s="12"/>
      <c r="F96" s="12"/>
      <c r="G96" s="3"/>
    </row>
    <row r="97" spans="2:7" ht="15.75">
      <c r="B97" s="3"/>
      <c r="C97" s="12"/>
      <c r="D97" s="12"/>
      <c r="E97" s="12"/>
      <c r="F97" s="12"/>
      <c r="G97" s="3"/>
    </row>
    <row r="98" spans="2:7" ht="15.75">
      <c r="B98" s="3"/>
      <c r="C98" s="12"/>
      <c r="D98" s="12"/>
      <c r="E98" s="12"/>
      <c r="F98" s="12"/>
      <c r="G98" s="3"/>
    </row>
    <row r="99" spans="2:7" ht="15.75">
      <c r="B99" s="3"/>
      <c r="C99" s="12"/>
      <c r="D99" s="12"/>
      <c r="E99" s="12"/>
      <c r="F99" s="12"/>
      <c r="G99" s="3"/>
    </row>
    <row r="100" spans="2:7" ht="15.75">
      <c r="B100" s="3"/>
      <c r="C100" s="12"/>
      <c r="D100" s="12"/>
      <c r="E100" s="12"/>
      <c r="F100" s="12"/>
      <c r="G100" s="3"/>
    </row>
    <row r="101" spans="2:7" ht="15.75">
      <c r="B101" s="3"/>
      <c r="C101" s="12"/>
      <c r="D101" s="12"/>
      <c r="E101" s="12"/>
      <c r="F101" s="12"/>
      <c r="G101" s="3"/>
    </row>
    <row r="102" spans="2:7" ht="15.75">
      <c r="B102" s="3"/>
      <c r="C102" s="12"/>
      <c r="D102" s="12"/>
      <c r="E102" s="12"/>
      <c r="F102" s="12"/>
      <c r="G102" s="3"/>
    </row>
    <row r="103" spans="2:7" ht="15.75">
      <c r="B103" s="3"/>
      <c r="C103" s="12"/>
      <c r="D103" s="12"/>
      <c r="E103" s="12"/>
      <c r="F103" s="12"/>
      <c r="G103" s="3"/>
    </row>
    <row r="104" spans="2:7" ht="15.75">
      <c r="B104" s="3"/>
      <c r="C104" s="12"/>
      <c r="D104" s="12"/>
      <c r="E104" s="12"/>
      <c r="F104" s="12"/>
      <c r="G104" s="3"/>
    </row>
    <row r="105" spans="2:7" ht="15.75">
      <c r="B105" s="3"/>
      <c r="C105" s="12"/>
      <c r="D105" s="12"/>
      <c r="E105" s="12"/>
      <c r="F105" s="12"/>
      <c r="G105" s="3"/>
    </row>
    <row r="106" spans="2:7" ht="15.75">
      <c r="B106" s="3"/>
      <c r="C106" s="12"/>
      <c r="D106" s="12"/>
      <c r="E106" s="12"/>
      <c r="F106" s="12"/>
      <c r="G106" s="3"/>
    </row>
    <row r="107" spans="2:7" ht="15.75">
      <c r="B107" s="3"/>
      <c r="C107" s="12"/>
      <c r="D107" s="12"/>
      <c r="E107" s="12"/>
      <c r="F107" s="12"/>
      <c r="G107" s="3"/>
    </row>
    <row r="108" spans="2:7" ht="15.75">
      <c r="B108" s="3"/>
      <c r="C108" s="12"/>
      <c r="D108" s="12"/>
      <c r="E108" s="12"/>
      <c r="F108" s="12"/>
      <c r="G108" s="3"/>
    </row>
    <row r="109" spans="2:7" ht="15.75">
      <c r="B109" s="3"/>
      <c r="C109" s="12"/>
      <c r="D109" s="12"/>
      <c r="E109" s="12"/>
      <c r="F109" s="12"/>
      <c r="G109" s="3"/>
    </row>
    <row r="110" spans="2:7" ht="15.75">
      <c r="B110" s="3"/>
      <c r="C110" s="12"/>
      <c r="D110" s="12"/>
      <c r="E110" s="12"/>
      <c r="F110" s="12"/>
      <c r="G110" s="3"/>
    </row>
    <row r="111" spans="2:7" ht="15.75">
      <c r="B111" s="3"/>
      <c r="C111" s="12"/>
      <c r="D111" s="12"/>
      <c r="E111" s="12"/>
      <c r="F111" s="12"/>
      <c r="G111" s="3"/>
    </row>
    <row r="112" spans="2:7" ht="15.75">
      <c r="B112" s="3"/>
      <c r="C112" s="12"/>
      <c r="D112" s="12"/>
      <c r="E112" s="12"/>
      <c r="F112" s="12"/>
      <c r="G112" s="3"/>
    </row>
    <row r="113" spans="2:7" ht="15.75">
      <c r="B113" s="3"/>
      <c r="C113" s="12"/>
      <c r="D113" s="12"/>
      <c r="E113" s="12"/>
      <c r="F113" s="12"/>
      <c r="G113" s="3"/>
    </row>
    <row r="114" spans="2:7" ht="15.75">
      <c r="B114" s="3"/>
      <c r="C114" s="12"/>
      <c r="D114" s="12"/>
      <c r="E114" s="12"/>
      <c r="F114" s="12"/>
      <c r="G114" s="3"/>
    </row>
    <row r="115" spans="2:7" ht="15.75">
      <c r="B115" s="3"/>
      <c r="C115" s="12"/>
      <c r="D115" s="12"/>
      <c r="E115" s="12"/>
      <c r="F115" s="12"/>
      <c r="G115" s="3"/>
    </row>
    <row r="116" spans="2:7" ht="15.75">
      <c r="B116" s="3"/>
      <c r="C116" s="12"/>
      <c r="D116" s="12"/>
      <c r="E116" s="12"/>
      <c r="F116" s="12"/>
      <c r="G116" s="3"/>
    </row>
    <row r="117" spans="2:7" ht="15.75">
      <c r="B117" s="3"/>
      <c r="C117" s="12"/>
      <c r="D117" s="12"/>
      <c r="E117" s="12"/>
      <c r="F117" s="12"/>
      <c r="G117" s="3"/>
    </row>
    <row r="118" spans="2:7" ht="15.75">
      <c r="B118" s="3"/>
      <c r="C118" s="12"/>
      <c r="D118" s="12"/>
      <c r="E118" s="12"/>
      <c r="F118" s="12"/>
      <c r="G118" s="3"/>
    </row>
    <row r="119" spans="2:7" ht="15.75">
      <c r="B119" s="3"/>
      <c r="C119" s="12"/>
      <c r="D119" s="12"/>
      <c r="E119" s="12"/>
      <c r="F119" s="12"/>
      <c r="G119" s="3"/>
    </row>
    <row r="120" spans="2:7" ht="15.75">
      <c r="B120" s="3"/>
      <c r="C120" s="12"/>
      <c r="D120" s="12"/>
      <c r="E120" s="12"/>
      <c r="F120" s="12"/>
      <c r="G120" s="3"/>
    </row>
    <row r="121" spans="2:7" ht="15.75">
      <c r="B121" s="3"/>
      <c r="C121" s="12"/>
      <c r="D121" s="12"/>
      <c r="E121" s="12"/>
      <c r="F121" s="12"/>
      <c r="G121" s="3"/>
    </row>
    <row r="122" spans="2:7" ht="15.75">
      <c r="B122" s="3"/>
      <c r="C122" s="12"/>
      <c r="D122" s="12"/>
      <c r="E122" s="12"/>
      <c r="F122" s="12"/>
      <c r="G122" s="3"/>
    </row>
    <row r="123" spans="2:7" ht="15.75">
      <c r="B123" s="3"/>
      <c r="C123" s="12"/>
      <c r="D123" s="12"/>
      <c r="E123" s="12"/>
      <c r="F123" s="12"/>
      <c r="G123" s="3"/>
    </row>
    <row r="124" spans="2:7" ht="15.75">
      <c r="B124" s="3"/>
      <c r="C124" s="12"/>
      <c r="D124" s="12"/>
      <c r="E124" s="12"/>
      <c r="F124" s="12"/>
      <c r="G124" s="3"/>
    </row>
    <row r="125" spans="2:7" ht="15.75">
      <c r="B125" s="3"/>
      <c r="C125" s="12"/>
      <c r="D125" s="12"/>
      <c r="E125" s="12"/>
      <c r="F125" s="12"/>
      <c r="G125" s="3"/>
    </row>
    <row r="126" spans="2:7" ht="15.75">
      <c r="B126" s="3"/>
      <c r="C126" s="12"/>
      <c r="D126" s="12"/>
      <c r="E126" s="12"/>
      <c r="F126" s="12"/>
      <c r="G126" s="3"/>
    </row>
    <row r="127" spans="2:7" ht="15.75">
      <c r="B127" s="3"/>
      <c r="C127" s="12"/>
      <c r="D127" s="12"/>
      <c r="E127" s="12"/>
      <c r="F127" s="12"/>
      <c r="G127" s="3"/>
    </row>
    <row r="128" spans="2:7" ht="15.75">
      <c r="B128" s="3"/>
      <c r="C128" s="12"/>
      <c r="D128" s="12"/>
      <c r="E128" s="12"/>
      <c r="F128" s="12"/>
      <c r="G128" s="3"/>
    </row>
    <row r="129" spans="2:7" ht="15.75">
      <c r="B129" s="3"/>
      <c r="C129" s="12"/>
      <c r="D129" s="12"/>
      <c r="E129" s="12"/>
      <c r="F129" s="12"/>
      <c r="G129" s="3"/>
    </row>
    <row r="130" spans="2:7" ht="15.75">
      <c r="B130" s="3"/>
      <c r="C130" s="12"/>
      <c r="D130" s="12"/>
      <c r="E130" s="12"/>
      <c r="F130" s="12"/>
      <c r="G130" s="3"/>
    </row>
    <row r="131" spans="2:7" ht="15.75">
      <c r="B131" s="3"/>
      <c r="C131" s="12"/>
      <c r="D131" s="12"/>
      <c r="E131" s="12"/>
      <c r="F131" s="12"/>
      <c r="G131" s="3"/>
    </row>
    <row r="132" spans="2:7" ht="15.75">
      <c r="B132" s="3"/>
      <c r="C132" s="12"/>
      <c r="D132" s="12"/>
      <c r="E132" s="12"/>
      <c r="F132" s="12"/>
      <c r="G132" s="3"/>
    </row>
    <row r="133" spans="2:7" ht="15.75">
      <c r="B133" s="3"/>
      <c r="C133" s="12"/>
      <c r="D133" s="12"/>
      <c r="E133" s="12"/>
      <c r="F133" s="12"/>
      <c r="G133" s="3"/>
    </row>
    <row r="134" spans="2:7" ht="15.75">
      <c r="B134" s="3"/>
      <c r="C134" s="12"/>
      <c r="D134" s="12"/>
      <c r="E134" s="12"/>
      <c r="F134" s="12"/>
      <c r="G134" s="3"/>
    </row>
    <row r="135" spans="2:7" ht="15.75">
      <c r="B135" s="3"/>
      <c r="C135" s="12"/>
      <c r="D135" s="12"/>
      <c r="E135" s="12"/>
      <c r="F135" s="12"/>
      <c r="G135" s="3"/>
    </row>
    <row r="136" spans="2:7" ht="15.75">
      <c r="B136" s="3"/>
      <c r="C136" s="12"/>
      <c r="D136" s="12"/>
      <c r="E136" s="12"/>
      <c r="F136" s="12"/>
      <c r="G136" s="3"/>
    </row>
    <row r="137" spans="2:7" ht="15.75">
      <c r="B137" s="3"/>
      <c r="C137" s="12"/>
      <c r="D137" s="12"/>
      <c r="E137" s="12"/>
      <c r="F137" s="12"/>
      <c r="G137" s="3"/>
    </row>
    <row r="138" spans="2:7" ht="15">
      <c r="B138" s="3"/>
      <c r="C138" s="13"/>
      <c r="D138" s="13"/>
      <c r="E138" s="13"/>
      <c r="F138" s="13"/>
      <c r="G138" s="3"/>
    </row>
    <row r="139" spans="2:7" ht="15">
      <c r="B139" s="3"/>
      <c r="C139" s="13"/>
      <c r="D139" s="13"/>
      <c r="E139" s="13"/>
      <c r="F139" s="13"/>
      <c r="G139" s="3"/>
    </row>
    <row r="140" spans="2:7" ht="15">
      <c r="B140" s="3"/>
      <c r="C140" s="13"/>
      <c r="D140" s="13"/>
      <c r="E140" s="13"/>
      <c r="F140" s="13"/>
      <c r="G140" s="3"/>
    </row>
    <row r="141" spans="2:7" ht="15">
      <c r="B141" s="3"/>
      <c r="C141" s="13"/>
      <c r="D141" s="13"/>
      <c r="E141" s="13"/>
      <c r="F141" s="13"/>
      <c r="G141" s="3"/>
    </row>
    <row r="142" spans="2:7" ht="15">
      <c r="B142" s="3"/>
      <c r="C142" s="13"/>
      <c r="D142" s="13"/>
      <c r="E142" s="13"/>
      <c r="F142" s="13"/>
      <c r="G142" s="3"/>
    </row>
    <row r="143" spans="2:7" ht="15">
      <c r="B143" s="3"/>
      <c r="C143" s="13"/>
      <c r="D143" s="13"/>
      <c r="E143" s="13"/>
      <c r="F143" s="13"/>
      <c r="G143" s="3"/>
    </row>
    <row r="144" spans="2:7" ht="15">
      <c r="B144" s="3"/>
      <c r="C144" s="13"/>
      <c r="D144" s="13"/>
      <c r="E144" s="13"/>
      <c r="F144" s="13"/>
      <c r="G144" s="3"/>
    </row>
    <row r="145" spans="2:7" ht="15">
      <c r="B145" s="3"/>
      <c r="C145" s="13"/>
      <c r="D145" s="13"/>
      <c r="E145" s="13"/>
      <c r="F145" s="13"/>
      <c r="G145" s="3"/>
    </row>
    <row r="146" spans="2:7" ht="15">
      <c r="B146" s="3"/>
      <c r="C146" s="13"/>
      <c r="D146" s="13"/>
      <c r="E146" s="13"/>
      <c r="F146" s="13"/>
      <c r="G146" s="3"/>
    </row>
    <row r="147" spans="2:7" ht="15">
      <c r="B147" s="3"/>
      <c r="C147" s="13"/>
      <c r="D147" s="13"/>
      <c r="E147" s="13"/>
      <c r="F147" s="13"/>
      <c r="G147" s="3"/>
    </row>
    <row r="148" spans="2:7" ht="15">
      <c r="B148" s="3"/>
      <c r="C148" s="13"/>
      <c r="D148" s="13"/>
      <c r="E148" s="13"/>
      <c r="F148" s="13"/>
      <c r="G148" s="3"/>
    </row>
    <row r="149" spans="2:7" ht="15">
      <c r="B149" s="3"/>
      <c r="C149" s="13"/>
      <c r="D149" s="13"/>
      <c r="E149" s="13"/>
      <c r="F149" s="13"/>
      <c r="G149" s="3"/>
    </row>
    <row r="150" spans="2:7" ht="15">
      <c r="B150" s="3"/>
      <c r="C150" s="13"/>
      <c r="D150" s="13"/>
      <c r="E150" s="13"/>
      <c r="F150" s="13"/>
      <c r="G150" s="3"/>
    </row>
    <row r="151" spans="2:7" ht="15">
      <c r="B151" s="3"/>
      <c r="C151" s="13"/>
      <c r="D151" s="13"/>
      <c r="E151" s="13"/>
      <c r="F151" s="13"/>
      <c r="G151" s="3"/>
    </row>
    <row r="152" spans="2:7" ht="15">
      <c r="B152" s="3"/>
      <c r="C152" s="13"/>
      <c r="D152" s="13"/>
      <c r="E152" s="13"/>
      <c r="F152" s="13"/>
      <c r="G152" s="3"/>
    </row>
    <row r="153" spans="2:7" ht="15">
      <c r="B153" s="3"/>
      <c r="C153" s="13"/>
      <c r="D153" s="13"/>
      <c r="E153" s="13"/>
      <c r="F153" s="13"/>
      <c r="G153" s="3"/>
    </row>
    <row r="154" spans="2:7" ht="15">
      <c r="B154" s="3"/>
      <c r="C154" s="13"/>
      <c r="D154" s="13"/>
      <c r="E154" s="13"/>
      <c r="F154" s="13"/>
      <c r="G154" s="3"/>
    </row>
    <row r="155" spans="2:7" ht="15">
      <c r="B155" s="3"/>
      <c r="C155" s="13"/>
      <c r="D155" s="13"/>
      <c r="E155" s="13"/>
      <c r="F155" s="13"/>
      <c r="G155" s="3"/>
    </row>
  </sheetData>
  <mergeCells count="9">
    <mergeCell ref="D3:G3"/>
    <mergeCell ref="D5:G5"/>
    <mergeCell ref="C6:G6"/>
    <mergeCell ref="C7:G7"/>
    <mergeCell ref="C10:C11"/>
    <mergeCell ref="D10:D11"/>
    <mergeCell ref="E10:E11"/>
    <mergeCell ref="F10:F11"/>
    <mergeCell ref="D8:F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C64D7-845E-42DD-9C58-D92559DA95C8}">
  <dimension ref="B2:H38"/>
  <sheetViews>
    <sheetView zoomScale="95" zoomScaleNormal="95" workbookViewId="0" topLeftCell="A24">
      <selection activeCell="C38" sqref="C38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65.7109375" style="0" customWidth="1"/>
    <col min="4" max="4" width="8.00390625" style="0" customWidth="1"/>
    <col min="5" max="5" width="9.8515625" style="0" customWidth="1"/>
    <col min="6" max="6" width="8.8515625" style="0" customWidth="1"/>
    <col min="8" max="8" width="9.140625" style="0" hidden="1" customWidth="1"/>
  </cols>
  <sheetData>
    <row r="1" ht="3.75" customHeight="1"/>
    <row r="2" spans="2:7" ht="15.75" hidden="1">
      <c r="B2" s="1"/>
      <c r="C2" s="542"/>
      <c r="D2" s="542"/>
      <c r="E2" s="542"/>
      <c r="F2" s="542"/>
      <c r="G2" s="542"/>
    </row>
    <row r="3" spans="6:7" ht="34.5" customHeight="1" hidden="1">
      <c r="F3" s="177" t="s">
        <v>762</v>
      </c>
      <c r="G3" s="1"/>
    </row>
    <row r="4" spans="6:7" ht="13.5" customHeight="1" hidden="1">
      <c r="F4" s="177"/>
      <c r="G4" s="1"/>
    </row>
    <row r="5" spans="2:7" ht="27" customHeight="1" hidden="1">
      <c r="B5" s="527" t="s">
        <v>763</v>
      </c>
      <c r="C5" s="527"/>
      <c r="D5" s="527"/>
      <c r="E5" s="527"/>
      <c r="F5" s="527"/>
      <c r="G5" s="527"/>
    </row>
    <row r="6" spans="2:7" ht="39.75" customHeight="1">
      <c r="B6" s="551" t="s">
        <v>859</v>
      </c>
      <c r="C6" s="552"/>
      <c r="D6" s="552"/>
      <c r="E6" s="552"/>
      <c r="F6" s="552"/>
      <c r="G6" s="1"/>
    </row>
    <row r="7" spans="2:6" ht="27.75" customHeight="1" thickBot="1">
      <c r="B7" s="1"/>
      <c r="C7" s="80" t="s">
        <v>764</v>
      </c>
      <c r="D7" s="80"/>
      <c r="E7" s="80"/>
      <c r="F7" s="1"/>
    </row>
    <row r="8" spans="2:6" ht="15">
      <c r="B8" s="543" t="s">
        <v>19</v>
      </c>
      <c r="C8" s="545" t="s">
        <v>1</v>
      </c>
      <c r="D8" s="540" t="s">
        <v>989</v>
      </c>
      <c r="E8" s="547" t="s">
        <v>964</v>
      </c>
      <c r="F8" s="549" t="s">
        <v>963</v>
      </c>
    </row>
    <row r="9" spans="2:6" ht="7.5" customHeight="1">
      <c r="B9" s="544"/>
      <c r="C9" s="546"/>
      <c r="D9" s="541"/>
      <c r="E9" s="548"/>
      <c r="F9" s="550"/>
    </row>
    <row r="10" spans="2:6" ht="19.5" customHeight="1">
      <c r="B10" s="544"/>
      <c r="C10" s="546"/>
      <c r="D10" s="541"/>
      <c r="E10" s="548"/>
      <c r="F10" s="550"/>
    </row>
    <row r="11" spans="2:6" ht="15.75">
      <c r="B11" s="228" t="s">
        <v>3</v>
      </c>
      <c r="C11" s="100" t="s">
        <v>152</v>
      </c>
      <c r="D11" s="230"/>
      <c r="E11" s="232"/>
      <c r="F11" s="258"/>
    </row>
    <row r="12" spans="2:8" ht="34.5" customHeight="1">
      <c r="B12" s="81" t="s">
        <v>4</v>
      </c>
      <c r="C12" s="82" t="s">
        <v>153</v>
      </c>
      <c r="D12" s="8" t="s">
        <v>154</v>
      </c>
      <c r="E12" s="8">
        <v>3</v>
      </c>
      <c r="F12" s="259">
        <v>8</v>
      </c>
      <c r="H12">
        <f>E12*F12</f>
        <v>24</v>
      </c>
    </row>
    <row r="13" spans="2:8" ht="24" customHeight="1">
      <c r="B13" s="81" t="s">
        <v>5</v>
      </c>
      <c r="C13" s="82" t="s">
        <v>155</v>
      </c>
      <c r="D13" s="8" t="s">
        <v>154</v>
      </c>
      <c r="E13" s="8">
        <v>3</v>
      </c>
      <c r="F13" s="259">
        <v>8</v>
      </c>
      <c r="H13">
        <f aca="true" t="shared" si="0" ref="H13:H37">E13*F13</f>
        <v>24</v>
      </c>
    </row>
    <row r="14" spans="2:8" ht="45">
      <c r="B14" s="81" t="s">
        <v>6</v>
      </c>
      <c r="C14" s="82" t="s">
        <v>156</v>
      </c>
      <c r="D14" s="8" t="s">
        <v>154</v>
      </c>
      <c r="E14" s="8">
        <v>3</v>
      </c>
      <c r="F14" s="259">
        <v>8</v>
      </c>
      <c r="H14">
        <f t="shared" si="0"/>
        <v>24</v>
      </c>
    </row>
    <row r="15" spans="2:8" ht="30">
      <c r="B15" s="81" t="s">
        <v>29</v>
      </c>
      <c r="C15" s="82" t="s">
        <v>157</v>
      </c>
      <c r="D15" s="8" t="s">
        <v>154</v>
      </c>
      <c r="E15" s="8">
        <v>3</v>
      </c>
      <c r="F15" s="259">
        <v>8</v>
      </c>
      <c r="H15">
        <f t="shared" si="0"/>
        <v>24</v>
      </c>
    </row>
    <row r="16" spans="2:8" ht="32.25" customHeight="1">
      <c r="B16" s="81" t="s">
        <v>30</v>
      </c>
      <c r="C16" s="82" t="s">
        <v>158</v>
      </c>
      <c r="D16" s="8" t="s">
        <v>154</v>
      </c>
      <c r="E16" s="8">
        <v>3</v>
      </c>
      <c r="F16" s="259">
        <v>24</v>
      </c>
      <c r="H16">
        <f t="shared" si="0"/>
        <v>72</v>
      </c>
    </row>
    <row r="17" spans="2:8" ht="32.25" customHeight="1">
      <c r="B17" s="83" t="s">
        <v>7</v>
      </c>
      <c r="C17" s="100" t="s">
        <v>159</v>
      </c>
      <c r="D17" s="8" t="s">
        <v>154</v>
      </c>
      <c r="E17" s="8">
        <v>5</v>
      </c>
      <c r="F17" s="259">
        <v>48</v>
      </c>
      <c r="H17">
        <f t="shared" si="0"/>
        <v>240</v>
      </c>
    </row>
    <row r="18" spans="2:8" ht="19.5" customHeight="1">
      <c r="B18" s="83" t="s">
        <v>8</v>
      </c>
      <c r="C18" s="100" t="s">
        <v>160</v>
      </c>
      <c r="D18" s="8"/>
      <c r="E18" s="8"/>
      <c r="F18" s="259"/>
      <c r="H18">
        <f t="shared" si="0"/>
        <v>0</v>
      </c>
    </row>
    <row r="19" spans="2:8" ht="19.5" customHeight="1">
      <c r="B19" s="84" t="s">
        <v>39</v>
      </c>
      <c r="C19" s="85" t="s">
        <v>161</v>
      </c>
      <c r="D19" s="8" t="s">
        <v>154</v>
      </c>
      <c r="E19" s="8">
        <v>4</v>
      </c>
      <c r="F19" s="259">
        <v>24</v>
      </c>
      <c r="H19">
        <f t="shared" si="0"/>
        <v>96</v>
      </c>
    </row>
    <row r="20" spans="2:8" ht="45">
      <c r="B20" s="84" t="s">
        <v>162</v>
      </c>
      <c r="C20" s="45" t="s">
        <v>163</v>
      </c>
      <c r="D20" s="8" t="s">
        <v>154</v>
      </c>
      <c r="E20" s="8">
        <v>4</v>
      </c>
      <c r="F20" s="259">
        <v>24</v>
      </c>
      <c r="H20">
        <f t="shared" si="0"/>
        <v>96</v>
      </c>
    </row>
    <row r="21" spans="2:8" ht="30">
      <c r="B21" s="84" t="s">
        <v>164</v>
      </c>
      <c r="C21" s="82" t="s">
        <v>165</v>
      </c>
      <c r="D21" s="8" t="s">
        <v>154</v>
      </c>
      <c r="E21" s="8">
        <v>4</v>
      </c>
      <c r="F21" s="259">
        <v>24</v>
      </c>
      <c r="H21">
        <f t="shared" si="0"/>
        <v>96</v>
      </c>
    </row>
    <row r="22" spans="2:8" ht="15.75">
      <c r="B22" s="84" t="s">
        <v>166</v>
      </c>
      <c r="C22" s="82" t="s">
        <v>167</v>
      </c>
      <c r="D22" s="8" t="s">
        <v>154</v>
      </c>
      <c r="E22" s="8">
        <v>3</v>
      </c>
      <c r="F22" s="260">
        <v>5.6</v>
      </c>
      <c r="H22">
        <f t="shared" si="0"/>
        <v>16.799999999999997</v>
      </c>
    </row>
    <row r="23" spans="2:8" ht="24.75" customHeight="1">
      <c r="B23" s="84" t="s">
        <v>168</v>
      </c>
      <c r="C23" s="82" t="s">
        <v>169</v>
      </c>
      <c r="D23" s="8" t="s">
        <v>154</v>
      </c>
      <c r="E23" s="8">
        <v>3</v>
      </c>
      <c r="F23" s="259">
        <v>16</v>
      </c>
      <c r="H23">
        <f t="shared" si="0"/>
        <v>48</v>
      </c>
    </row>
    <row r="24" spans="2:8" ht="15.75">
      <c r="B24" s="84" t="s">
        <v>170</v>
      </c>
      <c r="C24" s="82" t="s">
        <v>171</v>
      </c>
      <c r="D24" s="8" t="s">
        <v>154</v>
      </c>
      <c r="E24" s="8">
        <v>3</v>
      </c>
      <c r="F24" s="259">
        <v>8</v>
      </c>
      <c r="H24">
        <f t="shared" si="0"/>
        <v>24</v>
      </c>
    </row>
    <row r="25" spans="2:8" ht="22.5" customHeight="1">
      <c r="B25" s="84" t="s">
        <v>172</v>
      </c>
      <c r="C25" s="82" t="s">
        <v>173</v>
      </c>
      <c r="D25" s="8" t="s">
        <v>154</v>
      </c>
      <c r="E25" s="8">
        <v>3</v>
      </c>
      <c r="F25" s="259">
        <v>8</v>
      </c>
      <c r="H25">
        <f t="shared" si="0"/>
        <v>24</v>
      </c>
    </row>
    <row r="26" spans="2:8" ht="30">
      <c r="B26" s="84" t="s">
        <v>174</v>
      </c>
      <c r="C26" s="82" t="s">
        <v>175</v>
      </c>
      <c r="D26" s="8" t="s">
        <v>154</v>
      </c>
      <c r="E26" s="8">
        <v>3</v>
      </c>
      <c r="F26" s="259">
        <v>8</v>
      </c>
      <c r="H26">
        <f t="shared" si="0"/>
        <v>24</v>
      </c>
    </row>
    <row r="27" spans="2:8" ht="25.5" customHeight="1">
      <c r="B27" s="86" t="s">
        <v>176</v>
      </c>
      <c r="C27" s="100" t="s">
        <v>160</v>
      </c>
      <c r="D27" s="8"/>
      <c r="E27" s="8"/>
      <c r="F27" s="259"/>
      <c r="H27">
        <f t="shared" si="0"/>
        <v>0</v>
      </c>
    </row>
    <row r="28" spans="2:8" ht="30">
      <c r="B28" s="87" t="s">
        <v>177</v>
      </c>
      <c r="C28" s="88" t="s">
        <v>178</v>
      </c>
      <c r="D28" s="8" t="s">
        <v>154</v>
      </c>
      <c r="E28" s="8">
        <v>3</v>
      </c>
      <c r="F28" s="259">
        <v>5</v>
      </c>
      <c r="H28">
        <f t="shared" si="0"/>
        <v>15</v>
      </c>
    </row>
    <row r="29" spans="2:8" ht="33" customHeight="1">
      <c r="B29" s="87" t="s">
        <v>179</v>
      </c>
      <c r="C29" s="89" t="s">
        <v>180</v>
      </c>
      <c r="D29" s="8" t="s">
        <v>154</v>
      </c>
      <c r="E29" s="8">
        <v>3</v>
      </c>
      <c r="F29" s="259">
        <v>2</v>
      </c>
      <c r="H29">
        <f t="shared" si="0"/>
        <v>6</v>
      </c>
    </row>
    <row r="30" spans="2:8" ht="29.25" customHeight="1">
      <c r="B30" s="87" t="s">
        <v>181</v>
      </c>
      <c r="C30" s="89" t="s">
        <v>182</v>
      </c>
      <c r="D30" s="8" t="s">
        <v>154</v>
      </c>
      <c r="E30" s="8">
        <v>3</v>
      </c>
      <c r="F30" s="259">
        <v>8</v>
      </c>
      <c r="H30">
        <f t="shared" si="0"/>
        <v>24</v>
      </c>
    </row>
    <row r="31" spans="2:8" ht="31.5" customHeight="1">
      <c r="B31" s="87" t="s">
        <v>183</v>
      </c>
      <c r="C31" s="89" t="s">
        <v>184</v>
      </c>
      <c r="D31" s="8" t="s">
        <v>154</v>
      </c>
      <c r="E31" s="8">
        <v>3</v>
      </c>
      <c r="F31" s="259">
        <v>2</v>
      </c>
      <c r="H31">
        <f t="shared" si="0"/>
        <v>6</v>
      </c>
    </row>
    <row r="32" spans="2:8" ht="24" customHeight="1">
      <c r="B32" s="90" t="s">
        <v>2</v>
      </c>
      <c r="C32" s="101" t="s">
        <v>185</v>
      </c>
      <c r="D32" s="8"/>
      <c r="E32" s="8"/>
      <c r="F32" s="259"/>
      <c r="H32">
        <f t="shared" si="0"/>
        <v>0</v>
      </c>
    </row>
    <row r="33" spans="2:8" ht="39" customHeight="1">
      <c r="B33" s="87" t="s">
        <v>143</v>
      </c>
      <c r="C33" s="89" t="s">
        <v>186</v>
      </c>
      <c r="D33" s="8" t="s">
        <v>154</v>
      </c>
      <c r="E33" s="8">
        <v>3</v>
      </c>
      <c r="F33" s="259">
        <v>36</v>
      </c>
      <c r="H33">
        <f t="shared" si="0"/>
        <v>108</v>
      </c>
    </row>
    <row r="34" spans="2:8" ht="26.25" customHeight="1">
      <c r="B34" s="87" t="s">
        <v>144</v>
      </c>
      <c r="C34" s="89" t="s">
        <v>187</v>
      </c>
      <c r="D34" s="8" t="s">
        <v>154</v>
      </c>
      <c r="E34" s="8">
        <v>4</v>
      </c>
      <c r="F34" s="259">
        <v>36</v>
      </c>
      <c r="H34">
        <f t="shared" si="0"/>
        <v>144</v>
      </c>
    </row>
    <row r="35" spans="2:8" ht="22.5" customHeight="1">
      <c r="B35" s="87" t="s">
        <v>145</v>
      </c>
      <c r="C35" s="88" t="s">
        <v>188</v>
      </c>
      <c r="D35" s="8" t="s">
        <v>154</v>
      </c>
      <c r="E35" s="8">
        <v>3</v>
      </c>
      <c r="F35" s="259">
        <v>16</v>
      </c>
      <c r="H35">
        <f t="shared" si="0"/>
        <v>48</v>
      </c>
    </row>
    <row r="36" spans="2:8" ht="33.75" customHeight="1">
      <c r="B36" s="87" t="s">
        <v>146</v>
      </c>
      <c r="C36" s="88" t="s">
        <v>189</v>
      </c>
      <c r="D36" s="8" t="s">
        <v>154</v>
      </c>
      <c r="E36" s="8">
        <v>4</v>
      </c>
      <c r="F36" s="259">
        <v>16</v>
      </c>
      <c r="H36">
        <f t="shared" si="0"/>
        <v>64</v>
      </c>
    </row>
    <row r="37" spans="2:8" ht="18.75" customHeight="1" thickBot="1">
      <c r="B37" s="261" t="s">
        <v>9</v>
      </c>
      <c r="C37" s="262" t="s">
        <v>190</v>
      </c>
      <c r="D37" s="136" t="s">
        <v>154</v>
      </c>
      <c r="E37" s="136">
        <v>4</v>
      </c>
      <c r="F37" s="263">
        <v>8</v>
      </c>
      <c r="H37">
        <f t="shared" si="0"/>
        <v>32</v>
      </c>
    </row>
    <row r="38" spans="2:6" ht="23.25" customHeight="1" thickBot="1">
      <c r="B38" s="159"/>
      <c r="C38" s="429" t="s">
        <v>237</v>
      </c>
      <c r="D38" s="502"/>
      <c r="E38" s="430"/>
      <c r="F38" s="431"/>
    </row>
    <row r="41" ht="71.25" customHeight="1"/>
  </sheetData>
  <mergeCells count="8">
    <mergeCell ref="D8:D10"/>
    <mergeCell ref="C2:G2"/>
    <mergeCell ref="B8:B10"/>
    <mergeCell ref="C8:C10"/>
    <mergeCell ref="E8:E10"/>
    <mergeCell ref="F8:F10"/>
    <mergeCell ref="B5:G5"/>
    <mergeCell ref="B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6A857-32D5-41B3-8F50-94565A4ADFA2}">
  <dimension ref="B2:G33"/>
  <sheetViews>
    <sheetView zoomScale="82" zoomScaleNormal="82" workbookViewId="0" topLeftCell="A1">
      <selection activeCell="Q30" sqref="Q30"/>
    </sheetView>
  </sheetViews>
  <sheetFormatPr defaultColWidth="9.140625" defaultRowHeight="15"/>
  <cols>
    <col min="1" max="1" width="0.5625" style="0" customWidth="1"/>
    <col min="2" max="2" width="7.00390625" style="0" customWidth="1"/>
    <col min="3" max="3" width="70.8515625" style="0" customWidth="1"/>
    <col min="4" max="4" width="13.140625" style="0" customWidth="1"/>
    <col min="5" max="5" width="12.00390625" style="0" customWidth="1"/>
    <col min="8" max="8" width="10.57421875" style="0" bestFit="1" customWidth="1"/>
  </cols>
  <sheetData>
    <row r="1" ht="3" customHeight="1"/>
    <row r="2" spans="2:6" ht="15.75" hidden="1">
      <c r="B2" s="10"/>
      <c r="C2" s="6"/>
      <c r="D2" s="6"/>
      <c r="E2" s="6"/>
      <c r="F2" s="2"/>
    </row>
    <row r="3" spans="2:6" ht="15.75" hidden="1">
      <c r="B3" s="10"/>
      <c r="C3" s="6"/>
      <c r="D3" s="6"/>
      <c r="E3" s="6"/>
      <c r="F3" s="2"/>
    </row>
    <row r="4" spans="2:5" ht="15.75" hidden="1">
      <c r="B4" s="96"/>
      <c r="C4" s="97"/>
      <c r="D4" s="97"/>
      <c r="E4" s="97"/>
    </row>
    <row r="5" ht="15" hidden="1">
      <c r="F5" s="177"/>
    </row>
    <row r="6" spans="6:7" ht="15" hidden="1">
      <c r="F6" s="526"/>
      <c r="G6" s="526"/>
    </row>
    <row r="7" spans="2:6" ht="18.75" hidden="1">
      <c r="B7" s="527" t="s">
        <v>765</v>
      </c>
      <c r="C7" s="527"/>
      <c r="D7" s="527"/>
      <c r="E7" s="527"/>
      <c r="F7" s="181"/>
    </row>
    <row r="8" spans="2:6" ht="10.5" customHeight="1">
      <c r="B8" s="174"/>
      <c r="C8" s="174"/>
      <c r="D8" s="174"/>
      <c r="E8" s="174"/>
      <c r="F8" s="181"/>
    </row>
    <row r="9" spans="2:7" ht="57.75" customHeight="1">
      <c r="B9" s="553" t="s">
        <v>860</v>
      </c>
      <c r="C9" s="554"/>
      <c r="D9" s="554"/>
      <c r="E9" s="554"/>
      <c r="F9" s="108"/>
      <c r="G9" s="108"/>
    </row>
    <row r="10" spans="2:5" ht="16.5" thickBot="1">
      <c r="B10" s="96"/>
      <c r="C10" s="97"/>
      <c r="D10" s="97"/>
      <c r="E10" s="97"/>
    </row>
    <row r="11" spans="2:5" ht="40.5" customHeight="1">
      <c r="B11" s="528" t="s">
        <v>16</v>
      </c>
      <c r="C11" s="530" t="s">
        <v>18</v>
      </c>
      <c r="D11" s="530" t="s">
        <v>13</v>
      </c>
      <c r="E11" s="530" t="s">
        <v>17</v>
      </c>
    </row>
    <row r="12" spans="2:5" ht="6.75" customHeight="1" thickBot="1">
      <c r="B12" s="555"/>
      <c r="C12" s="556"/>
      <c r="D12" s="556"/>
      <c r="E12" s="556"/>
    </row>
    <row r="13" spans="2:5" ht="21" customHeight="1">
      <c r="B13" s="196" t="s">
        <v>567</v>
      </c>
      <c r="C13" s="197" t="s">
        <v>147</v>
      </c>
      <c r="D13" s="129" t="s">
        <v>125</v>
      </c>
      <c r="E13" s="126"/>
    </row>
    <row r="14" spans="2:5" ht="22.5" customHeight="1">
      <c r="B14" s="69">
        <v>1</v>
      </c>
      <c r="C14" s="45" t="s">
        <v>126</v>
      </c>
      <c r="D14" s="67" t="s">
        <v>12</v>
      </c>
      <c r="E14" s="70">
        <f>30/2</f>
        <v>15</v>
      </c>
    </row>
    <row r="15" spans="2:5" ht="15.75">
      <c r="B15" s="71">
        <f>B14+1</f>
        <v>2</v>
      </c>
      <c r="C15" s="45" t="s">
        <v>127</v>
      </c>
      <c r="D15" s="67" t="s">
        <v>12</v>
      </c>
      <c r="E15" s="70">
        <f>4/2</f>
        <v>2</v>
      </c>
    </row>
    <row r="16" spans="2:5" ht="15.75">
      <c r="B16" s="71">
        <f aca="true" t="shared" si="0" ref="B16:B26">B15+1</f>
        <v>3</v>
      </c>
      <c r="C16" s="72" t="s">
        <v>128</v>
      </c>
      <c r="D16" s="73" t="s">
        <v>12</v>
      </c>
      <c r="E16" s="74">
        <f>65/2</f>
        <v>32.5</v>
      </c>
    </row>
    <row r="17" spans="2:5" ht="23.25" customHeight="1">
      <c r="B17" s="71">
        <f t="shared" si="0"/>
        <v>4</v>
      </c>
      <c r="C17" s="105" t="s">
        <v>149</v>
      </c>
      <c r="D17" s="73" t="s">
        <v>12</v>
      </c>
      <c r="E17" s="74">
        <v>25</v>
      </c>
    </row>
    <row r="18" spans="2:5" ht="19.5" customHeight="1">
      <c r="B18" s="71">
        <f t="shared" si="0"/>
        <v>5</v>
      </c>
      <c r="C18" s="72" t="s">
        <v>130</v>
      </c>
      <c r="D18" s="73" t="s">
        <v>12</v>
      </c>
      <c r="E18" s="74">
        <v>2.1</v>
      </c>
    </row>
    <row r="19" spans="2:5" ht="21" customHeight="1">
      <c r="B19" s="71">
        <f t="shared" si="0"/>
        <v>6</v>
      </c>
      <c r="C19" s="72" t="s">
        <v>132</v>
      </c>
      <c r="D19" s="73" t="s">
        <v>12</v>
      </c>
      <c r="E19" s="74">
        <v>5.2</v>
      </c>
    </row>
    <row r="20" spans="2:5" ht="20.25" customHeight="1">
      <c r="B20" s="71">
        <f t="shared" si="0"/>
        <v>7</v>
      </c>
      <c r="C20" s="72" t="s">
        <v>134</v>
      </c>
      <c r="D20" s="73" t="s">
        <v>135</v>
      </c>
      <c r="E20" s="74">
        <v>1</v>
      </c>
    </row>
    <row r="21" spans="2:5" ht="15.75">
      <c r="B21" s="71">
        <f t="shared" si="0"/>
        <v>8</v>
      </c>
      <c r="C21" s="72" t="s">
        <v>136</v>
      </c>
      <c r="D21" s="73" t="s">
        <v>12</v>
      </c>
      <c r="E21" s="74">
        <v>2</v>
      </c>
    </row>
    <row r="22" spans="2:5" ht="22.5" customHeight="1">
      <c r="B22" s="71">
        <f t="shared" si="0"/>
        <v>9</v>
      </c>
      <c r="C22" s="106" t="s">
        <v>137</v>
      </c>
      <c r="D22" s="73" t="s">
        <v>138</v>
      </c>
      <c r="E22" s="74">
        <v>0.5</v>
      </c>
    </row>
    <row r="23" spans="2:5" ht="22.5" customHeight="1">
      <c r="B23" s="71">
        <f t="shared" si="0"/>
        <v>10</v>
      </c>
      <c r="C23" s="72" t="s">
        <v>139</v>
      </c>
      <c r="D23" s="73" t="s">
        <v>12</v>
      </c>
      <c r="E23" s="74">
        <v>1.5</v>
      </c>
    </row>
    <row r="24" spans="2:5" ht="22.5" customHeight="1">
      <c r="B24" s="71">
        <f t="shared" si="0"/>
        <v>11</v>
      </c>
      <c r="C24" s="72" t="s">
        <v>140</v>
      </c>
      <c r="D24" s="73" t="s">
        <v>12</v>
      </c>
      <c r="E24" s="74">
        <f>642/2</f>
        <v>321</v>
      </c>
    </row>
    <row r="25" spans="2:5" ht="24" customHeight="1">
      <c r="B25" s="71">
        <f t="shared" si="0"/>
        <v>12</v>
      </c>
      <c r="C25" s="72" t="s">
        <v>141</v>
      </c>
      <c r="D25" s="73" t="s">
        <v>12</v>
      </c>
      <c r="E25" s="74">
        <f>788/2</f>
        <v>394</v>
      </c>
    </row>
    <row r="26" spans="2:5" ht="24.75" customHeight="1">
      <c r="B26" s="71">
        <f t="shared" si="0"/>
        <v>13</v>
      </c>
      <c r="C26" s="106" t="s">
        <v>148</v>
      </c>
      <c r="D26" s="73" t="s">
        <v>12</v>
      </c>
      <c r="E26" s="74">
        <v>2.5</v>
      </c>
    </row>
    <row r="27" spans="2:5" ht="24" customHeight="1">
      <c r="B27" s="65"/>
      <c r="C27" s="41" t="s">
        <v>637</v>
      </c>
      <c r="D27" s="67"/>
      <c r="E27" s="70"/>
    </row>
    <row r="28" spans="2:5" ht="14.25" customHeight="1" thickBot="1">
      <c r="B28" s="192"/>
      <c r="C28" s="432"/>
      <c r="D28" s="118"/>
      <c r="E28" s="193"/>
    </row>
    <row r="29" spans="2:5" ht="43.5" customHeight="1" thickBot="1">
      <c r="B29" s="195" t="s">
        <v>238</v>
      </c>
      <c r="C29" s="194" t="s">
        <v>965</v>
      </c>
      <c r="D29" s="121" t="s">
        <v>142</v>
      </c>
      <c r="E29" s="334">
        <v>1400</v>
      </c>
    </row>
    <row r="30" spans="2:5" ht="36" customHeight="1">
      <c r="B30" s="78"/>
      <c r="C30" s="78"/>
      <c r="D30" s="78"/>
      <c r="E30" s="78"/>
    </row>
    <row r="31" spans="2:5" ht="32.25" customHeight="1">
      <c r="B31" s="78"/>
      <c r="C31" s="78"/>
      <c r="D31" s="78"/>
      <c r="E31" s="78"/>
    </row>
    <row r="32" spans="2:5" ht="41.25" customHeight="1">
      <c r="B32" s="78"/>
      <c r="C32" s="78"/>
      <c r="D32" s="78"/>
      <c r="E32" s="78"/>
    </row>
    <row r="33" spans="2:5" ht="15">
      <c r="B33" s="78"/>
      <c r="C33" s="78"/>
      <c r="D33" s="78"/>
      <c r="E33" s="78"/>
    </row>
  </sheetData>
  <mergeCells count="7">
    <mergeCell ref="F6:G6"/>
    <mergeCell ref="B7:E7"/>
    <mergeCell ref="B9:E9"/>
    <mergeCell ref="B11:B12"/>
    <mergeCell ref="C11:C12"/>
    <mergeCell ref="D11:D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366DA-9405-489F-B14E-839CEE6324FF}">
  <dimension ref="B2:K58"/>
  <sheetViews>
    <sheetView zoomScale="91" zoomScaleNormal="91" workbookViewId="0" topLeftCell="D1">
      <selection activeCell="N11" sqref="N11:O11"/>
    </sheetView>
  </sheetViews>
  <sheetFormatPr defaultColWidth="9.140625" defaultRowHeight="15"/>
  <cols>
    <col min="1" max="1" width="2.140625" style="0" hidden="1" customWidth="1"/>
    <col min="2" max="3" width="9.140625" style="0" hidden="1" customWidth="1"/>
    <col min="4" max="4" width="4.140625" style="0" customWidth="1"/>
    <col min="5" max="5" width="56.421875" style="0" customWidth="1"/>
    <col min="6" max="6" width="10.140625" style="0" customWidth="1"/>
    <col min="7" max="7" width="13.421875" style="0" customWidth="1"/>
    <col min="8" max="8" width="9.00390625" style="0" bestFit="1" customWidth="1"/>
    <col min="9" max="9" width="10.8515625" style="0" bestFit="1" customWidth="1"/>
    <col min="11" max="11" width="17.7109375" style="0" hidden="1" customWidth="1"/>
  </cols>
  <sheetData>
    <row r="2" spans="4:9" ht="42.75" customHeight="1">
      <c r="D2" s="557" t="s">
        <v>861</v>
      </c>
      <c r="E2" s="539"/>
      <c r="F2" s="539"/>
      <c r="G2" s="539"/>
      <c r="H2" s="539"/>
      <c r="I2" s="539"/>
    </row>
    <row r="3" spans="2:10" ht="39" customHeight="1">
      <c r="B3" s="2"/>
      <c r="C3" s="2"/>
      <c r="D3" s="521" t="s">
        <v>730</v>
      </c>
      <c r="E3" s="521"/>
      <c r="F3" s="521"/>
      <c r="G3" s="521"/>
      <c r="H3" s="521"/>
      <c r="I3" s="521"/>
      <c r="J3" s="2"/>
    </row>
    <row r="4" spans="2:10" ht="17.25" customHeight="1" thickBot="1">
      <c r="B4" s="2"/>
      <c r="C4" s="2"/>
      <c r="D4" s="180"/>
      <c r="E4" s="180"/>
      <c r="F4" s="180"/>
      <c r="G4" s="180"/>
      <c r="H4" s="180"/>
      <c r="I4" s="180"/>
      <c r="J4" s="2"/>
    </row>
    <row r="5" spans="2:10" ht="39.75" customHeight="1">
      <c r="B5" s="2"/>
      <c r="C5" s="2"/>
      <c r="D5" s="543" t="s">
        <v>19</v>
      </c>
      <c r="E5" s="545" t="s">
        <v>1</v>
      </c>
      <c r="F5" s="561" t="s">
        <v>13</v>
      </c>
      <c r="G5" s="547" t="s">
        <v>827</v>
      </c>
      <c r="H5" s="558" t="s">
        <v>462</v>
      </c>
      <c r="I5" s="563" t="s">
        <v>828</v>
      </c>
      <c r="J5" s="2"/>
    </row>
    <row r="6" spans="2:10" ht="45" customHeight="1" hidden="1">
      <c r="B6" s="2"/>
      <c r="C6" s="2"/>
      <c r="D6" s="544"/>
      <c r="E6" s="546"/>
      <c r="F6" s="562"/>
      <c r="G6" s="548"/>
      <c r="H6" s="559"/>
      <c r="I6" s="564"/>
      <c r="J6" s="2"/>
    </row>
    <row r="7" spans="2:10" ht="7.5" customHeight="1">
      <c r="B7" s="2"/>
      <c r="C7" s="2"/>
      <c r="D7" s="544"/>
      <c r="E7" s="546"/>
      <c r="F7" s="562"/>
      <c r="G7" s="548"/>
      <c r="H7" s="560"/>
      <c r="I7" s="564"/>
      <c r="J7" s="2"/>
    </row>
    <row r="8" spans="2:10" ht="10.5" customHeight="1">
      <c r="B8" s="2"/>
      <c r="C8" s="2"/>
      <c r="D8" s="228"/>
      <c r="E8" s="332"/>
      <c r="F8" s="230"/>
      <c r="G8" s="232"/>
      <c r="H8" s="232"/>
      <c r="I8" s="258"/>
      <c r="J8" s="2"/>
    </row>
    <row r="9" spans="2:11" ht="63">
      <c r="B9" s="2"/>
      <c r="C9" s="2"/>
      <c r="D9" s="55">
        <v>1</v>
      </c>
      <c r="E9" s="37" t="s">
        <v>766</v>
      </c>
      <c r="F9" s="57" t="s">
        <v>291</v>
      </c>
      <c r="G9" s="109" t="s">
        <v>294</v>
      </c>
      <c r="H9" s="59">
        <v>1</v>
      </c>
      <c r="I9" s="343">
        <v>442.7</v>
      </c>
      <c r="J9" s="2"/>
      <c r="K9" t="e">
        <f>H9*#REF!</f>
        <v>#REF!</v>
      </c>
    </row>
    <row r="10" spans="2:11" ht="63">
      <c r="B10" s="2"/>
      <c r="C10" s="2"/>
      <c r="D10" s="55">
        <v>2</v>
      </c>
      <c r="E10" s="37" t="s">
        <v>767</v>
      </c>
      <c r="F10" s="57" t="s">
        <v>293</v>
      </c>
      <c r="G10" s="109" t="s">
        <v>768</v>
      </c>
      <c r="H10" s="59">
        <v>5</v>
      </c>
      <c r="I10" s="343">
        <v>292.6</v>
      </c>
      <c r="J10" s="2"/>
      <c r="K10" t="e">
        <f>H10*#REF!</f>
        <v>#REF!</v>
      </c>
    </row>
    <row r="11" spans="2:11" ht="63">
      <c r="B11" s="2"/>
      <c r="C11" s="2"/>
      <c r="D11" s="55">
        <v>3</v>
      </c>
      <c r="E11" s="37" t="s">
        <v>769</v>
      </c>
      <c r="F11" s="57" t="s">
        <v>291</v>
      </c>
      <c r="G11" s="109" t="s">
        <v>292</v>
      </c>
      <c r="H11" s="59">
        <v>4</v>
      </c>
      <c r="I11" s="343">
        <v>314</v>
      </c>
      <c r="J11" s="2"/>
      <c r="K11" t="e">
        <f>H11*#REF!</f>
        <v>#REF!</v>
      </c>
    </row>
    <row r="12" spans="2:11" ht="31.5">
      <c r="B12" s="2"/>
      <c r="C12" s="2"/>
      <c r="D12" s="55">
        <v>4</v>
      </c>
      <c r="E12" s="37" t="s">
        <v>770</v>
      </c>
      <c r="F12" s="57" t="s">
        <v>291</v>
      </c>
      <c r="G12" s="109" t="s">
        <v>295</v>
      </c>
      <c r="H12" s="59">
        <v>2</v>
      </c>
      <c r="I12" s="343">
        <v>375.3</v>
      </c>
      <c r="J12" s="2"/>
      <c r="K12" t="e">
        <f>H12*#REF!</f>
        <v>#REF!</v>
      </c>
    </row>
    <row r="13" spans="2:10" ht="62.25" customHeight="1" thickBot="1">
      <c r="B13" s="2"/>
      <c r="C13" s="2"/>
      <c r="D13" s="198"/>
      <c r="E13" s="44" t="s">
        <v>776</v>
      </c>
      <c r="F13" s="199"/>
      <c r="G13" s="199"/>
      <c r="H13" s="199"/>
      <c r="I13" s="344"/>
      <c r="J13" s="2"/>
    </row>
    <row r="14" spans="2:10" ht="15">
      <c r="B14" s="2"/>
      <c r="C14" s="2"/>
      <c r="D14" s="52"/>
      <c r="E14" s="51"/>
      <c r="F14" s="50"/>
      <c r="G14" s="50"/>
      <c r="H14" s="50"/>
      <c r="I14" s="49"/>
      <c r="J14" s="2"/>
    </row>
    <row r="15" spans="2:10" ht="15">
      <c r="B15" s="2"/>
      <c r="C15" s="2"/>
      <c r="D15" s="50"/>
      <c r="E15" s="519"/>
      <c r="F15" s="519"/>
      <c r="G15" s="50"/>
      <c r="H15" s="50"/>
      <c r="I15" s="49"/>
      <c r="J15" s="2"/>
    </row>
    <row r="16" spans="2:10" ht="15">
      <c r="B16" s="2"/>
      <c r="C16" s="2"/>
      <c r="D16" s="50"/>
      <c r="E16" s="51"/>
      <c r="F16" s="54"/>
      <c r="G16" s="50"/>
      <c r="H16" s="50"/>
      <c r="I16" s="49"/>
      <c r="J16" s="2"/>
    </row>
    <row r="17" spans="2:10" ht="15">
      <c r="B17" s="2"/>
      <c r="C17" s="2"/>
      <c r="D17" s="50"/>
      <c r="E17" s="520"/>
      <c r="F17" s="520"/>
      <c r="G17" s="520"/>
      <c r="H17" s="520"/>
      <c r="I17" s="520"/>
      <c r="J17" s="2"/>
    </row>
    <row r="18" spans="2:10" ht="15">
      <c r="B18" s="2"/>
      <c r="C18" s="2"/>
      <c r="D18" s="50"/>
      <c r="E18" s="518"/>
      <c r="F18" s="518"/>
      <c r="G18" s="518"/>
      <c r="H18" s="518"/>
      <c r="I18" s="518"/>
      <c r="J18" s="2"/>
    </row>
    <row r="19" spans="2:10" ht="15">
      <c r="B19" s="2"/>
      <c r="C19" s="2"/>
      <c r="D19" s="50"/>
      <c r="E19" s="518"/>
      <c r="F19" s="518"/>
      <c r="G19" s="518"/>
      <c r="H19" s="518"/>
      <c r="I19" s="518"/>
      <c r="J19" s="2"/>
    </row>
    <row r="20" spans="2:10" ht="15">
      <c r="B20" s="2"/>
      <c r="C20" s="2"/>
      <c r="D20" s="50"/>
      <c r="E20" s="518"/>
      <c r="F20" s="518"/>
      <c r="G20" s="518"/>
      <c r="H20" s="518"/>
      <c r="I20" s="518"/>
      <c r="J20" s="2"/>
    </row>
    <row r="21" spans="2:10" ht="15">
      <c r="B21" s="2"/>
      <c r="C21" s="2"/>
      <c r="D21" s="50"/>
      <c r="E21" s="518"/>
      <c r="F21" s="518"/>
      <c r="G21" s="518"/>
      <c r="H21" s="518"/>
      <c r="I21" s="518"/>
      <c r="J21" s="2"/>
    </row>
    <row r="22" spans="2:10" ht="15">
      <c r="B22" s="2"/>
      <c r="C22" s="2"/>
      <c r="D22" s="2"/>
      <c r="E22" s="2"/>
      <c r="F22" s="2"/>
      <c r="G22" s="2"/>
      <c r="H22" s="2"/>
      <c r="I22" s="2"/>
      <c r="J22" s="2"/>
    </row>
    <row r="23" spans="2:10" ht="15">
      <c r="B23" s="2"/>
      <c r="C23" s="2"/>
      <c r="D23" s="2"/>
      <c r="E23" s="2"/>
      <c r="F23" s="2"/>
      <c r="G23" s="2"/>
      <c r="H23" s="2"/>
      <c r="I23" s="2"/>
      <c r="J23" s="2"/>
    </row>
    <row r="24" spans="2:10" ht="15">
      <c r="B24" s="2"/>
      <c r="C24" s="2"/>
      <c r="D24" s="2"/>
      <c r="E24" s="2"/>
      <c r="F24" s="2"/>
      <c r="G24" s="2"/>
      <c r="H24" s="2"/>
      <c r="I24" s="2"/>
      <c r="J24" s="2"/>
    </row>
    <row r="25" spans="2:10" ht="15">
      <c r="B25" s="2"/>
      <c r="C25" s="2"/>
      <c r="D25" s="2"/>
      <c r="E25" s="2"/>
      <c r="F25" s="2"/>
      <c r="G25" s="2"/>
      <c r="H25" s="2"/>
      <c r="I25" s="2"/>
      <c r="J25" s="2"/>
    </row>
    <row r="26" spans="2:10" ht="15">
      <c r="B26" s="2"/>
      <c r="C26" s="2"/>
      <c r="D26" s="2"/>
      <c r="E26" s="2"/>
      <c r="F26" s="2"/>
      <c r="G26" s="2"/>
      <c r="H26" s="2"/>
      <c r="I26" s="2"/>
      <c r="J26" s="2"/>
    </row>
    <row r="27" spans="2:10" ht="15">
      <c r="B27" s="2"/>
      <c r="C27" s="2"/>
      <c r="D27" s="2"/>
      <c r="E27" s="2"/>
      <c r="F27" s="2"/>
      <c r="G27" s="2"/>
      <c r="H27" s="2"/>
      <c r="I27" s="2"/>
      <c r="J27" s="2"/>
    </row>
    <row r="28" spans="2:10" ht="15">
      <c r="B28" s="2"/>
      <c r="C28" s="2"/>
      <c r="D28" s="2"/>
      <c r="E28" s="2"/>
      <c r="F28" s="2"/>
      <c r="G28" s="2"/>
      <c r="H28" s="2"/>
      <c r="I28" s="2"/>
      <c r="J28" s="2"/>
    </row>
    <row r="29" spans="2:10" ht="15">
      <c r="B29" s="2"/>
      <c r="C29" s="2"/>
      <c r="D29" s="2"/>
      <c r="E29" s="2"/>
      <c r="F29" s="2"/>
      <c r="G29" s="2"/>
      <c r="H29" s="2"/>
      <c r="I29" s="2"/>
      <c r="J29" s="2"/>
    </row>
    <row r="30" spans="2:10" ht="15">
      <c r="B30" s="2"/>
      <c r="C30" s="2"/>
      <c r="D30" s="2"/>
      <c r="E30" s="2"/>
      <c r="F30" s="2"/>
      <c r="G30" s="2"/>
      <c r="H30" s="2"/>
      <c r="I30" s="2"/>
      <c r="J30" s="2"/>
    </row>
    <row r="31" spans="2:10" ht="15">
      <c r="B31" s="2"/>
      <c r="C31" s="2"/>
      <c r="D31" s="2"/>
      <c r="E31" s="2"/>
      <c r="F31" s="2"/>
      <c r="G31" s="2"/>
      <c r="H31" s="2"/>
      <c r="I31" s="2"/>
      <c r="J31" s="2"/>
    </row>
    <row r="32" spans="2:10" ht="15">
      <c r="B32" s="2"/>
      <c r="C32" s="2"/>
      <c r="D32" s="2"/>
      <c r="E32" s="2"/>
      <c r="F32" s="2"/>
      <c r="G32" s="2"/>
      <c r="H32" s="2"/>
      <c r="I32" s="2"/>
      <c r="J32" s="2"/>
    </row>
    <row r="33" spans="2:10" ht="15">
      <c r="B33" s="2"/>
      <c r="C33" s="2"/>
      <c r="D33" s="2"/>
      <c r="E33" s="2"/>
      <c r="F33" s="2"/>
      <c r="G33" s="2"/>
      <c r="H33" s="2"/>
      <c r="I33" s="2"/>
      <c r="J33" s="2"/>
    </row>
    <row r="34" spans="2:10" ht="15">
      <c r="B34" s="2"/>
      <c r="C34" s="2"/>
      <c r="D34" s="2"/>
      <c r="E34" s="2"/>
      <c r="F34" s="2"/>
      <c r="G34" s="2"/>
      <c r="H34" s="2"/>
      <c r="I34" s="2"/>
      <c r="J34" s="2"/>
    </row>
    <row r="35" spans="2:10" ht="15">
      <c r="B35" s="2"/>
      <c r="C35" s="2"/>
      <c r="D35" s="2"/>
      <c r="E35" s="2"/>
      <c r="F35" s="2"/>
      <c r="G35" s="2"/>
      <c r="H35" s="2"/>
      <c r="I35" s="2"/>
      <c r="J35" s="2"/>
    </row>
    <row r="36" spans="2:10" ht="15">
      <c r="B36" s="2"/>
      <c r="C36" s="2"/>
      <c r="D36" s="2"/>
      <c r="E36" s="2"/>
      <c r="F36" s="2"/>
      <c r="G36" s="2"/>
      <c r="H36" s="2"/>
      <c r="I36" s="2"/>
      <c r="J36" s="2"/>
    </row>
    <row r="37" spans="2:10" ht="15">
      <c r="B37" s="2"/>
      <c r="C37" s="2"/>
      <c r="D37" s="2"/>
      <c r="E37" s="2"/>
      <c r="F37" s="2"/>
      <c r="G37" s="2"/>
      <c r="H37" s="2"/>
      <c r="I37" s="2"/>
      <c r="J37" s="2"/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39" spans="2:10" ht="15">
      <c r="B39" s="2"/>
      <c r="C39" s="2"/>
      <c r="D39" s="2"/>
      <c r="E39" s="2"/>
      <c r="F39" s="2"/>
      <c r="G39" s="2"/>
      <c r="H39" s="2"/>
      <c r="I39" s="2"/>
      <c r="J39" s="2"/>
    </row>
    <row r="40" spans="2:10" ht="15">
      <c r="B40" s="2"/>
      <c r="C40" s="2"/>
      <c r="D40" s="2"/>
      <c r="E40" s="2"/>
      <c r="F40" s="2"/>
      <c r="G40" s="2"/>
      <c r="H40" s="2"/>
      <c r="I40" s="2"/>
      <c r="J40" s="2"/>
    </row>
    <row r="41" spans="2:10" ht="15">
      <c r="B41" s="2"/>
      <c r="C41" s="2"/>
      <c r="D41" s="2"/>
      <c r="E41" s="2"/>
      <c r="F41" s="2"/>
      <c r="G41" s="2"/>
      <c r="H41" s="2"/>
      <c r="I41" s="2"/>
      <c r="J41" s="2"/>
    </row>
    <row r="42" spans="2:10" ht="15">
      <c r="B42" s="2"/>
      <c r="C42" s="2"/>
      <c r="D42" s="2"/>
      <c r="E42" s="2"/>
      <c r="F42" s="2"/>
      <c r="G42" s="2"/>
      <c r="H42" s="2"/>
      <c r="I42" s="2"/>
      <c r="J42" s="2"/>
    </row>
    <row r="43" spans="2:10" ht="15">
      <c r="B43" s="2"/>
      <c r="C43" s="2"/>
      <c r="D43" s="2"/>
      <c r="E43" s="2"/>
      <c r="F43" s="2"/>
      <c r="G43" s="2"/>
      <c r="H43" s="2"/>
      <c r="I43" s="2"/>
      <c r="J43" s="2"/>
    </row>
    <row r="44" spans="2:10" ht="15">
      <c r="B44" s="2"/>
      <c r="C44" s="2"/>
      <c r="D44" s="2"/>
      <c r="E44" s="2"/>
      <c r="F44" s="2"/>
      <c r="G44" s="2"/>
      <c r="H44" s="2"/>
      <c r="I44" s="2"/>
      <c r="J44" s="2"/>
    </row>
    <row r="45" spans="2:10" ht="15">
      <c r="B45" s="2"/>
      <c r="C45" s="2"/>
      <c r="D45" s="2"/>
      <c r="E45" s="2"/>
      <c r="F45" s="2"/>
      <c r="G45" s="2"/>
      <c r="H45" s="2"/>
      <c r="I45" s="2"/>
      <c r="J45" s="2"/>
    </row>
    <row r="46" spans="2:10" ht="15">
      <c r="B46" s="2"/>
      <c r="C46" s="2"/>
      <c r="D46" s="2"/>
      <c r="E46" s="2"/>
      <c r="F46" s="2"/>
      <c r="G46" s="2"/>
      <c r="H46" s="2"/>
      <c r="I46" s="2"/>
      <c r="J46" s="2"/>
    </row>
    <row r="47" spans="2:10" ht="15">
      <c r="B47" s="2"/>
      <c r="C47" s="2"/>
      <c r="D47" s="2"/>
      <c r="E47" s="2"/>
      <c r="F47" s="2"/>
      <c r="G47" s="2"/>
      <c r="H47" s="2"/>
      <c r="I47" s="2"/>
      <c r="J47" s="2"/>
    </row>
    <row r="48" spans="2:10" ht="15">
      <c r="B48" s="2"/>
      <c r="C48" s="2"/>
      <c r="D48" s="2"/>
      <c r="E48" s="2"/>
      <c r="F48" s="2"/>
      <c r="G48" s="2"/>
      <c r="H48" s="2"/>
      <c r="I48" s="2"/>
      <c r="J48" s="2"/>
    </row>
    <row r="49" spans="2:10" ht="15">
      <c r="B49" s="2"/>
      <c r="C49" s="2"/>
      <c r="D49" s="2"/>
      <c r="E49" s="2"/>
      <c r="F49" s="2"/>
      <c r="G49" s="2"/>
      <c r="H49" s="2"/>
      <c r="I49" s="2"/>
      <c r="J49" s="2"/>
    </row>
    <row r="50" spans="2:10" ht="15">
      <c r="B50" s="2"/>
      <c r="C50" s="2"/>
      <c r="D50" s="2"/>
      <c r="E50" s="2"/>
      <c r="F50" s="2"/>
      <c r="G50" s="2"/>
      <c r="H50" s="2"/>
      <c r="I50" s="2"/>
      <c r="J50" s="2"/>
    </row>
    <row r="51" spans="2:10" ht="15">
      <c r="B51" s="2"/>
      <c r="C51" s="2"/>
      <c r="D51" s="2"/>
      <c r="E51" s="2"/>
      <c r="F51" s="2"/>
      <c r="G51" s="2"/>
      <c r="H51" s="2"/>
      <c r="I51" s="2"/>
      <c r="J51" s="2"/>
    </row>
    <row r="52" spans="2:10" ht="15">
      <c r="B52" s="2"/>
      <c r="C52" s="2"/>
      <c r="D52" s="2"/>
      <c r="E52" s="2"/>
      <c r="F52" s="2"/>
      <c r="G52" s="2"/>
      <c r="H52" s="2"/>
      <c r="I52" s="2"/>
      <c r="J52" s="2"/>
    </row>
    <row r="53" spans="2:10" ht="15">
      <c r="B53" s="2"/>
      <c r="C53" s="2"/>
      <c r="D53" s="2"/>
      <c r="E53" s="2"/>
      <c r="F53" s="2"/>
      <c r="G53" s="2"/>
      <c r="H53" s="2"/>
      <c r="I53" s="2"/>
      <c r="J53" s="2"/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spans="2:10" ht="15">
      <c r="B55" s="2"/>
      <c r="C55" s="2"/>
      <c r="D55" s="2"/>
      <c r="E55" s="2"/>
      <c r="F55" s="2"/>
      <c r="G55" s="2"/>
      <c r="H55" s="2"/>
      <c r="I55" s="2"/>
      <c r="J55" s="2"/>
    </row>
    <row r="56" spans="2:10" ht="15">
      <c r="B56" s="2"/>
      <c r="C56" s="2"/>
      <c r="D56" s="2"/>
      <c r="E56" s="2"/>
      <c r="F56" s="2"/>
      <c r="G56" s="2"/>
      <c r="H56" s="2"/>
      <c r="I56" s="2"/>
      <c r="J56" s="2"/>
    </row>
    <row r="57" spans="2:10" ht="15">
      <c r="B57" s="2"/>
      <c r="C57" s="2"/>
      <c r="D57" s="2"/>
      <c r="E57" s="2"/>
      <c r="F57" s="2"/>
      <c r="G57" s="2"/>
      <c r="H57" s="2"/>
      <c r="I57" s="2"/>
      <c r="J57" s="2"/>
    </row>
    <row r="58" spans="2:10" ht="15">
      <c r="B58" s="2"/>
      <c r="C58" s="2"/>
      <c r="D58" s="2"/>
      <c r="E58" s="2"/>
      <c r="F58" s="2"/>
      <c r="G58" s="2"/>
      <c r="H58" s="2"/>
      <c r="I58" s="2"/>
      <c r="J58" s="2"/>
    </row>
  </sheetData>
  <mergeCells count="14">
    <mergeCell ref="D2:I2"/>
    <mergeCell ref="H5:H7"/>
    <mergeCell ref="D3:I3"/>
    <mergeCell ref="D5:D7"/>
    <mergeCell ref="E5:E7"/>
    <mergeCell ref="F5:F7"/>
    <mergeCell ref="G5:G7"/>
    <mergeCell ref="I5:I7"/>
    <mergeCell ref="E18:I18"/>
    <mergeCell ref="E19:I19"/>
    <mergeCell ref="E20:I20"/>
    <mergeCell ref="E21:I21"/>
    <mergeCell ref="E15:F15"/>
    <mergeCell ref="E17: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17ED5-0B56-4B56-AEB5-4DF4EC1239FC}">
  <dimension ref="A2:G138"/>
  <sheetViews>
    <sheetView zoomScale="78" zoomScaleNormal="78" workbookViewId="0" topLeftCell="A53">
      <selection activeCell="M78" sqref="M78"/>
    </sheetView>
  </sheetViews>
  <sheetFormatPr defaultColWidth="9.140625" defaultRowHeight="15"/>
  <cols>
    <col min="1" max="1" width="2.421875" style="0" customWidth="1"/>
    <col min="2" max="2" width="6.28125" style="0" customWidth="1"/>
    <col min="3" max="3" width="72.421875" style="0" customWidth="1"/>
    <col min="5" max="5" width="13.421875" style="0" customWidth="1"/>
  </cols>
  <sheetData>
    <row r="1" ht="15" customHeight="1" hidden="1" thickBot="1"/>
    <row r="2" spans="4:6" ht="15" customHeight="1" hidden="1">
      <c r="D2" s="182" t="s">
        <v>771</v>
      </c>
      <c r="E2" s="182"/>
      <c r="F2" s="182"/>
    </row>
    <row r="3" ht="15" customHeight="1" hidden="1"/>
    <row r="4" spans="1:6" ht="18.75" customHeight="1" hidden="1">
      <c r="A4" s="3"/>
      <c r="B4" s="108" t="s">
        <v>304</v>
      </c>
      <c r="C4" s="108"/>
      <c r="D4" s="108"/>
      <c r="E4" s="108"/>
      <c r="F4" s="108"/>
    </row>
    <row r="5" spans="1:7" ht="18.75" customHeight="1" hidden="1">
      <c r="A5" s="3"/>
      <c r="B5" s="201" t="s">
        <v>28</v>
      </c>
      <c r="C5" s="201"/>
      <c r="D5" s="201"/>
      <c r="E5" s="201"/>
      <c r="F5" s="201"/>
      <c r="G5" s="201"/>
    </row>
    <row r="6" spans="1:6" ht="44.25" customHeight="1">
      <c r="A6" s="3"/>
      <c r="B6" s="565" t="s">
        <v>862</v>
      </c>
      <c r="C6" s="565"/>
      <c r="D6" s="565"/>
      <c r="E6" s="565"/>
      <c r="F6" s="164"/>
    </row>
    <row r="7" spans="1:6" ht="17.25" thickBot="1">
      <c r="A7" s="3"/>
      <c r="B7" s="534"/>
      <c r="C7" s="534"/>
      <c r="D7" s="534"/>
      <c r="E7" s="534"/>
      <c r="F7" s="534"/>
    </row>
    <row r="8" spans="1:6" ht="15">
      <c r="A8" s="3"/>
      <c r="B8" s="528" t="s">
        <v>16</v>
      </c>
      <c r="C8" s="530" t="s">
        <v>18</v>
      </c>
      <c r="D8" s="566" t="s">
        <v>13</v>
      </c>
      <c r="E8" s="532" t="s">
        <v>17</v>
      </c>
      <c r="F8" s="3"/>
    </row>
    <row r="9" spans="1:6" ht="15">
      <c r="A9" s="3"/>
      <c r="B9" s="529"/>
      <c r="C9" s="531"/>
      <c r="D9" s="567"/>
      <c r="E9" s="533"/>
      <c r="F9" s="3"/>
    </row>
    <row r="10" spans="1:6" ht="44.25" customHeight="1">
      <c r="A10" s="3"/>
      <c r="B10" s="98">
        <v>1</v>
      </c>
      <c r="C10" s="16" t="s">
        <v>829</v>
      </c>
      <c r="D10" s="9" t="s">
        <v>12</v>
      </c>
      <c r="E10" s="238">
        <v>2</v>
      </c>
      <c r="F10" s="3"/>
    </row>
    <row r="11" spans="1:6" ht="31.5">
      <c r="A11" s="3"/>
      <c r="B11" s="98">
        <v>2</v>
      </c>
      <c r="C11" s="16" t="s">
        <v>830</v>
      </c>
      <c r="D11" s="9" t="s">
        <v>12</v>
      </c>
      <c r="E11" s="238">
        <v>1</v>
      </c>
      <c r="F11" s="3"/>
    </row>
    <row r="12" spans="1:6" ht="31.5">
      <c r="A12" s="3"/>
      <c r="B12" s="98">
        <v>3</v>
      </c>
      <c r="C12" s="16" t="s">
        <v>305</v>
      </c>
      <c r="D12" s="9" t="s">
        <v>12</v>
      </c>
      <c r="E12" s="238">
        <v>2</v>
      </c>
      <c r="F12" s="3"/>
    </row>
    <row r="13" spans="1:6" ht="31.5">
      <c r="A13" s="3"/>
      <c r="B13" s="98">
        <v>4</v>
      </c>
      <c r="C13" s="16" t="s">
        <v>831</v>
      </c>
      <c r="D13" s="9" t="s">
        <v>12</v>
      </c>
      <c r="E13" s="238">
        <v>2</v>
      </c>
      <c r="F13" s="3"/>
    </row>
    <row r="14" spans="1:6" ht="31.5">
      <c r="A14" s="3"/>
      <c r="B14" s="98">
        <v>5</v>
      </c>
      <c r="C14" s="16" t="s">
        <v>832</v>
      </c>
      <c r="D14" s="9" t="s">
        <v>12</v>
      </c>
      <c r="E14" s="238">
        <v>3</v>
      </c>
      <c r="F14" s="3"/>
    </row>
    <row r="15" spans="1:6" ht="15.75">
      <c r="A15" s="3"/>
      <c r="B15" s="98">
        <v>6</v>
      </c>
      <c r="C15" s="16" t="s">
        <v>833</v>
      </c>
      <c r="D15" s="9" t="s">
        <v>12</v>
      </c>
      <c r="E15" s="238">
        <v>1</v>
      </c>
      <c r="F15" s="3"/>
    </row>
    <row r="16" spans="1:6" ht="15.75">
      <c r="A16" s="3"/>
      <c r="B16" s="98">
        <v>7</v>
      </c>
      <c r="C16" s="16" t="s">
        <v>306</v>
      </c>
      <c r="D16" s="9" t="s">
        <v>12</v>
      </c>
      <c r="E16" s="238">
        <v>10</v>
      </c>
      <c r="F16" s="3"/>
    </row>
    <row r="17" spans="1:6" ht="15.75">
      <c r="A17" s="3"/>
      <c r="B17" s="98">
        <v>8</v>
      </c>
      <c r="C17" s="16" t="s">
        <v>307</v>
      </c>
      <c r="D17" s="9" t="s">
        <v>12</v>
      </c>
      <c r="E17" s="238">
        <v>20</v>
      </c>
      <c r="F17" s="3"/>
    </row>
    <row r="18" spans="1:6" ht="31.5">
      <c r="A18" s="3"/>
      <c r="B18" s="98">
        <v>9</v>
      </c>
      <c r="C18" s="16" t="s">
        <v>308</v>
      </c>
      <c r="D18" s="9" t="s">
        <v>12</v>
      </c>
      <c r="E18" s="238">
        <v>20</v>
      </c>
      <c r="F18" s="3"/>
    </row>
    <row r="19" spans="1:6" ht="15.75">
      <c r="A19" s="3"/>
      <c r="B19" s="98">
        <v>10</v>
      </c>
      <c r="C19" s="16" t="s">
        <v>212</v>
      </c>
      <c r="D19" s="9" t="s">
        <v>12</v>
      </c>
      <c r="E19" s="238">
        <v>20</v>
      </c>
      <c r="F19" s="3"/>
    </row>
    <row r="20" spans="1:6" ht="15.75">
      <c r="A20" s="3"/>
      <c r="B20" s="98">
        <v>11</v>
      </c>
      <c r="C20" s="16" t="s">
        <v>214</v>
      </c>
      <c r="D20" s="9" t="s">
        <v>12</v>
      </c>
      <c r="E20" s="238">
        <v>3</v>
      </c>
      <c r="F20" s="3"/>
    </row>
    <row r="21" spans="1:6" ht="15.75">
      <c r="A21" s="3"/>
      <c r="B21" s="98">
        <v>12</v>
      </c>
      <c r="C21" s="16" t="s">
        <v>309</v>
      </c>
      <c r="D21" s="9" t="s">
        <v>12</v>
      </c>
      <c r="E21" s="238">
        <v>5</v>
      </c>
      <c r="F21" s="3"/>
    </row>
    <row r="22" spans="1:6" ht="15.75">
      <c r="A22" s="3"/>
      <c r="B22" s="98">
        <v>13</v>
      </c>
      <c r="C22" s="155" t="s">
        <v>217</v>
      </c>
      <c r="D22" s="9" t="s">
        <v>12</v>
      </c>
      <c r="E22" s="238">
        <v>1</v>
      </c>
      <c r="F22" s="3"/>
    </row>
    <row r="23" spans="1:6" ht="15.75">
      <c r="A23" s="3"/>
      <c r="B23" s="98">
        <v>14</v>
      </c>
      <c r="C23" s="155" t="s">
        <v>216</v>
      </c>
      <c r="D23" s="9" t="s">
        <v>12</v>
      </c>
      <c r="E23" s="238">
        <v>3</v>
      </c>
      <c r="F23" s="3"/>
    </row>
    <row r="24" spans="1:6" ht="15.75">
      <c r="A24" s="3"/>
      <c r="B24" s="98">
        <v>15</v>
      </c>
      <c r="C24" s="155" t="s">
        <v>907</v>
      </c>
      <c r="D24" s="9" t="s">
        <v>12</v>
      </c>
      <c r="E24" s="238">
        <v>3</v>
      </c>
      <c r="F24" s="3"/>
    </row>
    <row r="25" spans="1:6" ht="15.75">
      <c r="A25" s="3"/>
      <c r="B25" s="98">
        <v>16</v>
      </c>
      <c r="C25" s="16" t="s">
        <v>219</v>
      </c>
      <c r="D25" s="9" t="s">
        <v>12</v>
      </c>
      <c r="E25" s="238">
        <v>5</v>
      </c>
      <c r="F25" s="3"/>
    </row>
    <row r="26" spans="1:6" ht="15.75">
      <c r="A26" s="3"/>
      <c r="B26" s="98">
        <v>17</v>
      </c>
      <c r="C26" s="16" t="s">
        <v>222</v>
      </c>
      <c r="D26" s="9" t="s">
        <v>12</v>
      </c>
      <c r="E26" s="238">
        <v>20</v>
      </c>
      <c r="F26" s="3"/>
    </row>
    <row r="27" spans="1:6" ht="15.75">
      <c r="A27" s="3"/>
      <c r="B27" s="98">
        <v>18</v>
      </c>
      <c r="C27" s="16" t="s">
        <v>220</v>
      </c>
      <c r="D27" s="9" t="s">
        <v>12</v>
      </c>
      <c r="E27" s="238">
        <v>5</v>
      </c>
      <c r="F27" s="3"/>
    </row>
    <row r="28" spans="1:6" ht="15.75">
      <c r="A28" s="3"/>
      <c r="B28" s="98">
        <v>19</v>
      </c>
      <c r="C28" s="16" t="s">
        <v>221</v>
      </c>
      <c r="D28" s="9" t="s">
        <v>12</v>
      </c>
      <c r="E28" s="238">
        <v>2</v>
      </c>
      <c r="F28" s="3"/>
    </row>
    <row r="29" spans="1:6" ht="15.75">
      <c r="A29" s="3"/>
      <c r="B29" s="98">
        <v>20</v>
      </c>
      <c r="C29" s="16" t="s">
        <v>310</v>
      </c>
      <c r="D29" s="9" t="s">
        <v>12</v>
      </c>
      <c r="E29" s="238">
        <v>1</v>
      </c>
      <c r="F29" s="3"/>
    </row>
    <row r="30" spans="1:6" ht="15.75">
      <c r="A30" s="3"/>
      <c r="B30" s="98">
        <v>21</v>
      </c>
      <c r="C30" s="16" t="s">
        <v>311</v>
      </c>
      <c r="D30" s="9" t="s">
        <v>12</v>
      </c>
      <c r="E30" s="238">
        <v>1</v>
      </c>
      <c r="F30" s="3"/>
    </row>
    <row r="31" spans="1:6" ht="15.75">
      <c r="A31" s="3"/>
      <c r="B31" s="98">
        <v>22</v>
      </c>
      <c r="C31" s="16" t="s">
        <v>227</v>
      </c>
      <c r="D31" s="9" t="s">
        <v>12</v>
      </c>
      <c r="E31" s="238">
        <v>2</v>
      </c>
      <c r="F31" s="3"/>
    </row>
    <row r="32" spans="1:6" ht="15.75">
      <c r="A32" s="3"/>
      <c r="B32" s="98">
        <v>23</v>
      </c>
      <c r="C32" s="16" t="s">
        <v>312</v>
      </c>
      <c r="D32" s="9" t="s">
        <v>12</v>
      </c>
      <c r="E32" s="238">
        <v>1</v>
      </c>
      <c r="F32" s="3"/>
    </row>
    <row r="33" spans="1:6" ht="15.75">
      <c r="A33" s="3"/>
      <c r="B33" s="98">
        <v>24</v>
      </c>
      <c r="C33" s="16" t="s">
        <v>247</v>
      </c>
      <c r="D33" s="9" t="s">
        <v>12</v>
      </c>
      <c r="E33" s="238">
        <v>1</v>
      </c>
      <c r="F33" s="3"/>
    </row>
    <row r="34" spans="1:6" ht="15.75">
      <c r="A34" s="3"/>
      <c r="B34" s="98">
        <v>25</v>
      </c>
      <c r="C34" s="16" t="s">
        <v>229</v>
      </c>
      <c r="D34" s="9" t="s">
        <v>12</v>
      </c>
      <c r="E34" s="239">
        <v>0.5</v>
      </c>
      <c r="F34" s="3"/>
    </row>
    <row r="35" spans="1:6" ht="15.75">
      <c r="A35" s="3"/>
      <c r="B35" s="98">
        <v>26</v>
      </c>
      <c r="C35" s="16" t="s">
        <v>149</v>
      </c>
      <c r="D35" s="9" t="s">
        <v>12</v>
      </c>
      <c r="E35" s="238">
        <v>2</v>
      </c>
      <c r="F35" s="3"/>
    </row>
    <row r="36" spans="1:6" ht="15.75">
      <c r="A36" s="3"/>
      <c r="B36" s="98">
        <v>27</v>
      </c>
      <c r="C36" s="16" t="s">
        <v>248</v>
      </c>
      <c r="D36" s="9" t="s">
        <v>12</v>
      </c>
      <c r="E36" s="239">
        <v>0.5</v>
      </c>
      <c r="F36" s="3"/>
    </row>
    <row r="37" spans="1:6" ht="15.75">
      <c r="A37" s="3"/>
      <c r="B37" s="98">
        <v>28</v>
      </c>
      <c r="C37" s="16" t="s">
        <v>249</v>
      </c>
      <c r="D37" s="9" t="s">
        <v>12</v>
      </c>
      <c r="E37" s="238">
        <v>2</v>
      </c>
      <c r="F37" s="3"/>
    </row>
    <row r="38" spans="1:6" ht="15.75">
      <c r="A38" s="3"/>
      <c r="B38" s="98">
        <v>29</v>
      </c>
      <c r="C38" s="16" t="s">
        <v>250</v>
      </c>
      <c r="D38" s="9" t="s">
        <v>15</v>
      </c>
      <c r="E38" s="238">
        <v>12</v>
      </c>
      <c r="F38" s="3"/>
    </row>
    <row r="39" spans="1:6" ht="15.75">
      <c r="A39" s="3"/>
      <c r="B39" s="98">
        <v>30</v>
      </c>
      <c r="C39" s="16" t="s">
        <v>252</v>
      </c>
      <c r="D39" s="9" t="s">
        <v>12</v>
      </c>
      <c r="E39" s="238">
        <v>2</v>
      </c>
      <c r="F39" s="3"/>
    </row>
    <row r="40" spans="1:6" ht="15.75">
      <c r="A40" s="3"/>
      <c r="B40" s="98">
        <v>32</v>
      </c>
      <c r="C40" s="16" t="s">
        <v>253</v>
      </c>
      <c r="D40" s="9" t="s">
        <v>12</v>
      </c>
      <c r="E40" s="238">
        <v>1</v>
      </c>
      <c r="F40" s="3"/>
    </row>
    <row r="41" spans="1:6" ht="15.75">
      <c r="A41" s="3"/>
      <c r="B41" s="98">
        <v>33</v>
      </c>
      <c r="C41" s="16" t="s">
        <v>254</v>
      </c>
      <c r="D41" s="9" t="s">
        <v>12</v>
      </c>
      <c r="E41" s="238">
        <v>1</v>
      </c>
      <c r="F41" s="3"/>
    </row>
    <row r="42" spans="1:6" ht="15.75">
      <c r="A42" s="3"/>
      <c r="B42" s="98">
        <v>34</v>
      </c>
      <c r="C42" s="16" t="s">
        <v>255</v>
      </c>
      <c r="D42" s="9" t="s">
        <v>12</v>
      </c>
      <c r="E42" s="238">
        <v>6</v>
      </c>
      <c r="F42" s="3"/>
    </row>
    <row r="43" spans="1:6" ht="15.75">
      <c r="A43" s="3"/>
      <c r="B43" s="98">
        <v>35</v>
      </c>
      <c r="C43" s="16" t="s">
        <v>256</v>
      </c>
      <c r="D43" s="9" t="s">
        <v>15</v>
      </c>
      <c r="E43" s="238">
        <v>20</v>
      </c>
      <c r="F43" s="3"/>
    </row>
    <row r="44" spans="1:6" ht="15.75">
      <c r="A44" s="3"/>
      <c r="B44" s="98">
        <v>36</v>
      </c>
      <c r="C44" s="16" t="s">
        <v>257</v>
      </c>
      <c r="D44" s="9" t="s">
        <v>12</v>
      </c>
      <c r="E44" s="238">
        <v>20</v>
      </c>
      <c r="F44" s="3"/>
    </row>
    <row r="45" spans="1:6" ht="15.75">
      <c r="A45" s="3"/>
      <c r="B45" s="98">
        <v>37</v>
      </c>
      <c r="C45" s="16" t="s">
        <v>258</v>
      </c>
      <c r="D45" s="9" t="s">
        <v>12</v>
      </c>
      <c r="E45" s="238">
        <v>3</v>
      </c>
      <c r="F45" s="3"/>
    </row>
    <row r="46" spans="1:6" ht="15.75">
      <c r="A46" s="3"/>
      <c r="B46" s="98">
        <v>38</v>
      </c>
      <c r="C46" s="16" t="s">
        <v>259</v>
      </c>
      <c r="D46" s="9" t="s">
        <v>12</v>
      </c>
      <c r="E46" s="238">
        <v>2</v>
      </c>
      <c r="F46" s="3"/>
    </row>
    <row r="47" spans="1:6" ht="15.75">
      <c r="A47" s="3"/>
      <c r="B47" s="98">
        <v>39</v>
      </c>
      <c r="C47" s="16" t="s">
        <v>260</v>
      </c>
      <c r="D47" s="9" t="s">
        <v>12</v>
      </c>
      <c r="E47" s="238">
        <v>1</v>
      </c>
      <c r="F47" s="3"/>
    </row>
    <row r="48" spans="1:6" ht="15.75">
      <c r="A48" s="3"/>
      <c r="B48" s="98">
        <v>40</v>
      </c>
      <c r="C48" s="16" t="s">
        <v>264</v>
      </c>
      <c r="D48" s="9" t="s">
        <v>12</v>
      </c>
      <c r="E48" s="238">
        <v>3</v>
      </c>
      <c r="F48" s="3"/>
    </row>
    <row r="49" spans="1:6" ht="15.75">
      <c r="A49" s="3"/>
      <c r="B49" s="98">
        <v>41</v>
      </c>
      <c r="C49" s="16" t="s">
        <v>261</v>
      </c>
      <c r="D49" s="9" t="s">
        <v>12</v>
      </c>
      <c r="E49" s="238">
        <v>2</v>
      </c>
      <c r="F49" s="3"/>
    </row>
    <row r="50" spans="1:6" ht="15.75">
      <c r="A50" s="3"/>
      <c r="B50" s="98">
        <v>42</v>
      </c>
      <c r="C50" s="16" t="s">
        <v>263</v>
      </c>
      <c r="D50" s="9" t="s">
        <v>12</v>
      </c>
      <c r="E50" s="238">
        <v>2</v>
      </c>
      <c r="F50" s="3"/>
    </row>
    <row r="51" spans="1:6" ht="15.75">
      <c r="A51" s="3"/>
      <c r="B51" s="98">
        <v>43</v>
      </c>
      <c r="C51" s="16" t="s">
        <v>265</v>
      </c>
      <c r="D51" s="9" t="s">
        <v>12</v>
      </c>
      <c r="E51" s="238">
        <v>2</v>
      </c>
      <c r="F51" s="2"/>
    </row>
    <row r="52" spans="1:6" ht="15.75">
      <c r="A52" s="3"/>
      <c r="B52" s="98">
        <v>44</v>
      </c>
      <c r="C52" s="16" t="s">
        <v>266</v>
      </c>
      <c r="D52" s="9" t="s">
        <v>12</v>
      </c>
      <c r="E52" s="238">
        <v>20</v>
      </c>
      <c r="F52" s="2"/>
    </row>
    <row r="53" spans="1:6" ht="15.75">
      <c r="A53" s="3"/>
      <c r="B53" s="98">
        <v>45</v>
      </c>
      <c r="C53" s="16" t="s">
        <v>267</v>
      </c>
      <c r="D53" s="9" t="s">
        <v>12</v>
      </c>
      <c r="E53" s="238">
        <v>2</v>
      </c>
      <c r="F53" s="3"/>
    </row>
    <row r="54" spans="1:6" ht="15.75">
      <c r="A54" s="3"/>
      <c r="B54" s="98">
        <v>46</v>
      </c>
      <c r="C54" s="16" t="s">
        <v>275</v>
      </c>
      <c r="D54" s="9" t="s">
        <v>12</v>
      </c>
      <c r="E54" s="238">
        <v>1</v>
      </c>
      <c r="F54" s="3"/>
    </row>
    <row r="55" spans="1:6" ht="15.75">
      <c r="A55" s="3"/>
      <c r="B55" s="98">
        <v>48</v>
      </c>
      <c r="C55" s="16" t="s">
        <v>268</v>
      </c>
      <c r="D55" s="9" t="s">
        <v>12</v>
      </c>
      <c r="E55" s="238">
        <v>2</v>
      </c>
      <c r="F55" s="3"/>
    </row>
    <row r="56" spans="1:6" ht="15.75">
      <c r="A56" s="3"/>
      <c r="B56" s="98">
        <v>49</v>
      </c>
      <c r="C56" s="16" t="s">
        <v>269</v>
      </c>
      <c r="D56" s="9" t="s">
        <v>12</v>
      </c>
      <c r="E56" s="238">
        <v>2</v>
      </c>
      <c r="F56" s="3"/>
    </row>
    <row r="57" spans="1:6" ht="15.75">
      <c r="A57" s="3"/>
      <c r="B57" s="98">
        <v>50</v>
      </c>
      <c r="C57" s="16" t="s">
        <v>270</v>
      </c>
      <c r="D57" s="9" t="s">
        <v>12</v>
      </c>
      <c r="E57" s="238">
        <v>2</v>
      </c>
      <c r="F57" s="3"/>
    </row>
    <row r="58" spans="1:6" ht="15.75">
      <c r="A58" s="3"/>
      <c r="B58" s="98">
        <v>51</v>
      </c>
      <c r="C58" s="16" t="s">
        <v>271</v>
      </c>
      <c r="D58" s="9" t="s">
        <v>12</v>
      </c>
      <c r="E58" s="238">
        <v>2</v>
      </c>
      <c r="F58" s="3"/>
    </row>
    <row r="59" spans="1:6" ht="18.75">
      <c r="A59" s="3"/>
      <c r="B59" s="98">
        <v>52</v>
      </c>
      <c r="C59" s="16" t="s">
        <v>272</v>
      </c>
      <c r="D59" s="9" t="s">
        <v>233</v>
      </c>
      <c r="E59" s="239">
        <v>0.5</v>
      </c>
      <c r="F59" s="3"/>
    </row>
    <row r="60" spans="1:6" ht="18.75">
      <c r="A60" s="3"/>
      <c r="B60" s="98">
        <v>53</v>
      </c>
      <c r="C60" s="16" t="s">
        <v>273</v>
      </c>
      <c r="D60" s="9" t="s">
        <v>233</v>
      </c>
      <c r="E60" s="238">
        <v>60</v>
      </c>
      <c r="F60" s="3"/>
    </row>
    <row r="61" spans="1:6" ht="18.75">
      <c r="A61" s="3"/>
      <c r="B61" s="98">
        <v>54</v>
      </c>
      <c r="C61" s="16" t="s">
        <v>274</v>
      </c>
      <c r="D61" s="9" t="s">
        <v>233</v>
      </c>
      <c r="E61" s="240">
        <v>2</v>
      </c>
      <c r="F61" s="3"/>
    </row>
    <row r="62" spans="1:6" ht="15.75">
      <c r="A62" s="3"/>
      <c r="B62" s="98">
        <v>55</v>
      </c>
      <c r="C62" s="16" t="s">
        <v>313</v>
      </c>
      <c r="D62" s="9" t="s">
        <v>12</v>
      </c>
      <c r="E62" s="240">
        <v>2</v>
      </c>
      <c r="F62" s="3"/>
    </row>
    <row r="63" spans="1:6" ht="15.75">
      <c r="A63" s="3"/>
      <c r="B63" s="98">
        <v>56</v>
      </c>
      <c r="C63" s="16" t="s">
        <v>230</v>
      </c>
      <c r="D63" s="8" t="s">
        <v>15</v>
      </c>
      <c r="E63" s="240">
        <v>10</v>
      </c>
      <c r="F63" s="3"/>
    </row>
    <row r="64" spans="1:6" ht="15.75">
      <c r="A64" s="3"/>
      <c r="B64" s="98">
        <v>57</v>
      </c>
      <c r="C64" s="16" t="s">
        <v>231</v>
      </c>
      <c r="D64" s="8" t="s">
        <v>15</v>
      </c>
      <c r="E64" s="240">
        <v>10</v>
      </c>
      <c r="F64" s="3"/>
    </row>
    <row r="65" spans="1:6" ht="18.75">
      <c r="A65" s="3"/>
      <c r="B65" s="98">
        <v>58</v>
      </c>
      <c r="C65" s="16" t="s">
        <v>232</v>
      </c>
      <c r="D65" s="9" t="s">
        <v>233</v>
      </c>
      <c r="E65" s="241">
        <v>0.2</v>
      </c>
      <c r="F65" s="3"/>
    </row>
    <row r="66" spans="1:6" ht="18.75">
      <c r="A66" s="3"/>
      <c r="B66" s="98">
        <v>59</v>
      </c>
      <c r="C66" s="16" t="s">
        <v>234</v>
      </c>
      <c r="D66" s="9" t="s">
        <v>233</v>
      </c>
      <c r="E66" s="241">
        <v>0.2</v>
      </c>
      <c r="F66" s="3"/>
    </row>
    <row r="67" spans="1:6" ht="15.75">
      <c r="A67" s="3"/>
      <c r="B67" s="98">
        <v>60</v>
      </c>
      <c r="C67" s="16" t="s">
        <v>235</v>
      </c>
      <c r="D67" s="8" t="s">
        <v>314</v>
      </c>
      <c r="E67" s="240">
        <v>10</v>
      </c>
      <c r="F67" s="3"/>
    </row>
    <row r="68" spans="1:6" ht="18.75">
      <c r="A68" s="3"/>
      <c r="B68" s="98">
        <v>61</v>
      </c>
      <c r="C68" s="16" t="s">
        <v>236</v>
      </c>
      <c r="D68" s="9" t="s">
        <v>233</v>
      </c>
      <c r="E68" s="241">
        <v>0.5</v>
      </c>
      <c r="F68" s="3"/>
    </row>
    <row r="69" spans="1:6" ht="15.75">
      <c r="A69" s="3"/>
      <c r="B69" s="98">
        <v>62</v>
      </c>
      <c r="C69" s="16" t="s">
        <v>315</v>
      </c>
      <c r="D69" s="9" t="s">
        <v>12</v>
      </c>
      <c r="E69" s="241">
        <v>2</v>
      </c>
      <c r="F69" s="3"/>
    </row>
    <row r="70" spans="1:6" ht="15.75">
      <c r="A70" s="3"/>
      <c r="B70" s="98">
        <v>63</v>
      </c>
      <c r="C70" s="16" t="s">
        <v>277</v>
      </c>
      <c r="D70" s="9" t="s">
        <v>12</v>
      </c>
      <c r="E70" s="240">
        <v>2</v>
      </c>
      <c r="F70" s="3"/>
    </row>
    <row r="71" spans="1:6" ht="15.75">
      <c r="A71" s="3"/>
      <c r="B71" s="98">
        <v>64</v>
      </c>
      <c r="C71" s="16" t="s">
        <v>278</v>
      </c>
      <c r="D71" s="9" t="s">
        <v>12</v>
      </c>
      <c r="E71" s="240">
        <v>2</v>
      </c>
      <c r="F71" s="3"/>
    </row>
    <row r="72" spans="1:6" ht="15.75">
      <c r="A72" s="3"/>
      <c r="B72" s="98">
        <v>65</v>
      </c>
      <c r="C72" s="16" t="s">
        <v>279</v>
      </c>
      <c r="D72" s="9" t="s">
        <v>12</v>
      </c>
      <c r="E72" s="240">
        <v>5</v>
      </c>
      <c r="F72" s="3"/>
    </row>
    <row r="73" spans="1:6" ht="15.75">
      <c r="A73" s="3"/>
      <c r="B73" s="98">
        <v>66</v>
      </c>
      <c r="C73" s="16" t="s">
        <v>316</v>
      </c>
      <c r="D73" s="9" t="s">
        <v>15</v>
      </c>
      <c r="E73" s="238">
        <v>20</v>
      </c>
      <c r="F73" s="3"/>
    </row>
    <row r="74" spans="1:6" ht="15.75">
      <c r="A74" s="3"/>
      <c r="B74" s="98">
        <v>67</v>
      </c>
      <c r="C74" s="16" t="s">
        <v>281</v>
      </c>
      <c r="D74" s="9" t="s">
        <v>12</v>
      </c>
      <c r="E74" s="239">
        <v>0.2</v>
      </c>
      <c r="F74" s="3"/>
    </row>
    <row r="75" spans="1:6" ht="15.75">
      <c r="A75" s="3"/>
      <c r="B75" s="98">
        <v>68</v>
      </c>
      <c r="C75" s="16" t="s">
        <v>282</v>
      </c>
      <c r="D75" s="9" t="s">
        <v>12</v>
      </c>
      <c r="E75" s="238">
        <v>5</v>
      </c>
      <c r="F75" s="3"/>
    </row>
    <row r="76" spans="1:6" ht="15.75">
      <c r="A76" s="3"/>
      <c r="B76" s="98">
        <v>69</v>
      </c>
      <c r="C76" s="16" t="s">
        <v>283</v>
      </c>
      <c r="D76" s="9" t="s">
        <v>12</v>
      </c>
      <c r="E76" s="238">
        <v>2</v>
      </c>
      <c r="F76" s="3"/>
    </row>
    <row r="77" spans="1:6" ht="15.75">
      <c r="A77" s="3"/>
      <c r="B77" s="98">
        <v>70</v>
      </c>
      <c r="C77" s="16" t="s">
        <v>284</v>
      </c>
      <c r="D77" s="9" t="s">
        <v>12</v>
      </c>
      <c r="E77" s="238">
        <v>2</v>
      </c>
      <c r="F77" s="3"/>
    </row>
    <row r="78" spans="1:6" ht="16.5" thickBot="1">
      <c r="A78" s="3"/>
      <c r="B78" s="189">
        <v>71</v>
      </c>
      <c r="C78" s="190" t="s">
        <v>285</v>
      </c>
      <c r="D78" s="191" t="s">
        <v>12</v>
      </c>
      <c r="E78" s="242">
        <v>0.3</v>
      </c>
      <c r="F78" s="3"/>
    </row>
    <row r="79" spans="1:6" ht="15.75">
      <c r="A79" s="3"/>
      <c r="B79" s="12"/>
      <c r="C79" s="12"/>
      <c r="D79" s="12"/>
      <c r="E79" s="12"/>
      <c r="F79" s="3"/>
    </row>
    <row r="80" spans="1:6" ht="15.75">
      <c r="A80" s="3"/>
      <c r="B80" s="12"/>
      <c r="C80" s="12"/>
      <c r="D80" s="12"/>
      <c r="E80" s="12"/>
      <c r="F80" s="3"/>
    </row>
    <row r="81" spans="1:6" ht="15.75">
      <c r="A81" s="3"/>
      <c r="B81" s="12"/>
      <c r="C81" s="12"/>
      <c r="D81" s="12"/>
      <c r="E81" s="12"/>
      <c r="F81" s="3"/>
    </row>
    <row r="82" spans="1:6" ht="15.75">
      <c r="A82" s="3"/>
      <c r="B82" s="12"/>
      <c r="C82" s="12"/>
      <c r="D82" s="12"/>
      <c r="E82" s="12"/>
      <c r="F82" s="3"/>
    </row>
    <row r="83" spans="1:6" ht="15.75">
      <c r="A83" s="3"/>
      <c r="B83" s="12"/>
      <c r="C83" s="12"/>
      <c r="D83" s="12"/>
      <c r="E83" s="12"/>
      <c r="F83" s="3"/>
    </row>
    <row r="84" spans="1:6" ht="15.75">
      <c r="A84" s="3"/>
      <c r="B84" s="12"/>
      <c r="C84" s="12"/>
      <c r="D84" s="12"/>
      <c r="E84" s="12"/>
      <c r="F84" s="3"/>
    </row>
    <row r="85" spans="1:6" ht="15.75">
      <c r="A85" s="3"/>
      <c r="B85" s="12"/>
      <c r="C85" s="12"/>
      <c r="D85" s="12"/>
      <c r="E85" s="12"/>
      <c r="F85" s="3"/>
    </row>
    <row r="86" spans="1:6" ht="15.75">
      <c r="A86" s="3"/>
      <c r="B86" s="12"/>
      <c r="C86" s="12"/>
      <c r="D86" s="12"/>
      <c r="E86" s="12"/>
      <c r="F86" s="3"/>
    </row>
    <row r="87" spans="1:6" ht="15.75">
      <c r="A87" s="3"/>
      <c r="B87" s="12"/>
      <c r="C87" s="12"/>
      <c r="D87" s="12"/>
      <c r="E87" s="12"/>
      <c r="F87" s="3"/>
    </row>
    <row r="88" spans="1:6" ht="15.75">
      <c r="A88" s="3"/>
      <c r="B88" s="12"/>
      <c r="C88" s="12"/>
      <c r="D88" s="12"/>
      <c r="E88" s="12"/>
      <c r="F88" s="3"/>
    </row>
    <row r="89" spans="1:6" ht="15.75">
      <c r="A89" s="3"/>
      <c r="B89" s="12"/>
      <c r="C89" s="12"/>
      <c r="D89" s="12"/>
      <c r="E89" s="12"/>
      <c r="F89" s="3"/>
    </row>
    <row r="90" spans="1:6" ht="15.75">
      <c r="A90" s="3"/>
      <c r="B90" s="12"/>
      <c r="C90" s="12"/>
      <c r="D90" s="12"/>
      <c r="E90" s="12"/>
      <c r="F90" s="3"/>
    </row>
    <row r="91" spans="1:6" ht="15.75">
      <c r="A91" s="3"/>
      <c r="B91" s="12"/>
      <c r="C91" s="12"/>
      <c r="D91" s="12"/>
      <c r="E91" s="12"/>
      <c r="F91" s="3"/>
    </row>
    <row r="92" spans="1:6" ht="15.75">
      <c r="A92" s="3"/>
      <c r="B92" s="12"/>
      <c r="C92" s="12"/>
      <c r="D92" s="12"/>
      <c r="E92" s="12"/>
      <c r="F92" s="3"/>
    </row>
    <row r="93" spans="1:6" ht="15.75">
      <c r="A93" s="3"/>
      <c r="B93" s="12"/>
      <c r="C93" s="12"/>
      <c r="D93" s="12"/>
      <c r="E93" s="12"/>
      <c r="F93" s="3"/>
    </row>
    <row r="94" spans="1:6" ht="15.75">
      <c r="A94" s="3"/>
      <c r="B94" s="12"/>
      <c r="C94" s="12"/>
      <c r="D94" s="12"/>
      <c r="E94" s="12"/>
      <c r="F94" s="3"/>
    </row>
    <row r="95" spans="1:6" ht="15.75">
      <c r="A95" s="3"/>
      <c r="B95" s="12"/>
      <c r="C95" s="12"/>
      <c r="D95" s="12"/>
      <c r="E95" s="12"/>
      <c r="F95" s="3"/>
    </row>
    <row r="96" spans="1:6" ht="15.75">
      <c r="A96" s="3"/>
      <c r="B96" s="12"/>
      <c r="C96" s="12"/>
      <c r="D96" s="12"/>
      <c r="E96" s="12"/>
      <c r="F96" s="3"/>
    </row>
    <row r="97" spans="1:6" ht="15.75">
      <c r="A97" s="3"/>
      <c r="B97" s="12"/>
      <c r="C97" s="12"/>
      <c r="D97" s="12"/>
      <c r="E97" s="12"/>
      <c r="F97" s="3"/>
    </row>
    <row r="98" spans="1:6" ht="15.75">
      <c r="A98" s="3"/>
      <c r="B98" s="12"/>
      <c r="C98" s="12"/>
      <c r="D98" s="12"/>
      <c r="E98" s="12"/>
      <c r="F98" s="3"/>
    </row>
    <row r="99" spans="1:6" ht="15.75">
      <c r="A99" s="3"/>
      <c r="B99" s="12"/>
      <c r="C99" s="12"/>
      <c r="D99" s="12"/>
      <c r="E99" s="12"/>
      <c r="F99" s="3"/>
    </row>
    <row r="100" spans="1:6" ht="15.75">
      <c r="A100" s="3"/>
      <c r="B100" s="12"/>
      <c r="C100" s="12"/>
      <c r="D100" s="12"/>
      <c r="E100" s="12"/>
      <c r="F100" s="3"/>
    </row>
    <row r="101" spans="1:6" ht="15.75">
      <c r="A101" s="3"/>
      <c r="B101" s="12"/>
      <c r="C101" s="12"/>
      <c r="D101" s="12"/>
      <c r="E101" s="12"/>
      <c r="F101" s="3"/>
    </row>
    <row r="102" spans="1:6" ht="15.75">
      <c r="A102" s="3"/>
      <c r="B102" s="12"/>
      <c r="C102" s="12"/>
      <c r="D102" s="12"/>
      <c r="E102" s="12"/>
      <c r="F102" s="3"/>
    </row>
    <row r="103" spans="1:6" ht="15.75">
      <c r="A103" s="3"/>
      <c r="B103" s="12"/>
      <c r="C103" s="12"/>
      <c r="D103" s="12"/>
      <c r="E103" s="12"/>
      <c r="F103" s="3"/>
    </row>
    <row r="104" spans="1:6" ht="15.75">
      <c r="A104" s="3"/>
      <c r="B104" s="12"/>
      <c r="C104" s="12"/>
      <c r="D104" s="12"/>
      <c r="E104" s="12"/>
      <c r="F104" s="3"/>
    </row>
    <row r="105" spans="1:6" ht="15.75">
      <c r="A105" s="3"/>
      <c r="B105" s="12"/>
      <c r="C105" s="12"/>
      <c r="D105" s="12"/>
      <c r="E105" s="12"/>
      <c r="F105" s="3"/>
    </row>
    <row r="106" spans="1:6" ht="15.75">
      <c r="A106" s="3"/>
      <c r="B106" s="12"/>
      <c r="C106" s="12"/>
      <c r="D106" s="12"/>
      <c r="E106" s="12"/>
      <c r="F106" s="3"/>
    </row>
    <row r="107" spans="1:6" ht="15.75">
      <c r="A107" s="3"/>
      <c r="B107" s="12"/>
      <c r="C107" s="12"/>
      <c r="D107" s="12"/>
      <c r="E107" s="12"/>
      <c r="F107" s="3"/>
    </row>
    <row r="108" spans="1:6" ht="15.75">
      <c r="A108" s="3"/>
      <c r="B108" s="12"/>
      <c r="C108" s="12"/>
      <c r="D108" s="12"/>
      <c r="E108" s="12"/>
      <c r="F108" s="3"/>
    </row>
    <row r="109" spans="1:6" ht="15.75">
      <c r="A109" s="3"/>
      <c r="B109" s="12"/>
      <c r="C109" s="12"/>
      <c r="D109" s="12"/>
      <c r="E109" s="12"/>
      <c r="F109" s="3"/>
    </row>
    <row r="110" spans="1:6" ht="15.75">
      <c r="A110" s="3"/>
      <c r="B110" s="12"/>
      <c r="C110" s="12"/>
      <c r="D110" s="12"/>
      <c r="E110" s="12"/>
      <c r="F110" s="3"/>
    </row>
    <row r="111" spans="1:6" ht="15.75">
      <c r="A111" s="3"/>
      <c r="B111" s="12"/>
      <c r="C111" s="12"/>
      <c r="D111" s="12"/>
      <c r="E111" s="12"/>
      <c r="F111" s="3"/>
    </row>
    <row r="112" spans="1:6" ht="15.75">
      <c r="A112" s="3"/>
      <c r="B112" s="12"/>
      <c r="C112" s="12"/>
      <c r="D112" s="12"/>
      <c r="E112" s="12"/>
      <c r="F112" s="3"/>
    </row>
    <row r="113" spans="1:6" ht="15.75">
      <c r="A113" s="3"/>
      <c r="B113" s="12"/>
      <c r="C113" s="12"/>
      <c r="D113" s="12"/>
      <c r="E113" s="12"/>
      <c r="F113" s="3"/>
    </row>
    <row r="114" spans="1:6" ht="15.75">
      <c r="A114" s="3"/>
      <c r="B114" s="12"/>
      <c r="C114" s="12"/>
      <c r="D114" s="12"/>
      <c r="E114" s="12"/>
      <c r="F114" s="3"/>
    </row>
    <row r="115" spans="1:6" ht="15.75">
      <c r="A115" s="3"/>
      <c r="B115" s="12"/>
      <c r="C115" s="12"/>
      <c r="D115" s="12"/>
      <c r="E115" s="12"/>
      <c r="F115" s="3"/>
    </row>
    <row r="116" spans="1:6" ht="15.75">
      <c r="A116" s="3"/>
      <c r="B116" s="12"/>
      <c r="C116" s="12"/>
      <c r="D116" s="12"/>
      <c r="E116" s="12"/>
      <c r="F116" s="3"/>
    </row>
    <row r="117" spans="1:6" ht="15.75">
      <c r="A117" s="3"/>
      <c r="B117" s="12"/>
      <c r="C117" s="12"/>
      <c r="D117" s="12"/>
      <c r="E117" s="12"/>
      <c r="F117" s="3"/>
    </row>
    <row r="118" spans="1:6" ht="15.75">
      <c r="A118" s="3"/>
      <c r="B118" s="12"/>
      <c r="C118" s="12"/>
      <c r="D118" s="12"/>
      <c r="E118" s="12"/>
      <c r="F118" s="3"/>
    </row>
    <row r="119" spans="1:6" ht="15.75">
      <c r="A119" s="3"/>
      <c r="B119" s="12"/>
      <c r="C119" s="12"/>
      <c r="D119" s="12"/>
      <c r="E119" s="12"/>
      <c r="F119" s="3"/>
    </row>
    <row r="120" spans="1:6" ht="15.75">
      <c r="A120" s="3"/>
      <c r="B120" s="12"/>
      <c r="C120" s="12"/>
      <c r="D120" s="12"/>
      <c r="E120" s="12"/>
      <c r="F120" s="3"/>
    </row>
    <row r="121" spans="1:6" ht="15.75">
      <c r="A121" s="3"/>
      <c r="B121" s="12"/>
      <c r="C121" s="12"/>
      <c r="D121" s="12"/>
      <c r="E121" s="12"/>
      <c r="F121" s="3"/>
    </row>
    <row r="122" spans="1:6" ht="15.75">
      <c r="A122" s="3"/>
      <c r="B122" s="12"/>
      <c r="C122" s="12"/>
      <c r="D122" s="12"/>
      <c r="E122" s="12"/>
      <c r="F122" s="3"/>
    </row>
    <row r="123" spans="1:6" ht="15.75">
      <c r="A123" s="3"/>
      <c r="B123" s="12"/>
      <c r="C123" s="12"/>
      <c r="D123" s="12"/>
      <c r="E123" s="12"/>
      <c r="F123" s="3"/>
    </row>
    <row r="124" spans="1:6" ht="15.75">
      <c r="A124" s="3"/>
      <c r="B124" s="12"/>
      <c r="C124" s="12"/>
      <c r="D124" s="12"/>
      <c r="E124" s="12"/>
      <c r="F124" s="3"/>
    </row>
    <row r="125" spans="1:6" ht="15.75">
      <c r="A125" s="3"/>
      <c r="B125" s="12"/>
      <c r="C125" s="12"/>
      <c r="D125" s="12"/>
      <c r="E125" s="12"/>
      <c r="F125" s="3"/>
    </row>
    <row r="126" spans="1:6" ht="15.75">
      <c r="A126" s="3"/>
      <c r="B126" s="12"/>
      <c r="C126" s="12"/>
      <c r="D126" s="12"/>
      <c r="E126" s="12"/>
      <c r="F126" s="3"/>
    </row>
    <row r="127" spans="1:6" ht="15">
      <c r="A127" s="3"/>
      <c r="B127" s="13"/>
      <c r="C127" s="13"/>
      <c r="D127" s="13"/>
      <c r="E127" s="13"/>
      <c r="F127" s="3"/>
    </row>
    <row r="128" spans="1:6" ht="15">
      <c r="A128" s="3"/>
      <c r="B128" s="13"/>
      <c r="C128" s="13"/>
      <c r="D128" s="13"/>
      <c r="E128" s="13"/>
      <c r="F128" s="3"/>
    </row>
    <row r="129" spans="1:6" ht="15">
      <c r="A129" s="3"/>
      <c r="B129" s="13"/>
      <c r="C129" s="13"/>
      <c r="D129" s="13"/>
      <c r="E129" s="13"/>
      <c r="F129" s="3"/>
    </row>
    <row r="130" spans="1:6" ht="15">
      <c r="A130" s="3"/>
      <c r="B130" s="13"/>
      <c r="C130" s="13"/>
      <c r="D130" s="13"/>
      <c r="E130" s="13"/>
      <c r="F130" s="3"/>
    </row>
    <row r="131" spans="1:6" ht="15">
      <c r="A131" s="3"/>
      <c r="B131" s="13"/>
      <c r="C131" s="13"/>
      <c r="D131" s="13"/>
      <c r="E131" s="13"/>
      <c r="F131" s="3"/>
    </row>
    <row r="132" spans="1:6" ht="15">
      <c r="A132" s="3"/>
      <c r="B132" s="13"/>
      <c r="C132" s="13"/>
      <c r="D132" s="13"/>
      <c r="E132" s="13"/>
      <c r="F132" s="3"/>
    </row>
    <row r="133" spans="1:6" ht="15">
      <c r="A133" s="3"/>
      <c r="B133" s="13"/>
      <c r="C133" s="13"/>
      <c r="D133" s="13"/>
      <c r="E133" s="13"/>
      <c r="F133" s="3"/>
    </row>
    <row r="134" spans="1:6" ht="15">
      <c r="A134" s="3"/>
      <c r="B134" s="13"/>
      <c r="C134" s="13"/>
      <c r="D134" s="13"/>
      <c r="E134" s="13"/>
      <c r="F134" s="3"/>
    </row>
    <row r="135" spans="1:6" ht="15">
      <c r="A135" s="3"/>
      <c r="B135" s="13"/>
      <c r="C135" s="13"/>
      <c r="D135" s="13"/>
      <c r="E135" s="13"/>
      <c r="F135" s="3"/>
    </row>
    <row r="136" spans="1:6" ht="15">
      <c r="A136" s="3"/>
      <c r="B136" s="13"/>
      <c r="C136" s="13"/>
      <c r="D136" s="13"/>
      <c r="E136" s="13"/>
      <c r="F136" s="3"/>
    </row>
    <row r="137" spans="1:6" ht="15">
      <c r="A137" s="3"/>
      <c r="B137" s="13"/>
      <c r="C137" s="13"/>
      <c r="D137" s="13"/>
      <c r="E137" s="13"/>
      <c r="F137" s="3"/>
    </row>
    <row r="138" spans="1:6" ht="15">
      <c r="A138" s="3"/>
      <c r="B138" s="13"/>
      <c r="C138" s="13"/>
      <c r="D138" s="13"/>
      <c r="E138" s="13"/>
      <c r="F138" s="3"/>
    </row>
  </sheetData>
  <mergeCells count="6">
    <mergeCell ref="B7:F7"/>
    <mergeCell ref="B6:E6"/>
    <mergeCell ref="B8:B9"/>
    <mergeCell ref="C8:C9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GrecihinaSF</cp:lastModifiedBy>
  <cp:lastPrinted>2023-03-03T09:37:57Z</cp:lastPrinted>
  <dcterms:created xsi:type="dcterms:W3CDTF">2019-04-12T13:44:43Z</dcterms:created>
  <dcterms:modified xsi:type="dcterms:W3CDTF">2023-03-03T09:44:24Z</dcterms:modified>
  <cp:category/>
  <cp:version/>
  <cp:contentType/>
  <cp:contentStatus/>
</cp:coreProperties>
</file>