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defaultThemeVersion="166925"/>
  <mc:AlternateContent xmlns:mc="http://schemas.openxmlformats.org/markup-compatibility/2006">
    <mc:Choice Requires="x15">
      <x15ac:absPath xmlns:x15ac="http://schemas.microsoft.com/office/spreadsheetml/2010/11/ac" url="\\192.168.110.2\Dispozitive\+LP ADM 2026\Programe speciale\hemodializa repetat\"/>
    </mc:Choice>
  </mc:AlternateContent>
  <xr:revisionPtr revIDLastSave="0" documentId="13_ncr:1_{EB7C8F1A-6FC3-4DE5-BAF9-1889BD02EF5F}" xr6:coauthVersionLast="47" xr6:coauthVersionMax="47" xr10:uidLastSave="{00000000-0000-0000-0000-000000000000}"/>
  <bookViews>
    <workbookView xWindow="-120" yWindow="-120" windowWidth="29040" windowHeight="15840" xr2:uid="{1BFB9A8D-618F-4FCA-8D63-7D6AAAEE270F}"/>
  </bookViews>
  <sheets>
    <sheet name="consumabile pentru hemodializ " sheetId="1" r:id="rId1"/>
  </sheets>
  <definedNames>
    <definedName name="_xlnm._FilterDatabase" localSheetId="0" hidden="1">'consumabile pentru hemodializ '!$U$1:$X$21</definedName>
  </definedNames>
  <calcPr calcId="181029" refMode="R1C1"/>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V14" i="1" l="1"/>
  <c r="V18" i="1" l="1"/>
  <c r="W18" i="1" s="1"/>
  <c r="V19" i="1"/>
  <c r="W19" i="1" s="1"/>
  <c r="V20" i="1"/>
  <c r="W20" i="1" s="1"/>
  <c r="V2" i="1" l="1"/>
  <c r="W2" i="1" s="1"/>
  <c r="V3" i="1"/>
  <c r="W3" i="1" s="1"/>
  <c r="V4" i="1"/>
  <c r="W4" i="1" s="1"/>
  <c r="V5" i="1"/>
  <c r="W5" i="1" s="1"/>
  <c r="V6" i="1"/>
  <c r="W6" i="1" s="1"/>
  <c r="V7" i="1"/>
  <c r="W7" i="1" s="1"/>
  <c r="V8" i="1"/>
  <c r="W8" i="1" s="1"/>
  <c r="V9" i="1"/>
  <c r="W9" i="1" s="1"/>
  <c r="V10" i="1"/>
  <c r="W10" i="1" s="1"/>
  <c r="V11" i="1"/>
  <c r="W11" i="1" s="1"/>
  <c r="V12" i="1"/>
  <c r="W12" i="1" s="1"/>
  <c r="V13" i="1"/>
  <c r="W13" i="1" s="1"/>
  <c r="W14" i="1"/>
  <c r="V15" i="1"/>
  <c r="W15" i="1" s="1"/>
  <c r="V16" i="1"/>
  <c r="W16" i="1" s="1"/>
  <c r="V17" i="1"/>
  <c r="W17" i="1" s="1"/>
  <c r="N2" i="1"/>
  <c r="W21" i="1" l="1"/>
</calcChain>
</file>

<file path=xl/sharedStrings.xml><?xml version="1.0" encoding="utf-8"?>
<sst xmlns="http://schemas.openxmlformats.org/spreadsheetml/2006/main" count="193" uniqueCount="102">
  <si>
    <t>CPV</t>
  </si>
  <si>
    <t>Grupa generală</t>
  </si>
  <si>
    <t>Grupa Mare</t>
  </si>
  <si>
    <t>Grupa medie</t>
  </si>
  <si>
    <t>Grupa mică</t>
  </si>
  <si>
    <t>Cod Numeric</t>
  </si>
  <si>
    <t>Cod Final</t>
  </si>
  <si>
    <t>DCI/Denumire Lot</t>
  </si>
  <si>
    <t>Denumire Poziție</t>
  </si>
  <si>
    <t>Specificație Tehnică</t>
  </si>
  <si>
    <t>Divizarea minimă (după forma de ambalare)</t>
  </si>
  <si>
    <t>UM</t>
  </si>
  <si>
    <t>Preț estimativ (fără TVA)</t>
  </si>
  <si>
    <t>Preț estimativ (cu TVA)</t>
  </si>
  <si>
    <t>33100000-1</t>
  </si>
  <si>
    <t>Dispozitive Medicale</t>
  </si>
  <si>
    <t>Consumabile medicale/biocide/suturi/implanturi</t>
  </si>
  <si>
    <t>Consumabile medicale</t>
  </si>
  <si>
    <t xml:space="preserve">Materiale de consum pentru hemodializă </t>
  </si>
  <si>
    <t>bucată</t>
  </si>
  <si>
    <t>005057</t>
  </si>
  <si>
    <t>Consumabile medicale/biocide/suturi/implanturiConsumabile medicale005057</t>
  </si>
  <si>
    <t>Linii pentru sînge (magistrale), artera/vena, set pediatrice (pentru aparatele Fresenius 4008B și 4008S): Ø 6,4 mm, volum umplere ≤56 ml</t>
  </si>
  <si>
    <t xml:space="preserve">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</si>
  <si>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005064</t>
  </si>
  <si>
    <t>Consumabile medicale/biocide/suturi/implanturiConsumabile medicale005064</t>
  </si>
  <si>
    <t>Set pentru hemodiafiltrare (dintr-o singură sursă, pentru aparatele Fresenius 5008S):</t>
  </si>
  <si>
    <t>Filtru suplimentar pentru filtrarea dializatului, aparate 5008S</t>
  </si>
  <si>
    <t xml:space="preserve">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
</t>
  </si>
  <si>
    <t>005065</t>
  </si>
  <si>
    <t>Consumabile medicale/biocide/suturi/implanturiConsumabile medicale005065</t>
  </si>
  <si>
    <t>Linii A/V set ONLINE Plus 5008-R</t>
  </si>
  <si>
    <t>Linii A/V set Online Plus 500-8R</t>
  </si>
  <si>
    <t>005070</t>
  </si>
  <si>
    <t>Consumabile medicale/biocide/suturi/implanturiConsumabile medicale005070</t>
  </si>
  <si>
    <t>Linie de protecţie pentruhemodiafiltrare, pentru aparatele Dialog + (BBraun):</t>
  </si>
  <si>
    <t xml:space="preserve">Cerinţe tehnico-medicale a liniilor de protecţie pentru hemodiafiltrare generale
Certificare Internaţională (CE sau FDA sau EMEA) Da
Compatibilitate cu dispozitivele aflate în utilizare Da
Termen garanţie ≥ 2 ani
Efectuarea hemodiafiltrării în regim on-line Da
</t>
  </si>
  <si>
    <t>005071</t>
  </si>
  <si>
    <t>Consumabile medicale/biocide/suturi/implanturiConsumabile medicale005071</t>
  </si>
  <si>
    <t>Filtru suplimentar pentru filtrarea dializatului, pentru aparatele Dialog + (BBraun):</t>
  </si>
  <si>
    <t xml:space="preserve">Cerinţe tehnico-medicale a filtrului suplimentar de filtrare a dializatului pentru
       Hemodiafiltrare (aparat de dializă Dialog +,  (BBraun)) 
Certificare Internaţională (CE sau FDA sau EMEA) Da
Compatibilitate cu dispozitivele aflate în utilizare Da
Termen garanţie ≥ 2 ani
Efectuarea hemodiafiltrării în regim on-line Da
</t>
  </si>
  <si>
    <t>Soluții de curățare/dezinfectare/sterilizare</t>
  </si>
  <si>
    <t>005072</t>
  </si>
  <si>
    <t>Consumabile medicale/biocide/suturi/implanturiSoluții de curățare/dezinfectare/sterilizare005072</t>
  </si>
  <si>
    <t>Concentrat de săruri pentru dializă, pentru aparatele Fresenius 5008S, Concentrat de săruri granulate, componentul acid GRANUDIAL-AF-81, cutii</t>
  </si>
  <si>
    <t>Concentrat de săruri granulate, componentul acid GRANUDIAL-AF-81, cutii</t>
  </si>
  <si>
    <t>005073</t>
  </si>
  <si>
    <t>Consumabile medicale/biocide/suturi/implanturiSoluții de curățare/dezinfectare/sterilizare005073</t>
  </si>
  <si>
    <t xml:space="preserve">Concentrat de săruri pentru dializă, pentru aparatele Fresenius 5008S, Concentrat de săruri granulate, componentul bicarbonat, BIBAG 5008  650 g , cutii </t>
  </si>
  <si>
    <t>Concentrat de săruri granulate, componentul bicarbonat, BIBAG 5008  650 g , cutii (16 pcs/box)</t>
  </si>
  <si>
    <t>005074</t>
  </si>
  <si>
    <t>Consumabile medicale/biocide/suturi/implanturiSoluții de curățare/dezinfectare/sterilizare005074</t>
  </si>
  <si>
    <t>Concentrat de săruri pentru dializă, aparate Fresenius 4008, Concentrat de săruri granulate, componentul acid,</t>
  </si>
  <si>
    <t xml:space="preserve">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</si>
  <si>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005075</t>
  </si>
  <si>
    <t>Consumabile medicale/biocide/suturi/implanturiSoluții de curățare/dezinfectare/sterilizare005075</t>
  </si>
  <si>
    <t xml:space="preserve">Concentrat de săruri pentru dializă, aparate Fresenius 4008, Concentrat de săruri granulate, componentul bicarbonat,  </t>
  </si>
  <si>
    <t xml:space="preserve">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</si>
  <si>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t>005078</t>
  </si>
  <si>
    <t>Consumabile medicale/biocide/suturi/implanturiSoluții de curățare/dezinfectare/sterilizare005078</t>
  </si>
  <si>
    <t>Dezinfectant pentru sterilizarea aparatelor de dializă Fresenius, Puristeril 340, 3,5%, 5 litri</t>
  </si>
  <si>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</si>
  <si>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005079</t>
  </si>
  <si>
    <t>Consumabile medicale/biocide/suturi/implanturiSoluții de curățare/dezinfectare/sterilizare005079</t>
  </si>
  <si>
    <t>Dezinfectant pentru sterilizarea aparatelor de dializă Fresenius Citrosteril, 5 litri</t>
  </si>
  <si>
    <t xml:space="preserve">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</si>
  <si>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t>litrul</t>
  </si>
  <si>
    <t>005081</t>
  </si>
  <si>
    <t>Consumabile medicale/biocide/suturi/implanturiSoluții de curățare/dezinfectare/sterilizare005081</t>
  </si>
  <si>
    <t xml:space="preserve">Dezinfectant pentru sterilizarea aparatelor de dializă Dialog, BBraun Hipoclorid de sodiu, Tiutol KF, 5 litri, </t>
  </si>
  <si>
    <t xml:space="preserve">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
</t>
  </si>
  <si>
    <t>005082</t>
  </si>
  <si>
    <t>Consumabile medicale/biocide/suturi/implanturiSoluții de curățare/dezinfectare/sterilizare005082</t>
  </si>
  <si>
    <t xml:space="preserve">Sare Na Cl pentru regenerare, chimic pură, tablete </t>
  </si>
  <si>
    <t xml:space="preserve">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
</t>
  </si>
  <si>
    <t>kg</t>
  </si>
  <si>
    <t>005092</t>
  </si>
  <si>
    <t>Consumabile medicale/biocide/suturi/implanturiConsumabile medicale005092</t>
  </si>
  <si>
    <t xml:space="preserve">Cateter Dublu Lumen, set vîrstnici, “long life </t>
  </si>
  <si>
    <t xml:space="preserve">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</si>
  <si>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IMSP SPITALUL CLINIC REPUBLICAN TIMOFEI MOSNEAGA</t>
  </si>
  <si>
    <t>IMSP INSTITUTUL MAMEI SI COPILULUI</t>
  </si>
  <si>
    <t>IMSP INSTITUTUL DE MEDICINA URGENTA</t>
  </si>
  <si>
    <t>Set linii pentru hemodializa (HD) sange (majistrale) artera/vena, set maturi pentru aparate de dializa Nipro Surdial X</t>
  </si>
  <si>
    <t>Set linii pentru hemodializa (HD )sange (majistrale) artera/vena, set maturi pentru aparate de dializa Nipro Surdial X</t>
  </si>
  <si>
    <t xml:space="preserve">Compatibil cu dispozitivele aflate in utilizare Da.               
      Termen de garantie &gt;2 ani.                                                                       Livrare in set (artera/vena)+ac pentru conectare la vasul cu ser fiziologic Da                                                                                                Camera de captare activa a aerului Da                                                   Clame montate integral in segment arterial/venos Da                         Linie pentru heparinizare automata Da                                                  Constructie atraumatica a portului de injectare cu membrana de plombare Da                                                                                                Segment conectare/monitorizare tensiune arteriala/venoasa cu membrana dubla cu marcaj de culoare corespunzatoare Da. 
Cerinţele specifice :
--Număr de segmente pentru pompă: ≥ 1 buc.
-Forma segmentului pompei să fie adaptată special pentru dispozitivul Surdial X aflat la dotare: Obligatoriu.
-Prezența camerei de captare activă a aerului pe partea venoasă a liniei cu trombogenitate redusă: Obligatoriu.
-Prezența portului de injecție pe partea arterială și venoasă a liniei pentru administrarea suplimentară de medicamente cu seringă: Obligatoriu.
-Prezența conectorului de recirculare atașat pe partea arterială a liniei: Obligatoriu.
-Lungimea liniei pentru administrarea heparinei: ≥ 1000 mm.
-Linii de control cu filtre hidrofobe și cleme: ≥ 2 buc.
-Linii de extensie: ≥ 2 buc.
-Ac plastic, tip “Spike” cu capac: ≥ 1 buc.
-Capac de protectie, tip “Luer Lock”: ≥ 1 buc.
-Sterilizare: etilenoxidă, iradiere.
Certificare Internaţională (CE sau FDA sau EMEA) Da
</t>
  </si>
  <si>
    <t>IMSP SPITALUL CLINIC BALTI</t>
  </si>
  <si>
    <t>IMSP SPITALUL RAIONAL CAHUL</t>
  </si>
  <si>
    <t>IMSP SPITALUL RAIONAL COMRAT ISAAC GURFINCHEL</t>
  </si>
  <si>
    <t>IMSP SPITALUL CLINIC MUNICIPAL SFANTA TREIME</t>
  </si>
  <si>
    <t xml:space="preserve">cantitatea </t>
  </si>
  <si>
    <t xml:space="preserve">valoarea estimativă </t>
  </si>
  <si>
    <t>FDC- T22O CATETER
hemofiltration</t>
  </si>
  <si>
    <t>MULTIFILTRATEPROKIT
HDF 600 hemofiltration</t>
  </si>
  <si>
    <t>Kit cateter pentru hemofiltrare compatibil cu dispozitivul medical MultifiltrarePRO, Fresenius</t>
  </si>
  <si>
    <t>Kit cateter pentru hemofiltrare compatibil cu dispozitivul medical MultifiltrarePRO, Fresenius FDC- T22O CATETER
hemofiltration</t>
  </si>
  <si>
    <t>MULTIFILTRATEPROKIT
HDF 600 hemofiltration.  Compatibil cu dispozitivul medical MultifiltrarePRO, Fresenius</t>
  </si>
  <si>
    <t>Sac recipient
pentru
hemofiltrare</t>
  </si>
  <si>
    <t xml:space="preserve">Sac recipient
multifluent pentru
hemofiltrare, 10 l </t>
  </si>
  <si>
    <t>Sac recipient
multifluent pentru
hemofiltrare, 10 l. Compatibil cu dispozitivul medical MultifiltrarePRO, Fresenius</t>
  </si>
  <si>
    <t>Seringa cu heparina</t>
  </si>
  <si>
    <t>Seringa cu heparina, luer-lock, 30 ml.  Compatibil cu dispozitivul medical MultifiltrarePRO, Fresenius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</si>
</sst>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_р_._-;\-* #,##0.00_р_._-;_-* &quot;-&quot;??_р_._-;_-@_-"/>
  </numFmts>
  <fonts count="27">
    <font>
      <sz val="11"/>
      <color theme="1"/>
      <name val="Calibri"/>
      <family val="2"/>
      <scheme val="minor"/>
    </font>
    <font>
      <sz val="11"/>
      <color theme="1"/>
      <name val="Calibri"/>
      <family val="2"/>
      <charset val="204"/>
      <scheme val="minor"/>
    </font>
    <font>
      <sz val="11"/>
      <color theme="1"/>
      <name val="Calibri"/>
      <family val="2"/>
      <scheme val="minor"/>
    </font>
    <font>
      <b/>
      <sz val="11"/>
      <color theme="1"/>
      <name val="Times New Roman"/>
      <family val="1"/>
      <charset val="204"/>
    </font>
    <font>
      <b/>
      <sz val="11"/>
      <name val="Times New Roman"/>
      <family val="1"/>
      <charset val="204"/>
    </font>
    <font>
      <sz val="10"/>
      <color theme="1"/>
      <name val="Times New Roman"/>
      <family val="1"/>
      <charset val="204"/>
    </font>
    <font>
      <sz val="11"/>
      <color theme="1"/>
      <name val="Times New Roman"/>
      <family val="1"/>
      <charset val="204"/>
    </font>
    <font>
      <sz val="10"/>
      <name val="Arial"/>
      <family val="2"/>
      <charset val="204"/>
    </font>
    <font>
      <sz val="10"/>
      <color rgb="FF000000"/>
      <name val="Times New Roman"/>
      <family val="1"/>
      <charset val="204"/>
    </font>
    <font>
      <sz val="11"/>
      <color indexed="8"/>
      <name val="Times New Roman"/>
      <family val="1"/>
      <charset val="204"/>
    </font>
    <font>
      <sz val="10"/>
      <name val="Times New Roman"/>
      <family val="1"/>
      <charset val="204"/>
    </font>
    <font>
      <sz val="10"/>
      <name val="Arial"/>
      <family val="2"/>
    </font>
    <font>
      <sz val="10"/>
      <color indexed="8"/>
      <name val="Arial1"/>
    </font>
    <font>
      <sz val="10"/>
      <name val="Arial Cyr"/>
      <charset val="204"/>
    </font>
    <font>
      <sz val="11"/>
      <color theme="1"/>
      <name val="Calibri"/>
      <family val="2"/>
      <charset val="238"/>
      <scheme val="minor"/>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sz val="11"/>
      <color theme="1"/>
      <name val="Calibri"/>
      <family val="2"/>
      <charset val="1"/>
      <scheme val="minor"/>
    </font>
    <font>
      <sz val="11"/>
      <name val="Calibri"/>
      <family val="2"/>
      <charset val="204"/>
    </font>
    <font>
      <b/>
      <sz val="11"/>
      <color theme="1"/>
      <name val="Calibri"/>
      <family val="2"/>
      <charset val="238"/>
      <scheme val="minor"/>
    </font>
    <font>
      <b/>
      <sz val="9"/>
      <color theme="1"/>
      <name val="Times New Roman"/>
      <family val="1"/>
      <charset val="204"/>
    </font>
  </fonts>
  <fills count="8">
    <fill>
      <patternFill patternType="none"/>
    </fill>
    <fill>
      <patternFill patternType="gray125"/>
    </fill>
    <fill>
      <patternFill patternType="solid">
        <fgColor rgb="FFFFEB9C"/>
      </patternFill>
    </fill>
    <fill>
      <patternFill patternType="solid">
        <fgColor rgb="FFA5A5A5"/>
      </patternFill>
    </fill>
    <fill>
      <patternFill patternType="solid">
        <fgColor theme="0" tint="-0.249977111117893"/>
        <bgColor indexed="64"/>
      </patternFill>
    </fill>
    <fill>
      <patternFill patternType="solid">
        <fgColor theme="0"/>
        <bgColor indexed="64"/>
      </patternFill>
    </fill>
    <fill>
      <patternFill patternType="solid">
        <fgColor rgb="FFA5A5A5"/>
        <bgColor rgb="FF9999FF"/>
      </patternFill>
    </fill>
    <fill>
      <patternFill patternType="solid">
        <fgColor rgb="FFFFFF00"/>
        <bgColor indexed="64"/>
      </patternFill>
    </fill>
  </fills>
  <borders count="3">
    <border>
      <left/>
      <right/>
      <top/>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style="thin">
        <color indexed="64"/>
      </top>
      <bottom style="thin">
        <color indexed="64"/>
      </bottom>
      <diagonal/>
    </border>
  </borders>
  <cellStyleXfs count="171">
    <xf numFmtId="0" fontId="0" fillId="0" borderId="0"/>
    <xf numFmtId="0" fontId="7" fillId="0" borderId="0"/>
    <xf numFmtId="0" fontId="7" fillId="0" borderId="0"/>
    <xf numFmtId="0" fontId="7" fillId="0" borderId="0"/>
    <xf numFmtId="0" fontId="11" fillId="0" borderId="0"/>
    <xf numFmtId="0" fontId="1" fillId="0" borderId="0"/>
    <xf numFmtId="0" fontId="7" fillId="0" borderId="0"/>
    <xf numFmtId="0" fontId="1" fillId="0" borderId="0"/>
    <xf numFmtId="0" fontId="7" fillId="0" borderId="0"/>
    <xf numFmtId="0" fontId="7" fillId="0" borderId="0"/>
    <xf numFmtId="0" fontId="2" fillId="0" borderId="0"/>
    <xf numFmtId="0" fontId="12" fillId="0" borderId="0" applyBorder="0" applyProtection="0"/>
    <xf numFmtId="0" fontId="13" fillId="0" borderId="0"/>
    <xf numFmtId="0" fontId="2" fillId="0" borderId="0"/>
    <xf numFmtId="0" fontId="2" fillId="0" borderId="0"/>
    <xf numFmtId="0" fontId="1" fillId="0" borderId="0"/>
    <xf numFmtId="0" fontId="14" fillId="0" borderId="0"/>
    <xf numFmtId="0" fontId="7" fillId="0" borderId="0"/>
    <xf numFmtId="0" fontId="2" fillId="0" borderId="0"/>
    <xf numFmtId="0" fontId="7" fillId="0" borderId="0"/>
    <xf numFmtId="9" fontId="7" fillId="0" borderId="0" applyFont="0" applyFill="0" applyBorder="0" applyAlignment="0" applyProtection="0"/>
    <xf numFmtId="0" fontId="1" fillId="0" borderId="0"/>
    <xf numFmtId="0" fontId="7" fillId="0" borderId="0"/>
    <xf numFmtId="0" fontId="11" fillId="0" borderId="0"/>
    <xf numFmtId="0" fontId="7" fillId="0" borderId="0"/>
    <xf numFmtId="0" fontId="1" fillId="0" borderId="0"/>
    <xf numFmtId="0" fontId="7" fillId="0" borderId="0"/>
    <xf numFmtId="0" fontId="15" fillId="3" borderId="1" applyNumberFormat="0" applyAlignment="0" applyProtection="0"/>
    <xf numFmtId="0" fontId="7" fillId="0" borderId="0"/>
    <xf numFmtId="0" fontId="7" fillId="0" borderId="0"/>
    <xf numFmtId="0" fontId="2" fillId="0" borderId="0"/>
    <xf numFmtId="0" fontId="7" fillId="0" borderId="0"/>
    <xf numFmtId="0" fontId="1"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9" fillId="0" borderId="0"/>
    <xf numFmtId="0" fontId="7" fillId="0" borderId="0"/>
    <xf numFmtId="0" fontId="19" fillId="0" borderId="0"/>
    <xf numFmtId="0" fontId="16" fillId="0" borderId="0"/>
    <xf numFmtId="0" fontId="16" fillId="0" borderId="0"/>
    <xf numFmtId="9" fontId="16" fillId="0" borderId="0" applyBorder="0" applyProtection="0"/>
    <xf numFmtId="0" fontId="16" fillId="0" borderId="0"/>
    <xf numFmtId="0" fontId="19" fillId="0" borderId="0"/>
    <xf numFmtId="0" fontId="19" fillId="0" borderId="0"/>
    <xf numFmtId="0" fontId="18" fillId="0" borderId="0"/>
    <xf numFmtId="0" fontId="19" fillId="0" borderId="0"/>
    <xf numFmtId="0" fontId="20" fillId="0" borderId="0" applyBorder="0" applyProtection="0"/>
    <xf numFmtId="0" fontId="18" fillId="0" borderId="0"/>
    <xf numFmtId="0" fontId="17" fillId="6" borderId="1" applyProtection="0"/>
    <xf numFmtId="0" fontId="21" fillId="2" borderId="0" applyNumberFormat="0" applyBorder="0" applyAlignment="0" applyProtection="0"/>
    <xf numFmtId="0" fontId="2" fillId="0" borderId="0"/>
    <xf numFmtId="0" fontId="2" fillId="0" borderId="0"/>
    <xf numFmtId="0" fontId="7" fillId="0" borderId="0"/>
    <xf numFmtId="43" fontId="2" fillId="0" borderId="0" applyFont="0" applyFill="0" applyBorder="0" applyAlignment="0" applyProtection="0"/>
    <xf numFmtId="0" fontId="2"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3" fillId="0" borderId="0"/>
    <xf numFmtId="43" fontId="23" fillId="0" borderId="0" applyFont="0" applyFill="0" applyBorder="0" applyAlignment="0" applyProtection="0"/>
    <xf numFmtId="0" fontId="1" fillId="0" borderId="0"/>
    <xf numFmtId="0" fontId="7" fillId="0" borderId="0"/>
    <xf numFmtId="0" fontId="2" fillId="0" borderId="0"/>
    <xf numFmtId="0" fontId="1" fillId="0" borderId="0"/>
    <xf numFmtId="0" fontId="24" fillId="0" borderId="0"/>
    <xf numFmtId="0" fontId="24" fillId="0" borderId="0"/>
    <xf numFmtId="0" fontId="1" fillId="0" borderId="0"/>
    <xf numFmtId="0" fontId="1" fillId="0" borderId="0"/>
    <xf numFmtId="0" fontId="7" fillId="0" borderId="0"/>
    <xf numFmtId="0" fontId="2" fillId="0" borderId="0"/>
    <xf numFmtId="0" fontId="2" fillId="0" borderId="0"/>
    <xf numFmtId="0" fontId="7" fillId="0" borderId="0"/>
    <xf numFmtId="0" fontId="7" fillId="0" borderId="0"/>
    <xf numFmtId="0" fontId="11" fillId="0" borderId="0"/>
    <xf numFmtId="0" fontId="1" fillId="0" borderId="0"/>
    <xf numFmtId="0" fontId="22"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43" fontId="2" fillId="0" borderId="0" applyFont="0" applyFill="0" applyBorder="0" applyAlignment="0" applyProtection="0"/>
    <xf numFmtId="0" fontId="1" fillId="0" borderId="0"/>
    <xf numFmtId="0" fontId="11" fillId="0" borderId="0"/>
    <xf numFmtId="0" fontId="1" fillId="0" borderId="0"/>
    <xf numFmtId="0" fontId="1" fillId="0" borderId="0"/>
    <xf numFmtId="0" fontId="1" fillId="0" borderId="0"/>
    <xf numFmtId="0" fontId="7" fillId="0" borderId="0"/>
    <xf numFmtId="0" fontId="1" fillId="0" borderId="0"/>
    <xf numFmtId="0" fontId="1" fillId="0" borderId="0"/>
    <xf numFmtId="0" fontId="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7"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3" fontId="2" fillId="0" borderId="0" applyFont="0" applyFill="0" applyBorder="0" applyAlignment="0" applyProtection="0"/>
    <xf numFmtId="0" fontId="1" fillId="0" borderId="0"/>
    <xf numFmtId="0" fontId="1" fillId="0" borderId="0"/>
    <xf numFmtId="0" fontId="1" fillId="0" borderId="0"/>
    <xf numFmtId="0" fontId="1" fillId="0" borderId="0"/>
    <xf numFmtId="164" fontId="2" fillId="0" borderId="0" applyFont="0" applyFill="0" applyBorder="0" applyAlignment="0" applyProtection="0"/>
  </cellStyleXfs>
  <cellXfs count="33">
    <xf numFmtId="0" fontId="0" fillId="0" borderId="0" xfId="0"/>
    <xf numFmtId="0" fontId="0" fillId="5" borderId="2" xfId="0" applyFill="1" applyBorder="1"/>
    <xf numFmtId="0" fontId="25" fillId="0" borderId="2" xfId="0" applyFont="1" applyBorder="1" applyAlignment="1">
      <alignment horizontal="center" vertical="center"/>
    </xf>
    <xf numFmtId="0" fontId="5"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wrapText="1"/>
    </xf>
    <xf numFmtId="0" fontId="5" fillId="0" borderId="2" xfId="0" applyFont="1" applyBorder="1" applyAlignment="1">
      <alignment horizontal="left" wrapText="1"/>
    </xf>
    <xf numFmtId="49" fontId="6" fillId="0" borderId="2" xfId="0" applyNumberFormat="1" applyFont="1" applyBorder="1" applyAlignment="1">
      <alignment horizontal="center" vertical="center" wrapText="1"/>
    </xf>
    <xf numFmtId="0" fontId="6" fillId="0" borderId="2" xfId="0" applyFont="1" applyBorder="1" applyAlignment="1">
      <alignment horizontal="left" vertical="center" wrapText="1"/>
    </xf>
    <xf numFmtId="0" fontId="5" fillId="0" borderId="2" xfId="0" applyFont="1" applyBorder="1" applyAlignment="1">
      <alignment horizontal="center"/>
    </xf>
    <xf numFmtId="0" fontId="0" fillId="0" borderId="2" xfId="0" applyBorder="1" applyAlignment="1">
      <alignment horizontal="center"/>
    </xf>
    <xf numFmtId="0" fontId="0" fillId="0" borderId="2" xfId="0" applyBorder="1" applyAlignment="1">
      <alignment horizontal="center" vertical="center"/>
    </xf>
    <xf numFmtId="0" fontId="5" fillId="5" borderId="2" xfId="0" applyFont="1" applyFill="1" applyBorder="1" applyAlignment="1">
      <alignment horizontal="left" vertical="center" wrapText="1"/>
    </xf>
    <xf numFmtId="2" fontId="5" fillId="5" borderId="2" xfId="0" applyNumberFormat="1" applyFont="1" applyFill="1" applyBorder="1" applyAlignment="1">
      <alignment horizontal="center" vertical="center"/>
    </xf>
    <xf numFmtId="0" fontId="0" fillId="0" borderId="2" xfId="0" applyBorder="1"/>
    <xf numFmtId="0" fontId="5" fillId="5" borderId="2" xfId="0" applyFont="1" applyFill="1" applyBorder="1" applyAlignment="1">
      <alignment horizontal="center" vertical="center"/>
    </xf>
    <xf numFmtId="0" fontId="8" fillId="5" borderId="2" xfId="1" applyFont="1" applyFill="1" applyBorder="1" applyAlignment="1">
      <alignment horizontal="center" vertical="center"/>
    </xf>
    <xf numFmtId="0" fontId="5" fillId="5" borderId="2" xfId="0" applyFont="1" applyFill="1" applyBorder="1" applyAlignment="1">
      <alignment vertical="center" wrapText="1"/>
    </xf>
    <xf numFmtId="0" fontId="10" fillId="5" borderId="2" xfId="2" applyFont="1" applyFill="1" applyBorder="1" applyAlignment="1" applyProtection="1">
      <alignment horizontal="left" vertical="top" wrapText="1"/>
      <protection locked="0"/>
    </xf>
    <xf numFmtId="0" fontId="10" fillId="5" borderId="2" xfId="2" applyFont="1" applyFill="1" applyBorder="1" applyAlignment="1">
      <alignment horizontal="left" vertical="top" wrapText="1"/>
    </xf>
    <xf numFmtId="0" fontId="10" fillId="5" borderId="2" xfId="92" applyFont="1" applyFill="1" applyBorder="1" applyAlignment="1">
      <alignment vertical="top" wrapText="1"/>
    </xf>
    <xf numFmtId="0" fontId="3" fillId="4" borderId="2" xfId="0" applyFont="1" applyFill="1" applyBorder="1" applyAlignment="1" applyProtection="1">
      <alignment horizontal="center" vertical="center" wrapText="1"/>
      <protection locked="0"/>
    </xf>
    <xf numFmtId="0" fontId="3" fillId="4" borderId="2" xfId="0" applyFont="1" applyFill="1" applyBorder="1" applyAlignment="1">
      <alignment horizontal="left" vertical="center" wrapText="1"/>
    </xf>
    <xf numFmtId="0" fontId="9" fillId="5" borderId="2" xfId="0" applyFont="1" applyFill="1" applyBorder="1" applyAlignment="1" applyProtection="1">
      <alignment horizontal="left" vertical="top" wrapText="1"/>
      <protection locked="0"/>
    </xf>
    <xf numFmtId="0" fontId="4" fillId="4" borderId="2" xfId="0" applyFont="1" applyFill="1" applyBorder="1" applyAlignment="1">
      <alignment horizontal="left" vertical="center"/>
    </xf>
    <xf numFmtId="0" fontId="3" fillId="4" borderId="2" xfId="0" applyFont="1" applyFill="1" applyBorder="1" applyAlignment="1">
      <alignment horizontal="center" vertical="center" wrapText="1"/>
    </xf>
    <xf numFmtId="0" fontId="3" fillId="4" borderId="2" xfId="0" applyFont="1" applyFill="1" applyBorder="1" applyAlignment="1">
      <alignment horizontal="center" vertical="center"/>
    </xf>
    <xf numFmtId="0" fontId="3" fillId="4" borderId="2" xfId="0" applyFont="1" applyFill="1" applyBorder="1" applyAlignment="1">
      <alignment vertical="center" wrapText="1"/>
    </xf>
    <xf numFmtId="0" fontId="0" fillId="0" borderId="2" xfId="0" applyBorder="1" applyAlignment="1">
      <alignment wrapText="1"/>
    </xf>
    <xf numFmtId="0" fontId="0" fillId="0" borderId="2" xfId="0" applyFill="1" applyBorder="1" applyAlignment="1">
      <alignment horizontal="center" vertical="center"/>
    </xf>
    <xf numFmtId="0" fontId="26" fillId="4" borderId="2" xfId="0" applyFont="1" applyFill="1" applyBorder="1" applyAlignment="1" applyProtection="1">
      <alignment horizontal="center" vertical="center" wrapText="1"/>
      <protection locked="0"/>
    </xf>
    <xf numFmtId="0" fontId="0" fillId="0" borderId="2" xfId="0" applyBorder="1" applyAlignment="1">
      <alignment vertical="center"/>
    </xf>
    <xf numFmtId="0" fontId="0" fillId="7" borderId="2" xfId="0" applyFill="1" applyBorder="1"/>
  </cellXfs>
  <cellStyles count="171">
    <cellStyle name="Check Cell 2" xfId="27" xr:uid="{3824500F-FEB7-40CE-9FF6-835BCC925018}"/>
    <cellStyle name="Check Cell 2 2" xfId="55" xr:uid="{41234EE4-CC76-4EC9-B1CD-19C069149623}"/>
    <cellStyle name="Comma 2" xfId="170" xr:uid="{B5E2E62E-24AB-4FF2-BC18-FA503FA56DF4}"/>
    <cellStyle name="Excel Built-in Normal" xfId="11" xr:uid="{8C59B738-2FA7-44FB-932E-9B118A995B71}"/>
    <cellStyle name="Excel Built-in Normal 2" xfId="53" xr:uid="{F996D484-0254-4438-9327-509B4E1BE18E}"/>
    <cellStyle name="Normal" xfId="0" builtinId="0"/>
    <cellStyle name="Normal 10" xfId="48" xr:uid="{D8446C0F-9676-4C89-A1E7-9D5699949F3C}"/>
    <cellStyle name="Normal 11" xfId="62" xr:uid="{4E3C2C53-D4CF-4FBB-B72A-568B5D86CA2B}"/>
    <cellStyle name="Normal 12" xfId="96" xr:uid="{F8676C62-2D1A-4F49-AB73-3FFEF0D7E2DB}"/>
    <cellStyle name="Normal 12 2" xfId="2" xr:uid="{D68A41FF-0F57-4A39-9164-353394B1560B}"/>
    <cellStyle name="Normal 13" xfId="92" xr:uid="{141214E9-BD8C-4B65-A9C5-C9A00185812A}"/>
    <cellStyle name="Normal 14" xfId="91" xr:uid="{59926946-BE4A-49C1-8731-1DCC2C642E5C}"/>
    <cellStyle name="Normal 2" xfId="4" xr:uid="{692D9091-1A0C-41BC-A367-278EEEC62BFA}"/>
    <cellStyle name="Normal 2 2" xfId="14" xr:uid="{A000B678-7214-4542-BD21-9FDDD740D98F}"/>
    <cellStyle name="Normal 2 2 2" xfId="23" xr:uid="{2F4304B9-0DD3-4E92-9149-F1F5504BF205}"/>
    <cellStyle name="Normal 2 2 2 2" xfId="54" xr:uid="{CBF13B23-AB97-48A8-AE9C-A7CC416D3858}"/>
    <cellStyle name="Normal 2 2 2 2 2" xfId="89" xr:uid="{760EE714-7C7A-42C7-B935-9668EBF39CC7}"/>
    <cellStyle name="Normal 2 2 2 3" xfId="83" xr:uid="{B2051C12-A494-4367-94ED-6DAC1A643EFB}"/>
    <cellStyle name="Normal 2 2 3" xfId="1" xr:uid="{87B579DB-48E7-47B9-A65E-6689357FFE08}"/>
    <cellStyle name="Normal 2 2 4" xfId="90" xr:uid="{D0967243-3CA3-4CD1-9566-1888FC9A309C}"/>
    <cellStyle name="Normal 2 3" xfId="22" xr:uid="{8137DCCD-2249-48B0-B07A-B88D508AC947}"/>
    <cellStyle name="Normal 2 3 2" xfId="28" xr:uid="{03506E15-2612-4AC4-84CB-1126AF2C37BB}"/>
    <cellStyle name="Normal 2 4" xfId="51" xr:uid="{AF6F0AB6-A8B5-4D2D-839B-457223C073B2}"/>
    <cellStyle name="Normal 2 4 2" xfId="112" xr:uid="{D55907BB-7757-42E2-A2C4-1598DA0D5A47}"/>
    <cellStyle name="Normal 2 4 3" xfId="109" xr:uid="{5250AEFF-CEC8-454F-807E-F4A7EAE37256}"/>
    <cellStyle name="Normal 2 4 4" xfId="94" xr:uid="{7D79575E-CEEC-475E-B735-DAD6436CB7D9}"/>
    <cellStyle name="Normal 2 5" xfId="93" xr:uid="{9E2D1C08-CCCD-4600-81D3-FCF133CD34BD}"/>
    <cellStyle name="Normal 3" xfId="3" xr:uid="{9E4D5526-47B0-46C3-8B78-A25DB97E5365}"/>
    <cellStyle name="Normal 3 2" xfId="6" xr:uid="{E8F0AFDA-AF9A-4E17-89A8-123E93AB82E2}"/>
    <cellStyle name="Normal 3 2 2" xfId="8" xr:uid="{ECE0B635-FB33-457D-9E4F-E4A110D9D1C8}"/>
    <cellStyle name="Normal 3 3" xfId="10" xr:uid="{8C0B18CB-67E8-4039-8E51-7D559BEB14C5}"/>
    <cellStyle name="Normal 3 3 2" xfId="45" xr:uid="{EE88C330-A1B2-47BA-A099-7ACC6421F3D8}"/>
    <cellStyle name="Normal 3 4" xfId="18" xr:uid="{EA9048FC-79B8-4A82-B376-CEFFD1B9BF8F}"/>
    <cellStyle name="Normal 4" xfId="5" xr:uid="{A341D994-1F0C-4A1D-8B12-F5623DF0F59D}"/>
    <cellStyle name="Normal 4 2" xfId="24" xr:uid="{BCDBD965-0D64-482E-9853-62E05021D24F}"/>
    <cellStyle name="Normal 4 3" xfId="13" xr:uid="{B8DB1F7A-0C5D-4DE6-9F69-B6E13C092C36}"/>
    <cellStyle name="Normal 4 4" xfId="7" xr:uid="{7C07B7B3-471F-4E6C-BA92-9FF6194DEFA2}"/>
    <cellStyle name="Normal 5" xfId="9" xr:uid="{19120510-28D0-41F7-BA40-F91E154BE0C2}"/>
    <cellStyle name="Normal 5 10" xfId="84" xr:uid="{55229F90-035A-435F-A808-394A8977AEB7}"/>
    <cellStyle name="Normal 5 2" xfId="26" xr:uid="{61496BD5-8A7E-463B-BA2C-F057A5BD3C4D}"/>
    <cellStyle name="Normal 5 2 2" xfId="87" xr:uid="{2D506A3C-90BF-4B66-A22D-7EEA68B58501}"/>
    <cellStyle name="Normal 5 3" xfId="37" xr:uid="{78767099-007E-4D0E-AF3C-B7E0553DE661}"/>
    <cellStyle name="Normal 5 3 2" xfId="70" xr:uid="{57986CB7-9A68-48EA-8CFC-CFE52ED933C3}"/>
    <cellStyle name="Normal 5 3 2 2" xfId="161" xr:uid="{011F47A7-161B-4E97-9AC0-7A79928FCC14}"/>
    <cellStyle name="Normal 5 3 2 3" xfId="126" xr:uid="{931A1919-3F21-4234-BB00-97272076CE83}"/>
    <cellStyle name="Normal 5 3 3" xfId="144" xr:uid="{1D4A184F-DB30-4113-8DC0-6C4A3FBBD5F7}"/>
    <cellStyle name="Normal 5 3 4" xfId="105" xr:uid="{05DF727A-84D4-4ED5-8BCA-F4359A45F4A5}"/>
    <cellStyle name="Normal 5 4" xfId="52" xr:uid="{91F89219-3A1E-4808-9004-3F141631D28C}"/>
    <cellStyle name="Normal 5 5" xfId="25" xr:uid="{B08A33CC-A551-4CDC-8902-5FA21696504E}"/>
    <cellStyle name="Normal 5 5 2" xfId="121" xr:uid="{C0465EA8-0FCB-4EEA-9B56-EABC0457EFE7}"/>
    <cellStyle name="Normal 5 5 2 2" xfId="156" xr:uid="{87EFC566-4879-47A0-95E0-79438F9CB5CE}"/>
    <cellStyle name="Normal 5 5 3" xfId="139" xr:uid="{DCF3070F-32AC-4A8A-8CF8-D02D939C8F0F}"/>
    <cellStyle name="Normal 5 5 4" xfId="100" xr:uid="{14CAAA35-818D-4020-8415-CB9923BC6A77}"/>
    <cellStyle name="Normal 5 6" xfId="61" xr:uid="{26795C15-C6BD-451F-9001-7E3905B0E9E9}"/>
    <cellStyle name="Normal 5 7" xfId="65" xr:uid="{E1525716-8A86-4322-B163-55C03752088C}"/>
    <cellStyle name="Normal 5 7 2" xfId="118" xr:uid="{138B814E-FA9B-4FD9-89E2-A7DBAB3591AD}"/>
    <cellStyle name="Normal 5 7 2 2" xfId="154" xr:uid="{A67F5DB9-7520-4DAB-864C-496618BD755E}"/>
    <cellStyle name="Normal 5 7 3" xfId="137" xr:uid="{EEABBEC1-5976-433B-BE86-5BF38469D57E}"/>
    <cellStyle name="Normal 5 7 4" xfId="98" xr:uid="{AF05B807-3B4B-40B7-8D63-000EFD0F71DF}"/>
    <cellStyle name="Normal 5 8" xfId="75" xr:uid="{A75BB20F-3792-4181-9774-F186D45E5749}"/>
    <cellStyle name="Normal 5 8 2" xfId="117" xr:uid="{79B6A5A2-47D5-4CAF-B523-F4FBA0B000D0}"/>
    <cellStyle name="Normal 5 8 2 2" xfId="153" xr:uid="{8E592A71-AE43-4777-81C9-49BA4D707CF2}"/>
    <cellStyle name="Normal 5 8 3" xfId="136" xr:uid="{C3EF08C2-38D3-4FBE-8B2F-CA49C713602D}"/>
    <cellStyle name="Normal 5 8 4" xfId="97" xr:uid="{E2758ED7-5D61-4229-81C4-F6DFDA98009F}"/>
    <cellStyle name="Normal 5 9" xfId="15" xr:uid="{D30F5B72-296E-41E1-AD0C-083680929A5A}"/>
    <cellStyle name="Normal 6" xfId="16" xr:uid="{38CFB0FD-6C59-4D94-86A1-496199A68C80}"/>
    <cellStyle name="Normal 6 2" xfId="38" xr:uid="{279D9B87-E02C-47F9-9736-A0E4CBCDFE7A}"/>
    <cellStyle name="Normal 6 3" xfId="31" xr:uid="{53D7C444-CE57-4D27-89C5-A10FB76A1D42}"/>
    <cellStyle name="Normal 6 3 2" xfId="82" xr:uid="{C8B24FC6-1891-47EB-B658-E76B49F931CA}"/>
    <cellStyle name="Normal 7" xfId="32" xr:uid="{0F15C39F-3B58-4FFA-BC65-4F508C02EA9E}"/>
    <cellStyle name="Normal 7 2" xfId="39" xr:uid="{3D5B65AF-951C-493F-9CC4-08B69D7D0CA0}"/>
    <cellStyle name="Normal 7 2 2" xfId="71" xr:uid="{B95DEADC-BAF9-4DB6-A493-60166CF027DD}"/>
    <cellStyle name="Normal 7 2 2 2" xfId="162" xr:uid="{0395A848-90ED-4B90-9373-DA3C4F05A5CE}"/>
    <cellStyle name="Normal 7 2 2 3" xfId="127" xr:uid="{57AA8A93-E148-4281-9C22-C87FE1E68DD7}"/>
    <cellStyle name="Normal 7 2 3" xfId="145" xr:uid="{14D9E823-60E6-4688-B43B-2F0FF26004CA}"/>
    <cellStyle name="Normal 7 2 4" xfId="106" xr:uid="{AE3AD63A-1A6D-41A3-B3BC-395D346917B9}"/>
    <cellStyle name="Normal 7 3" xfId="44" xr:uid="{B0BD93F2-2119-4BF1-807D-B65F43C48023}"/>
    <cellStyle name="Normal 7 4" xfId="63" xr:uid="{5E14DFA7-89C9-4F21-B824-B825038D2050}"/>
    <cellStyle name="Normal 7 4 2" xfId="132" xr:uid="{E76A9B16-B05A-47C4-98EE-14322BD78D05}"/>
    <cellStyle name="Normal 7 4 2 2" xfId="166" xr:uid="{1AA2BEBD-156A-4E37-9C44-534F8B5380AB}"/>
    <cellStyle name="Normal 7 4 3" xfId="149" xr:uid="{BBD63394-D928-4887-BB12-BA242F4AE2B8}"/>
    <cellStyle name="Normal 7 4 4" xfId="111" xr:uid="{9F7D862A-CEBF-4DF9-8704-74AD4293709E}"/>
    <cellStyle name="Normal 7 5" xfId="17" xr:uid="{77D434C9-C94A-4A99-98DC-DFD3C5A5462B}"/>
    <cellStyle name="Normal 7 5 2" xfId="119" xr:uid="{EB163361-F30D-48C2-9DA1-972420E0D02F}"/>
    <cellStyle name="Normal 7 6" xfId="66" xr:uid="{6BC9E675-7460-4FD3-82E4-6881C9A153EC}"/>
    <cellStyle name="Normal 7 6 2" xfId="122" xr:uid="{AD11BE9C-C105-4A61-A3DE-5F8433552F26}"/>
    <cellStyle name="Normal 7 6 2 2" xfId="157" xr:uid="{4AD9C339-A4F4-4F5B-843C-3A8ED6D8F0FD}"/>
    <cellStyle name="Normal 7 6 3" xfId="140" xr:uid="{6891A3A0-2825-4ED6-A250-C362528A32AB}"/>
    <cellStyle name="Normal 7 6 4" xfId="101" xr:uid="{F4ABCFFA-C0A0-4851-B223-6B13DFA4AC90}"/>
    <cellStyle name="Normal 7 7" xfId="76" xr:uid="{1F14A562-F837-4A9D-9A01-82000CD789B5}"/>
    <cellStyle name="Normal 7 7 2" xfId="116" xr:uid="{FBD66C68-F5B0-4D95-83D8-A73B2A7A2AFD}"/>
    <cellStyle name="Normal 7 8" xfId="85" xr:uid="{CF35F0BD-0CCE-4104-858A-7765D0C595EC}"/>
    <cellStyle name="Normal 8" xfId="35" xr:uid="{FFF8A663-F28D-4C61-9BE5-E9BACA6E402D}"/>
    <cellStyle name="Normal 8 2" xfId="86" xr:uid="{14CA4471-CE69-4F3E-9F39-16B3190A3048}"/>
    <cellStyle name="Normal 9" xfId="43" xr:uid="{A8286E9D-534F-4E35-A4C5-DFFF4AE300D3}"/>
    <cellStyle name="Normal 9 2" xfId="88" xr:uid="{DF8B1E7E-11F6-4360-A765-56E29C568806}"/>
    <cellStyle name="Normal 9 2 2" xfId="130" xr:uid="{FDA450EB-504A-441C-AD71-D844DD13E647}"/>
    <cellStyle name="Percent 2" xfId="20" xr:uid="{E148C2B5-6DBF-44A4-8279-5172A98832DE}"/>
    <cellStyle name="Percent 2 2" xfId="47" xr:uid="{7E27F685-F2C6-476D-B6BA-077F871BA071}"/>
    <cellStyle name="Нейтральный 2" xfId="56" xr:uid="{06CDCEFE-7C7E-46D8-A527-8265A5F732C7}"/>
    <cellStyle name="Обычный 2" xfId="12" xr:uid="{C8A25BC7-961A-4F9A-B544-A8858626FAA7}"/>
    <cellStyle name="Обычный 2 2" xfId="19" xr:uid="{035B3555-2DE1-4C37-9FCE-7A58AA1D98F9}"/>
    <cellStyle name="Обычный 2 2 2" xfId="29" xr:uid="{0DDD547B-9F9B-4DDC-A7E5-C7C752CEEECD}"/>
    <cellStyle name="Обычный 2 3" xfId="59" xr:uid="{10AE06E4-D435-432E-A131-94281A45F8FC}"/>
    <cellStyle name="Обычный 2 4" xfId="30" xr:uid="{773FF330-56AD-4D00-A139-6FF7E2740A1C}"/>
    <cellStyle name="Обычный 2 4 2" xfId="46" xr:uid="{E6428C4A-A6E7-4793-AADD-1CFC36DCA464}"/>
    <cellStyle name="Обычный 2 5" xfId="79" xr:uid="{26EBD598-4592-4985-B49B-4A42CC9070DB}"/>
    <cellStyle name="Обычный 3" xfId="21" xr:uid="{4AC7DAA5-6CF7-474A-A0D0-DF66FB17256D}"/>
    <cellStyle name="Обычный 3 10" xfId="115" xr:uid="{2CD3AC9C-1245-437A-8D0A-8EDC12C5A242}"/>
    <cellStyle name="Обычный 3 10 2" xfId="152" xr:uid="{530FEB3B-CD87-4DD2-BF10-6F916C790424}"/>
    <cellStyle name="Обычный 3 11" xfId="135" xr:uid="{47066A76-F191-4AA5-942F-CD37F6F55015}"/>
    <cellStyle name="Обычный 3 12" xfId="95" xr:uid="{2DB8DBA2-9C14-4754-AD25-AD62E2CAB554}"/>
    <cellStyle name="Обычный 3 2" xfId="33" xr:uid="{7BBD5404-E6A1-46D6-8696-D9C7A56F0768}"/>
    <cellStyle name="Обычный 3 2 2" xfId="40" xr:uid="{76DC7767-DF60-497A-B420-DDE1D4E3A1AE}"/>
    <cellStyle name="Обычный 3 2 2 2" xfId="72" xr:uid="{42799811-82C8-4D17-8584-048FF3618AD2}"/>
    <cellStyle name="Обычный 3 2 2 2 2" xfId="163" xr:uid="{9DC56278-61F7-40A6-9EED-799D8C23D0D5}"/>
    <cellStyle name="Обычный 3 2 2 2 3" xfId="128" xr:uid="{3FFAB5C3-5F29-40DD-9532-DE2F630F5397}"/>
    <cellStyle name="Обычный 3 2 2 3" xfId="146" xr:uid="{BF39CA4B-88EF-47A8-872E-BC9094E1E3BC}"/>
    <cellStyle name="Обычный 3 2 2 4" xfId="107" xr:uid="{F6849070-E8ED-40EE-B370-75B418688F2F}"/>
    <cellStyle name="Обычный 3 2 3" xfId="49" xr:uid="{32BE618C-5AD7-49FC-9726-1D3389C5FB18}"/>
    <cellStyle name="Обычный 3 2 4" xfId="67" xr:uid="{AF735A0E-8F51-4C20-A543-EB2131D9FB9F}"/>
    <cellStyle name="Обычный 3 2 4 2" xfId="158" xr:uid="{A8A1EB38-3F8D-44D5-A82E-7DA38C2315A7}"/>
    <cellStyle name="Обычный 3 2 4 3" xfId="123" xr:uid="{B8B6AB0B-5287-4C8B-895B-2A75884E5719}"/>
    <cellStyle name="Обычный 3 2 5" xfId="77" xr:uid="{B7CA1B3C-B34D-4FBF-8ACA-BF80C540C7A6}"/>
    <cellStyle name="Обычный 3 2 5 2" xfId="141" xr:uid="{10A67B00-7DFF-4162-9508-E9F78925C4A0}"/>
    <cellStyle name="Обычный 3 2 6" xfId="102" xr:uid="{8DDE4F53-52AF-47D3-B55C-ECE5E58367CD}"/>
    <cellStyle name="Обычный 3 3" xfId="34" xr:uid="{7E7A2106-F0EC-428E-BF71-67396A6C9083}"/>
    <cellStyle name="Обычный 3 3 2" xfId="41" xr:uid="{73394E56-6DFA-4B28-8DBB-467E7A15F56D}"/>
    <cellStyle name="Обычный 3 3 2 2" xfId="73" xr:uid="{3BC0B633-5FC0-4E2E-BD54-A12D6DD7C47A}"/>
    <cellStyle name="Обычный 3 3 2 2 2" xfId="164" xr:uid="{14AAEF19-1E07-426F-9CDD-FA6C592B00F9}"/>
    <cellStyle name="Обычный 3 3 2 2 3" xfId="129" xr:uid="{B8FD76ED-3BCD-469B-9324-6317BE0C86BA}"/>
    <cellStyle name="Обычный 3 3 2 3" xfId="147" xr:uid="{97EE7A8E-99CF-473B-A102-3463E8E07AE8}"/>
    <cellStyle name="Обычный 3 3 2 4" xfId="108" xr:uid="{5243AC5C-955D-4CAB-AF03-C8B956AB1F1D}"/>
    <cellStyle name="Обычный 3 3 3" xfId="50" xr:uid="{FF046C6A-266B-4F64-B7B2-7C7C3DE10181}"/>
    <cellStyle name="Обычный 3 3 4" xfId="68" xr:uid="{551CBD02-7364-43D7-9FE9-6D609F09C7A0}"/>
    <cellStyle name="Обычный 3 3 4 2" xfId="159" xr:uid="{0948BA48-724F-441E-AF7F-FD08EAF9E543}"/>
    <cellStyle name="Обычный 3 3 4 3" xfId="124" xr:uid="{E36375FD-A7F1-4C2C-90B9-DF72B2D7DD97}"/>
    <cellStyle name="Обычный 3 3 5" xfId="78" xr:uid="{B10C4406-A644-443D-AFB4-2247ECFE34B5}"/>
    <cellStyle name="Обычный 3 3 5 2" xfId="142" xr:uid="{A35CB9E9-DFA6-4952-968D-2D33326C0BA4}"/>
    <cellStyle name="Обычный 3 3 6" xfId="103" xr:uid="{B36056BE-CFBF-42D8-BFFB-3E71D1E2B33F}"/>
    <cellStyle name="Обычный 3 4" xfId="36" xr:uid="{3F617DEC-BE75-4A34-96F3-40BCD43BB62A}"/>
    <cellStyle name="Обычный 3 4 2" xfId="69" xr:uid="{1BFE4129-8F15-4188-B825-EB101BE5B50A}"/>
    <cellStyle name="Обычный 3 4 2 2" xfId="160" xr:uid="{FB498D2B-4FF8-4411-9357-9D9D70D5A9AD}"/>
    <cellStyle name="Обычный 3 4 2 3" xfId="125" xr:uid="{784F7BA9-A89C-487C-8946-5F9B4E1697F4}"/>
    <cellStyle name="Обычный 3 4 3" xfId="143" xr:uid="{06BEAEFB-4371-4270-A3B4-051380D3CB25}"/>
    <cellStyle name="Обычный 3 4 4" xfId="104" xr:uid="{AB46C2E4-9BA9-448B-866E-F2B87050737C}"/>
    <cellStyle name="Обычный 3 5" xfId="42" xr:uid="{413A1A0C-D757-4CBD-AA08-DE6BBCB1B45F}"/>
    <cellStyle name="Обычный 3 6" xfId="57" xr:uid="{A5FFE4C1-ADBF-41D8-B973-5CFAC482B41B}"/>
    <cellStyle name="Обычный 3 7" xfId="64" xr:uid="{34E1CC47-701C-4DD9-BCCA-C4F2CC675872}"/>
    <cellStyle name="Обычный 3 7 2" xfId="133" xr:uid="{B9259BFD-CB8E-40DC-A0F5-EFBC8307990C}"/>
    <cellStyle name="Обычный 3 7 2 2" xfId="167" xr:uid="{89454956-04BB-44A8-AD9E-0F67074BA5A3}"/>
    <cellStyle name="Обычный 3 7 3" xfId="150" xr:uid="{AA632E74-20E2-47A9-8759-961339A88BB9}"/>
    <cellStyle name="Обычный 3 7 4" xfId="113" xr:uid="{C2CEF0FB-7EA1-4AC6-BA19-BFDE919C7B23}"/>
    <cellStyle name="Обычный 3 8" xfId="74" xr:uid="{963FD4B2-F5D9-4433-BA8B-54B8AED095BF}"/>
    <cellStyle name="Обычный 3 8 2" xfId="120" xr:uid="{439EEFD2-1899-4A89-A388-5849D1D77DB0}"/>
    <cellStyle name="Обычный 3 8 2 2" xfId="155" xr:uid="{D9BD8628-1F87-43A4-B6A6-DF9AC205F10C}"/>
    <cellStyle name="Обычный 3 8 3" xfId="138" xr:uid="{74573D06-7103-4C56-A604-23A4F77B7B8F}"/>
    <cellStyle name="Обычный 3 8 4" xfId="99" xr:uid="{DF858CE0-4730-4498-815B-54FE0C0AAB16}"/>
    <cellStyle name="Обычный 3 9" xfId="81" xr:uid="{791DCC96-0431-4694-B58F-067F0EE41168}"/>
    <cellStyle name="Обычный 3 9 2" xfId="134" xr:uid="{AADEB96A-E929-4828-A84A-268FDFF8AC6B}"/>
    <cellStyle name="Обычный 3 9 2 2" xfId="169" xr:uid="{61CCFE3B-4504-43AD-8974-8FB15DEF6261}"/>
    <cellStyle name="Обычный 3 9 3" xfId="168" xr:uid="{4CDFB102-0964-4A4D-BFF9-5FECC4C0E92C}"/>
    <cellStyle name="Обычный 3 9 4" xfId="151" xr:uid="{A9623AC3-ABF5-4459-9A80-3DFEE7D42028}"/>
    <cellStyle name="Обычный 3 9 5" xfId="114" xr:uid="{117C4355-37B9-4C44-A8E9-CFEAD795C36F}"/>
    <cellStyle name="Обычный 4" xfId="58" xr:uid="{D0CBBEF8-819C-4332-9CFE-8A264074BFD3}"/>
    <cellStyle name="Финансовый 2" xfId="80" xr:uid="{492F76F7-EFC2-42BF-83DF-914B9B5BDB6B}"/>
    <cellStyle name="Финансовый 3" xfId="60" xr:uid="{7133CA44-D094-436B-93CC-644D18A00B3A}"/>
    <cellStyle name="Финансовый 3 2" xfId="131" xr:uid="{D71A0130-68F8-4EB7-B137-790EEBA50BC0}"/>
    <cellStyle name="Финансовый 3 2 2" xfId="165" xr:uid="{818C7A0E-271C-4C8C-807C-A685845266A5}"/>
    <cellStyle name="Финансовый 3 3" xfId="148" xr:uid="{FD1AF927-D109-43AD-A8C9-4EF3B7CAD645}"/>
    <cellStyle name="Финансовый 3 4" xfId="110" xr:uid="{06D7116A-1E68-49B1-B401-CF7D53D0A2E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6B9516-C175-42AC-93DA-28FC9122F8BB}">
  <dimension ref="A1:X21"/>
  <sheetViews>
    <sheetView tabSelected="1" topLeftCell="I1" zoomScale="85" zoomScaleNormal="85" workbookViewId="0">
      <pane ySplit="1" topLeftCell="A2" activePane="bottomLeft" state="frozen"/>
      <selection pane="bottomLeft" activeCell="W1" sqref="W1:W1048576"/>
    </sheetView>
  </sheetViews>
  <sheetFormatPr defaultRowHeight="15"/>
  <cols>
    <col min="1" max="1" width="0" hidden="1" customWidth="1"/>
    <col min="2" max="2" width="9.140625" hidden="1" customWidth="1"/>
    <col min="3" max="3" width="17.5703125" hidden="1" customWidth="1"/>
    <col min="4" max="4" width="15.7109375" hidden="1" customWidth="1"/>
    <col min="5" max="5" width="13.5703125" hidden="1" customWidth="1"/>
    <col min="6" max="6" width="9.85546875" hidden="1" customWidth="1"/>
    <col min="7" max="7" width="17.85546875" hidden="1" customWidth="1"/>
    <col min="8" max="8" width="24.28515625" customWidth="1"/>
    <col min="9" max="9" width="20.85546875" customWidth="1"/>
    <col min="10" max="10" width="95.5703125" customWidth="1"/>
    <col min="11" max="11" width="9.42578125" customWidth="1"/>
    <col min="12" max="12" width="15.85546875" customWidth="1"/>
    <col min="13" max="13" width="15.85546875" hidden="1" customWidth="1"/>
    <col min="14" max="14" width="14.28515625" hidden="1" customWidth="1"/>
    <col min="15" max="15" width="14.28515625" customWidth="1"/>
    <col min="16" max="16" width="13.85546875" customWidth="1"/>
    <col min="17" max="17" width="18.42578125" customWidth="1"/>
    <col min="18" max="19" width="14.28515625" customWidth="1"/>
    <col min="20" max="20" width="14.85546875" customWidth="1"/>
    <col min="21" max="21" width="22.7109375" customWidth="1"/>
    <col min="22" max="22" width="13.28515625" customWidth="1"/>
    <col min="23" max="23" width="15" hidden="1" customWidth="1"/>
  </cols>
  <sheetData>
    <row r="1" spans="1:24" ht="30" customHeight="1">
      <c r="A1" s="26" t="s">
        <v>0</v>
      </c>
      <c r="B1" s="25" t="s">
        <v>1</v>
      </c>
      <c r="C1" s="25" t="s">
        <v>2</v>
      </c>
      <c r="D1" s="25" t="s">
        <v>3</v>
      </c>
      <c r="E1" s="24" t="s">
        <v>4</v>
      </c>
      <c r="F1" s="25" t="s">
        <v>5</v>
      </c>
      <c r="G1" s="24" t="s">
        <v>6</v>
      </c>
      <c r="H1" s="22" t="s">
        <v>7</v>
      </c>
      <c r="I1" s="27" t="s">
        <v>8</v>
      </c>
      <c r="J1" s="22" t="s">
        <v>9</v>
      </c>
      <c r="K1" s="25" t="s">
        <v>10</v>
      </c>
      <c r="L1" s="25" t="s">
        <v>11</v>
      </c>
      <c r="M1" s="25" t="s">
        <v>12</v>
      </c>
      <c r="N1" s="25" t="s">
        <v>13</v>
      </c>
      <c r="O1" s="30" t="s">
        <v>80</v>
      </c>
      <c r="P1" s="30" t="s">
        <v>81</v>
      </c>
      <c r="Q1" s="30" t="s">
        <v>82</v>
      </c>
      <c r="R1" s="30" t="s">
        <v>86</v>
      </c>
      <c r="S1" s="30" t="s">
        <v>87</v>
      </c>
      <c r="T1" s="30" t="s">
        <v>88</v>
      </c>
      <c r="U1" s="30" t="s">
        <v>89</v>
      </c>
      <c r="V1" s="30" t="s">
        <v>90</v>
      </c>
      <c r="W1" s="21" t="s">
        <v>91</v>
      </c>
    </row>
    <row r="2" spans="1:24" ht="30" customHeight="1">
      <c r="A2" s="3" t="s">
        <v>14</v>
      </c>
      <c r="B2" s="4" t="s">
        <v>15</v>
      </c>
      <c r="C2" s="5" t="s">
        <v>16</v>
      </c>
      <c r="D2" s="6" t="s">
        <v>17</v>
      </c>
      <c r="E2" s="12" t="s">
        <v>18</v>
      </c>
      <c r="F2" s="7" t="s">
        <v>20</v>
      </c>
      <c r="G2" s="8" t="s">
        <v>21</v>
      </c>
      <c r="H2" s="17" t="s">
        <v>22</v>
      </c>
      <c r="I2" s="17" t="s">
        <v>22</v>
      </c>
      <c r="J2" s="23" t="s">
        <v>23</v>
      </c>
      <c r="K2" s="9">
        <v>1</v>
      </c>
      <c r="L2" s="16" t="s">
        <v>19</v>
      </c>
      <c r="M2" s="13">
        <v>253.27331199999998</v>
      </c>
      <c r="N2" s="13">
        <f>M2*1.2</f>
        <v>303.92797439999998</v>
      </c>
      <c r="O2" s="11">
        <v>0</v>
      </c>
      <c r="P2" s="11">
        <v>200</v>
      </c>
      <c r="Q2" s="14"/>
      <c r="R2" s="14"/>
      <c r="S2" s="14"/>
      <c r="T2" s="14"/>
      <c r="U2" s="14"/>
      <c r="V2" s="14">
        <f t="shared" ref="V2:V16" si="0">P2+Q2+R2+S2+T2+U2+O2</f>
        <v>200</v>
      </c>
      <c r="W2" s="32">
        <f t="shared" ref="W2:W12" si="1">V2*M2</f>
        <v>50654.662399999994</v>
      </c>
      <c r="X2">
        <v>1</v>
      </c>
    </row>
    <row r="3" spans="1:24" ht="30" customHeight="1">
      <c r="A3" s="3" t="s">
        <v>14</v>
      </c>
      <c r="B3" s="4" t="s">
        <v>15</v>
      </c>
      <c r="C3" s="5" t="s">
        <v>16</v>
      </c>
      <c r="D3" s="6" t="s">
        <v>17</v>
      </c>
      <c r="E3" s="12" t="s">
        <v>18</v>
      </c>
      <c r="F3" s="7" t="s">
        <v>24</v>
      </c>
      <c r="G3" s="8" t="s">
        <v>25</v>
      </c>
      <c r="H3" s="17" t="s">
        <v>26</v>
      </c>
      <c r="I3" s="17" t="s">
        <v>27</v>
      </c>
      <c r="J3" s="18" t="s">
        <v>28</v>
      </c>
      <c r="K3" s="9">
        <v>1</v>
      </c>
      <c r="L3" s="16" t="s">
        <v>19</v>
      </c>
      <c r="M3" s="13">
        <v>3185.3391999999999</v>
      </c>
      <c r="N3" s="13">
        <v>3185.3391999999999</v>
      </c>
      <c r="O3" s="11">
        <v>120</v>
      </c>
      <c r="P3" s="11"/>
      <c r="Q3" s="14"/>
      <c r="R3" s="14"/>
      <c r="S3" s="14"/>
      <c r="T3" s="14"/>
      <c r="U3" s="14">
        <v>150</v>
      </c>
      <c r="V3" s="14">
        <f t="shared" si="0"/>
        <v>270</v>
      </c>
      <c r="W3" s="32">
        <f t="shared" si="1"/>
        <v>860041.58399999992</v>
      </c>
      <c r="X3">
        <v>2</v>
      </c>
    </row>
    <row r="4" spans="1:24" ht="30" customHeight="1">
      <c r="A4" s="3" t="s">
        <v>14</v>
      </c>
      <c r="B4" s="4" t="s">
        <v>15</v>
      </c>
      <c r="C4" s="5" t="s">
        <v>16</v>
      </c>
      <c r="D4" s="6" t="s">
        <v>17</v>
      </c>
      <c r="E4" s="12" t="s">
        <v>18</v>
      </c>
      <c r="F4" s="7" t="s">
        <v>29</v>
      </c>
      <c r="G4" s="8" t="s">
        <v>30</v>
      </c>
      <c r="H4" s="17" t="s">
        <v>26</v>
      </c>
      <c r="I4" s="17" t="s">
        <v>31</v>
      </c>
      <c r="J4" s="18" t="s">
        <v>32</v>
      </c>
      <c r="K4" s="9">
        <v>1</v>
      </c>
      <c r="L4" s="16" t="s">
        <v>19</v>
      </c>
      <c r="M4" s="13">
        <v>233.85051199999998</v>
      </c>
      <c r="N4" s="13">
        <v>233.85051199999998</v>
      </c>
      <c r="O4" s="11">
        <v>500</v>
      </c>
      <c r="P4" s="11"/>
      <c r="Q4" s="14"/>
      <c r="R4" s="14"/>
      <c r="S4" s="14"/>
      <c r="T4" s="14"/>
      <c r="U4" s="14">
        <v>3200</v>
      </c>
      <c r="V4" s="14">
        <f t="shared" si="0"/>
        <v>3700</v>
      </c>
      <c r="W4" s="32">
        <f t="shared" si="1"/>
        <v>865246.89439999987</v>
      </c>
      <c r="X4">
        <v>3</v>
      </c>
    </row>
    <row r="5" spans="1:24" ht="30" customHeight="1">
      <c r="A5" s="3" t="s">
        <v>14</v>
      </c>
      <c r="B5" s="4" t="s">
        <v>15</v>
      </c>
      <c r="C5" s="5" t="s">
        <v>16</v>
      </c>
      <c r="D5" s="6" t="s">
        <v>17</v>
      </c>
      <c r="E5" s="12" t="s">
        <v>18</v>
      </c>
      <c r="F5" s="7" t="s">
        <v>33</v>
      </c>
      <c r="G5" s="8" t="s">
        <v>34</v>
      </c>
      <c r="H5" s="17" t="s">
        <v>35</v>
      </c>
      <c r="I5" s="17" t="s">
        <v>35</v>
      </c>
      <c r="J5" s="12" t="s">
        <v>36</v>
      </c>
      <c r="K5" s="9">
        <v>1</v>
      </c>
      <c r="L5" s="16" t="s">
        <v>19</v>
      </c>
      <c r="M5" s="13">
        <v>150</v>
      </c>
      <c r="N5" s="13">
        <v>180</v>
      </c>
      <c r="O5" s="11">
        <v>0</v>
      </c>
      <c r="P5" s="11"/>
      <c r="Q5" s="11">
        <v>30</v>
      </c>
      <c r="R5" s="1"/>
      <c r="S5" s="14"/>
      <c r="T5" s="14"/>
      <c r="U5" s="14"/>
      <c r="V5" s="14">
        <f t="shared" si="0"/>
        <v>30</v>
      </c>
      <c r="W5" s="32">
        <f t="shared" si="1"/>
        <v>4500</v>
      </c>
      <c r="X5">
        <v>4</v>
      </c>
    </row>
    <row r="6" spans="1:24" ht="30" customHeight="1">
      <c r="A6" s="3" t="s">
        <v>14</v>
      </c>
      <c r="B6" s="4" t="s">
        <v>15</v>
      </c>
      <c r="C6" s="5" t="s">
        <v>16</v>
      </c>
      <c r="D6" s="6" t="s">
        <v>17</v>
      </c>
      <c r="E6" s="12" t="s">
        <v>18</v>
      </c>
      <c r="F6" s="7" t="s">
        <v>37</v>
      </c>
      <c r="G6" s="8" t="s">
        <v>38</v>
      </c>
      <c r="H6" s="17" t="s">
        <v>39</v>
      </c>
      <c r="I6" s="17" t="s">
        <v>39</v>
      </c>
      <c r="J6" s="12" t="s">
        <v>40</v>
      </c>
      <c r="K6" s="9">
        <v>1</v>
      </c>
      <c r="L6" s="16" t="s">
        <v>19</v>
      </c>
      <c r="M6" s="13">
        <v>2916.66</v>
      </c>
      <c r="N6" s="13">
        <v>3450</v>
      </c>
      <c r="O6" s="11">
        <v>0</v>
      </c>
      <c r="P6" s="11"/>
      <c r="Q6" s="11">
        <v>30</v>
      </c>
      <c r="R6" s="1"/>
      <c r="S6" s="14"/>
      <c r="T6" s="14"/>
      <c r="U6" s="14"/>
      <c r="V6" s="14">
        <f t="shared" si="0"/>
        <v>30</v>
      </c>
      <c r="W6" s="32">
        <f t="shared" si="1"/>
        <v>87499.799999999988</v>
      </c>
      <c r="X6">
        <v>5</v>
      </c>
    </row>
    <row r="7" spans="1:24" ht="30" customHeight="1">
      <c r="A7" s="3" t="s">
        <v>14</v>
      </c>
      <c r="B7" s="4" t="s">
        <v>15</v>
      </c>
      <c r="C7" s="5" t="s">
        <v>16</v>
      </c>
      <c r="D7" s="5" t="s">
        <v>41</v>
      </c>
      <c r="E7" s="12" t="s">
        <v>18</v>
      </c>
      <c r="F7" s="7" t="s">
        <v>42</v>
      </c>
      <c r="G7" s="8" t="s">
        <v>43</v>
      </c>
      <c r="H7" s="17" t="s">
        <v>44</v>
      </c>
      <c r="I7" s="17" t="s">
        <v>44</v>
      </c>
      <c r="J7" s="18" t="s">
        <v>45</v>
      </c>
      <c r="K7" s="9">
        <v>1</v>
      </c>
      <c r="L7" s="16" t="s">
        <v>19</v>
      </c>
      <c r="M7" s="13">
        <v>1359.596</v>
      </c>
      <c r="N7" s="13">
        <v>1359.596</v>
      </c>
      <c r="O7" s="11">
        <v>194</v>
      </c>
      <c r="P7" s="11"/>
      <c r="Q7" s="14"/>
      <c r="R7" s="14"/>
      <c r="S7" s="14"/>
      <c r="T7" s="14"/>
      <c r="U7" s="14">
        <v>250</v>
      </c>
      <c r="V7" s="14">
        <f t="shared" si="0"/>
        <v>444</v>
      </c>
      <c r="W7" s="32">
        <f t="shared" si="1"/>
        <v>603660.62399999995</v>
      </c>
      <c r="X7">
        <v>6</v>
      </c>
    </row>
    <row r="8" spans="1:24" ht="30" customHeight="1">
      <c r="A8" s="3" t="s">
        <v>14</v>
      </c>
      <c r="B8" s="4" t="s">
        <v>15</v>
      </c>
      <c r="C8" s="5" t="s">
        <v>16</v>
      </c>
      <c r="D8" s="5" t="s">
        <v>41</v>
      </c>
      <c r="E8" s="12" t="s">
        <v>18</v>
      </c>
      <c r="F8" s="7" t="s">
        <v>46</v>
      </c>
      <c r="G8" s="8" t="s">
        <v>47</v>
      </c>
      <c r="H8" s="17" t="s">
        <v>48</v>
      </c>
      <c r="I8" s="17" t="s">
        <v>48</v>
      </c>
      <c r="J8" s="19" t="s">
        <v>49</v>
      </c>
      <c r="K8" s="9">
        <v>1</v>
      </c>
      <c r="L8" s="16" t="s">
        <v>19</v>
      </c>
      <c r="M8" s="13">
        <v>128.19047999999998</v>
      </c>
      <c r="N8" s="13">
        <v>128.19047999999998</v>
      </c>
      <c r="O8" s="11">
        <v>1312</v>
      </c>
      <c r="P8" s="11"/>
      <c r="Q8" s="14"/>
      <c r="R8" s="14"/>
      <c r="S8" s="14"/>
      <c r="T8" s="14"/>
      <c r="U8" s="14">
        <v>1600</v>
      </c>
      <c r="V8" s="14">
        <f t="shared" si="0"/>
        <v>2912</v>
      </c>
      <c r="W8" s="32">
        <f t="shared" si="1"/>
        <v>373290.67775999993</v>
      </c>
      <c r="X8">
        <v>7</v>
      </c>
    </row>
    <row r="9" spans="1:24" ht="30" customHeight="1">
      <c r="A9" s="3" t="s">
        <v>14</v>
      </c>
      <c r="B9" s="4" t="s">
        <v>15</v>
      </c>
      <c r="C9" s="5" t="s">
        <v>16</v>
      </c>
      <c r="D9" s="5" t="s">
        <v>41</v>
      </c>
      <c r="E9" s="12" t="s">
        <v>18</v>
      </c>
      <c r="F9" s="7" t="s">
        <v>50</v>
      </c>
      <c r="G9" s="8" t="s">
        <v>51</v>
      </c>
      <c r="H9" s="17" t="s">
        <v>52</v>
      </c>
      <c r="I9" s="17" t="s">
        <v>52</v>
      </c>
      <c r="J9" s="12" t="s">
        <v>53</v>
      </c>
      <c r="K9" s="9">
        <v>1</v>
      </c>
      <c r="L9" s="16" t="s">
        <v>19</v>
      </c>
      <c r="M9" s="13">
        <v>1230</v>
      </c>
      <c r="N9" s="13">
        <v>1476</v>
      </c>
      <c r="O9" s="11">
        <v>32</v>
      </c>
      <c r="P9" s="11">
        <v>45</v>
      </c>
      <c r="Q9" s="14"/>
      <c r="R9" s="14"/>
      <c r="S9" s="2">
        <v>600</v>
      </c>
      <c r="T9" s="14">
        <v>200</v>
      </c>
      <c r="U9" s="14"/>
      <c r="V9" s="14">
        <f t="shared" si="0"/>
        <v>877</v>
      </c>
      <c r="W9" s="32">
        <f t="shared" si="1"/>
        <v>1078710</v>
      </c>
      <c r="X9">
        <v>8</v>
      </c>
    </row>
    <row r="10" spans="1:24" ht="30" customHeight="1">
      <c r="A10" s="3" t="s">
        <v>14</v>
      </c>
      <c r="B10" s="4" t="s">
        <v>15</v>
      </c>
      <c r="C10" s="5" t="s">
        <v>16</v>
      </c>
      <c r="D10" s="5" t="s">
        <v>41</v>
      </c>
      <c r="E10" s="12" t="s">
        <v>18</v>
      </c>
      <c r="F10" s="7" t="s">
        <v>54</v>
      </c>
      <c r="G10" s="8" t="s">
        <v>55</v>
      </c>
      <c r="H10" s="17" t="s">
        <v>56</v>
      </c>
      <c r="I10" s="17" t="s">
        <v>56</v>
      </c>
      <c r="J10" s="12" t="s">
        <v>57</v>
      </c>
      <c r="K10" s="9">
        <v>1</v>
      </c>
      <c r="L10" s="16" t="s">
        <v>19</v>
      </c>
      <c r="M10" s="13">
        <v>1053</v>
      </c>
      <c r="N10" s="13">
        <v>1264</v>
      </c>
      <c r="O10" s="11">
        <v>38</v>
      </c>
      <c r="P10" s="11">
        <v>15</v>
      </c>
      <c r="Q10" s="14"/>
      <c r="R10" s="14"/>
      <c r="S10" s="2">
        <v>200</v>
      </c>
      <c r="T10" s="14">
        <v>60</v>
      </c>
      <c r="U10" s="14">
        <v>60</v>
      </c>
      <c r="V10" s="14">
        <f t="shared" si="0"/>
        <v>373</v>
      </c>
      <c r="W10" s="32">
        <f t="shared" si="1"/>
        <v>392769</v>
      </c>
      <c r="X10">
        <v>9</v>
      </c>
    </row>
    <row r="11" spans="1:24" ht="30" customHeight="1">
      <c r="A11" s="3" t="s">
        <v>14</v>
      </c>
      <c r="B11" s="4" t="s">
        <v>15</v>
      </c>
      <c r="C11" s="5" t="s">
        <v>16</v>
      </c>
      <c r="D11" s="5" t="s">
        <v>41</v>
      </c>
      <c r="E11" s="12" t="s">
        <v>18</v>
      </c>
      <c r="F11" s="7" t="s">
        <v>58</v>
      </c>
      <c r="G11" s="8" t="s">
        <v>59</v>
      </c>
      <c r="H11" s="17" t="s">
        <v>60</v>
      </c>
      <c r="I11" s="17" t="s">
        <v>60</v>
      </c>
      <c r="J11" s="12" t="s">
        <v>61</v>
      </c>
      <c r="K11" s="9">
        <v>1</v>
      </c>
      <c r="L11" s="16" t="s">
        <v>19</v>
      </c>
      <c r="M11" s="13">
        <v>660</v>
      </c>
      <c r="N11" s="13">
        <v>660</v>
      </c>
      <c r="O11" s="11">
        <v>4</v>
      </c>
      <c r="P11" s="11">
        <v>8</v>
      </c>
      <c r="Q11" s="11">
        <v>1</v>
      </c>
      <c r="R11" s="14"/>
      <c r="S11" s="2">
        <v>5</v>
      </c>
      <c r="T11" s="14">
        <v>6</v>
      </c>
      <c r="U11" s="14">
        <v>10</v>
      </c>
      <c r="V11" s="14">
        <f t="shared" si="0"/>
        <v>34</v>
      </c>
      <c r="W11" s="32">
        <f t="shared" si="1"/>
        <v>22440</v>
      </c>
      <c r="X11">
        <v>10</v>
      </c>
    </row>
    <row r="12" spans="1:24" ht="30" customHeight="1">
      <c r="A12" s="3" t="s">
        <v>14</v>
      </c>
      <c r="B12" s="4" t="s">
        <v>15</v>
      </c>
      <c r="C12" s="5" t="s">
        <v>16</v>
      </c>
      <c r="D12" s="5" t="s">
        <v>41</v>
      </c>
      <c r="E12" s="12" t="s">
        <v>18</v>
      </c>
      <c r="F12" s="7" t="s">
        <v>62</v>
      </c>
      <c r="G12" s="8" t="s">
        <v>63</v>
      </c>
      <c r="H12" s="17" t="s">
        <v>64</v>
      </c>
      <c r="I12" s="17" t="s">
        <v>64</v>
      </c>
      <c r="J12" s="12" t="s">
        <v>65</v>
      </c>
      <c r="K12" s="9">
        <v>1</v>
      </c>
      <c r="L12" s="16" t="s">
        <v>19</v>
      </c>
      <c r="M12" s="13">
        <v>622</v>
      </c>
      <c r="N12" s="13">
        <v>622</v>
      </c>
      <c r="O12" s="11">
        <v>83</v>
      </c>
      <c r="P12" s="11">
        <v>10</v>
      </c>
      <c r="Q12" s="14"/>
      <c r="R12" s="14"/>
      <c r="S12" s="2">
        <v>50</v>
      </c>
      <c r="T12" s="14">
        <v>25</v>
      </c>
      <c r="U12" s="14">
        <v>65</v>
      </c>
      <c r="V12" s="14">
        <f t="shared" si="0"/>
        <v>233</v>
      </c>
      <c r="W12" s="32">
        <f t="shared" si="1"/>
        <v>144926</v>
      </c>
      <c r="X12">
        <v>11</v>
      </c>
    </row>
    <row r="13" spans="1:24" ht="30" customHeight="1">
      <c r="A13" s="3" t="s">
        <v>14</v>
      </c>
      <c r="B13" s="4" t="s">
        <v>15</v>
      </c>
      <c r="C13" s="5" t="s">
        <v>16</v>
      </c>
      <c r="D13" s="5" t="s">
        <v>41</v>
      </c>
      <c r="E13" s="12" t="s">
        <v>18</v>
      </c>
      <c r="F13" s="7" t="s">
        <v>67</v>
      </c>
      <c r="G13" s="8" t="s">
        <v>68</v>
      </c>
      <c r="H13" s="17" t="s">
        <v>69</v>
      </c>
      <c r="I13" s="17" t="s">
        <v>69</v>
      </c>
      <c r="J13" s="12" t="s">
        <v>70</v>
      </c>
      <c r="K13" s="9">
        <v>1</v>
      </c>
      <c r="L13" s="15" t="s">
        <v>66</v>
      </c>
      <c r="M13" s="13">
        <v>2900</v>
      </c>
      <c r="N13" s="13">
        <v>3480</v>
      </c>
      <c r="O13" s="11">
        <v>0</v>
      </c>
      <c r="P13" s="11"/>
      <c r="Q13" s="11">
        <v>10</v>
      </c>
      <c r="R13" s="14"/>
      <c r="S13" s="14"/>
      <c r="T13" s="14"/>
      <c r="U13" s="14"/>
      <c r="V13" s="14">
        <f t="shared" si="0"/>
        <v>10</v>
      </c>
      <c r="W13" s="32">
        <f t="shared" ref="W13:W20" si="2">V13*M13</f>
        <v>29000</v>
      </c>
      <c r="X13">
        <v>12</v>
      </c>
    </row>
    <row r="14" spans="1:24" ht="56.25" customHeight="1">
      <c r="A14" s="3" t="s">
        <v>14</v>
      </c>
      <c r="B14" s="4" t="s">
        <v>15</v>
      </c>
      <c r="C14" s="5" t="s">
        <v>16</v>
      </c>
      <c r="D14" s="5" t="s">
        <v>41</v>
      </c>
      <c r="E14" s="12" t="s">
        <v>18</v>
      </c>
      <c r="F14" s="7" t="s">
        <v>71</v>
      </c>
      <c r="G14" s="8" t="s">
        <v>72</v>
      </c>
      <c r="H14" s="17" t="s">
        <v>73</v>
      </c>
      <c r="I14" s="17" t="s">
        <v>73</v>
      </c>
      <c r="J14" s="12" t="s">
        <v>74</v>
      </c>
      <c r="K14" s="9">
        <v>1</v>
      </c>
      <c r="L14" s="15" t="s">
        <v>75</v>
      </c>
      <c r="M14" s="13">
        <v>223</v>
      </c>
      <c r="N14" s="13">
        <v>223</v>
      </c>
      <c r="O14" s="11">
        <v>150</v>
      </c>
      <c r="P14" s="11">
        <v>375</v>
      </c>
      <c r="Q14" s="11">
        <v>400</v>
      </c>
      <c r="R14" s="11">
        <v>3750</v>
      </c>
      <c r="S14" s="2">
        <v>2500</v>
      </c>
      <c r="T14" s="31"/>
      <c r="U14" s="11">
        <v>750</v>
      </c>
      <c r="V14" s="14">
        <f>P14+Q14+R14+S14+T14+U14+O14</f>
        <v>7925</v>
      </c>
      <c r="W14" s="32">
        <f t="shared" si="2"/>
        <v>1767275</v>
      </c>
      <c r="X14">
        <v>13</v>
      </c>
    </row>
    <row r="15" spans="1:24" ht="30" customHeight="1">
      <c r="A15" s="3" t="s">
        <v>14</v>
      </c>
      <c r="B15" s="4" t="s">
        <v>15</v>
      </c>
      <c r="C15" s="5" t="s">
        <v>16</v>
      </c>
      <c r="D15" s="6" t="s">
        <v>17</v>
      </c>
      <c r="E15" s="12" t="s">
        <v>18</v>
      </c>
      <c r="F15" s="7" t="s">
        <v>76</v>
      </c>
      <c r="G15" s="8" t="s">
        <v>77</v>
      </c>
      <c r="H15" s="17" t="s">
        <v>78</v>
      </c>
      <c r="I15" s="17" t="s">
        <v>78</v>
      </c>
      <c r="J15" s="12" t="s">
        <v>79</v>
      </c>
      <c r="K15" s="9">
        <v>1</v>
      </c>
      <c r="L15" s="15" t="s">
        <v>19</v>
      </c>
      <c r="M15" s="13">
        <v>5200</v>
      </c>
      <c r="N15" s="13">
        <v>5616</v>
      </c>
      <c r="O15" s="11">
        <v>15</v>
      </c>
      <c r="P15" s="11"/>
      <c r="Q15" s="11">
        <v>5</v>
      </c>
      <c r="R15" s="14"/>
      <c r="S15" s="2">
        <v>10</v>
      </c>
      <c r="T15" s="14"/>
      <c r="U15" s="14">
        <v>10</v>
      </c>
      <c r="V15" s="14">
        <f t="shared" si="0"/>
        <v>40</v>
      </c>
      <c r="W15" s="32">
        <f t="shared" si="2"/>
        <v>208000</v>
      </c>
      <c r="X15">
        <v>14</v>
      </c>
    </row>
    <row r="16" spans="1:24" ht="30" customHeight="1">
      <c r="A16" s="14"/>
      <c r="B16" s="14"/>
      <c r="C16" s="14"/>
      <c r="D16" s="14"/>
      <c r="E16" s="14"/>
      <c r="F16" s="14"/>
      <c r="G16" s="14"/>
      <c r="H16" s="20" t="s">
        <v>83</v>
      </c>
      <c r="I16" s="20" t="s">
        <v>84</v>
      </c>
      <c r="J16" s="20" t="s">
        <v>85</v>
      </c>
      <c r="K16" s="14"/>
      <c r="L16" s="15" t="s">
        <v>19</v>
      </c>
      <c r="M16" s="11">
        <v>79.16</v>
      </c>
      <c r="N16" s="13">
        <v>95</v>
      </c>
      <c r="O16" s="11"/>
      <c r="P16" s="14"/>
      <c r="Q16" s="15">
        <v>400</v>
      </c>
      <c r="R16" s="14"/>
      <c r="S16" s="14"/>
      <c r="T16" s="14"/>
      <c r="U16" s="14"/>
      <c r="V16" s="14">
        <f t="shared" si="0"/>
        <v>400</v>
      </c>
      <c r="W16" s="32">
        <f t="shared" si="2"/>
        <v>31664</v>
      </c>
      <c r="X16">
        <v>15</v>
      </c>
    </row>
    <row r="17" spans="1:24" ht="30" customHeight="1">
      <c r="A17" s="14"/>
      <c r="B17" s="14"/>
      <c r="C17" s="14"/>
      <c r="D17" s="14"/>
      <c r="E17" s="14"/>
      <c r="F17" s="14"/>
      <c r="G17" s="14"/>
      <c r="H17" s="28" t="s">
        <v>94</v>
      </c>
      <c r="I17" s="28" t="s">
        <v>92</v>
      </c>
      <c r="J17" s="28" t="s">
        <v>95</v>
      </c>
      <c r="K17" s="14"/>
      <c r="L17" s="14"/>
      <c r="M17" s="10">
        <v>583.33000000000004</v>
      </c>
      <c r="N17" s="14"/>
      <c r="O17" s="14"/>
      <c r="P17" s="14"/>
      <c r="Q17" s="14"/>
      <c r="R17" s="14"/>
      <c r="S17" s="14"/>
      <c r="T17" s="14"/>
      <c r="U17" s="14">
        <v>100</v>
      </c>
      <c r="V17" s="14">
        <f t="shared" ref="V17:V20" si="3">P17+Q17+R17+S17+T17+U17</f>
        <v>100</v>
      </c>
      <c r="W17" s="32">
        <f t="shared" si="2"/>
        <v>58333.000000000007</v>
      </c>
      <c r="X17">
        <v>16</v>
      </c>
    </row>
    <row r="18" spans="1:24" ht="30" customHeight="1">
      <c r="A18" s="14"/>
      <c r="B18" s="14"/>
      <c r="C18" s="14"/>
      <c r="D18" s="14"/>
      <c r="E18" s="14"/>
      <c r="F18" s="14"/>
      <c r="G18" s="14"/>
      <c r="H18" s="28" t="s">
        <v>94</v>
      </c>
      <c r="I18" s="28" t="s">
        <v>93</v>
      </c>
      <c r="J18" s="28" t="s">
        <v>96</v>
      </c>
      <c r="K18" s="14"/>
      <c r="L18" s="14"/>
      <c r="M18" s="10">
        <v>583.33000000000004</v>
      </c>
      <c r="N18" s="14"/>
      <c r="O18" s="14"/>
      <c r="P18" s="14"/>
      <c r="Q18" s="14"/>
      <c r="R18" s="14"/>
      <c r="S18" s="14"/>
      <c r="T18" s="14"/>
      <c r="U18" s="14">
        <v>100</v>
      </c>
      <c r="V18" s="14">
        <f t="shared" si="3"/>
        <v>100</v>
      </c>
      <c r="W18" s="32">
        <f t="shared" si="2"/>
        <v>58333.000000000007</v>
      </c>
      <c r="X18">
        <v>17</v>
      </c>
    </row>
    <row r="19" spans="1:24" ht="30" customHeight="1">
      <c r="A19" s="14"/>
      <c r="B19" s="14"/>
      <c r="C19" s="14"/>
      <c r="D19" s="14"/>
      <c r="E19" s="14"/>
      <c r="F19" s="14"/>
      <c r="G19" s="14"/>
      <c r="H19" s="28" t="s">
        <v>97</v>
      </c>
      <c r="I19" s="28" t="s">
        <v>98</v>
      </c>
      <c r="J19" s="28" t="s">
        <v>99</v>
      </c>
      <c r="K19" s="14"/>
      <c r="L19" s="14"/>
      <c r="M19" s="29">
        <v>66.66</v>
      </c>
      <c r="N19" s="14"/>
      <c r="O19" s="14"/>
      <c r="P19" s="14"/>
      <c r="Q19" s="14"/>
      <c r="R19" s="14"/>
      <c r="S19" s="14"/>
      <c r="T19" s="14"/>
      <c r="U19" s="14">
        <v>100</v>
      </c>
      <c r="V19" s="14">
        <f t="shared" si="3"/>
        <v>100</v>
      </c>
      <c r="W19" s="32">
        <f t="shared" si="2"/>
        <v>6666</v>
      </c>
      <c r="X19">
        <v>18</v>
      </c>
    </row>
    <row r="20" spans="1:24" ht="30" customHeight="1">
      <c r="A20" s="14"/>
      <c r="B20" s="14"/>
      <c r="C20" s="14"/>
      <c r="D20" s="14"/>
      <c r="E20" s="14"/>
      <c r="F20" s="14"/>
      <c r="G20" s="14"/>
      <c r="H20" s="28" t="s">
        <v>100</v>
      </c>
      <c r="I20" s="28" t="s">
        <v>100</v>
      </c>
      <c r="J20" s="28" t="s">
        <v>101</v>
      </c>
      <c r="K20" s="14"/>
      <c r="L20" s="14"/>
      <c r="M20" s="29">
        <v>5</v>
      </c>
      <c r="N20" s="14"/>
      <c r="O20" s="14"/>
      <c r="P20" s="14"/>
      <c r="Q20" s="14"/>
      <c r="R20" s="14"/>
      <c r="S20" s="14"/>
      <c r="T20" s="14"/>
      <c r="U20" s="14">
        <v>200</v>
      </c>
      <c r="V20" s="14">
        <f t="shared" si="3"/>
        <v>200</v>
      </c>
      <c r="W20" s="32">
        <f t="shared" si="2"/>
        <v>1000</v>
      </c>
      <c r="X20">
        <v>19</v>
      </c>
    </row>
    <row r="21" spans="1:24">
      <c r="W21">
        <f>SUM(W2:W20)</f>
        <v>6644010.2425599992</v>
      </c>
    </row>
  </sheetData>
  <autoFilter ref="U1:X21" xr:uid="{966B9516-C175-42AC-93DA-28FC9122F8BB}"/>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consumabile pentru hemodializ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CAPCS-Dispozitive</dc:creator>
  <cp:lastModifiedBy>CAPCS-Dispozitive</cp:lastModifiedBy>
  <dcterms:created xsi:type="dcterms:W3CDTF">2025-07-02T13:26:33Z</dcterms:created>
  <dcterms:modified xsi:type="dcterms:W3CDTF">2025-11-17T06:46:50Z</dcterms:modified>
</cp:coreProperties>
</file>