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192.168.234.12\Administratie\Achizitii publice general\2019\Lucrări reparație 2019\Boli interne 2\"/>
    </mc:Choice>
  </mc:AlternateContent>
  <xr:revisionPtr revIDLastSave="0" documentId="13_ncr:1_{FF619901-9077-460E-87B4-7C90D6EF4F7D}" xr6:coauthVersionLast="41" xr6:coauthVersionMax="41" xr10:uidLastSave="{00000000-0000-0000-0000-000000000000}"/>
  <bookViews>
    <workbookView xWindow="-120" yWindow="-120" windowWidth="29040" windowHeight="15840" xr2:uid="{AE487CAC-85D5-48DD-AFC0-72FAFFCCED69}"/>
  </bookViews>
  <sheets>
    <sheet name="EVALUARE PE PUNCTE" sheetId="1" r:id="rId1"/>
    <sheet name="EVALUARE AUCTION" sheetId="3" r:id="rId2"/>
    <sheet name="Sheet1" sheetId="2" r:id="rId3"/>
  </sheets>
  <definedNames>
    <definedName name="_xlnm._FilterDatabase" localSheetId="1" hidden="1">'EVALUARE AUCTION'!$A$1:$H$1</definedName>
    <definedName name="_xlnm._FilterDatabase" localSheetId="0" hidden="1">'EVALUARE PE PUNCTE'!$I$2:$AS$12</definedName>
    <definedName name="_xlnm.Print_Area" localSheetId="0">'EVALUARE PE PUNCTE'!$A$1:$AS$12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M9" i="1" l="1"/>
  <c r="AM8" i="1"/>
  <c r="AK9" i="1"/>
  <c r="AK8" i="1"/>
  <c r="AI9" i="1"/>
  <c r="AI8" i="1"/>
  <c r="AG9" i="1"/>
  <c r="AG8" i="1"/>
  <c r="AE9" i="1"/>
  <c r="AE8" i="1"/>
  <c r="AC9" i="1"/>
  <c r="AC8" i="1"/>
  <c r="AA9" i="1"/>
  <c r="AA8" i="1"/>
  <c r="Y9" i="1"/>
  <c r="Y8" i="1"/>
  <c r="W9" i="1"/>
  <c r="W8" i="1"/>
  <c r="U9" i="1"/>
  <c r="U8" i="1"/>
  <c r="S9" i="1"/>
  <c r="S8" i="1"/>
  <c r="Q9" i="1"/>
  <c r="Q8" i="1"/>
  <c r="O9" i="1"/>
  <c r="O8" i="1"/>
  <c r="M9" i="1"/>
  <c r="M8" i="1"/>
  <c r="AN9" i="1"/>
  <c r="AN8" i="1"/>
  <c r="L5" i="1" l="1"/>
  <c r="AP4" i="1" l="1"/>
  <c r="AP3" i="1"/>
  <c r="AS4" i="1"/>
  <c r="AN3" i="1"/>
  <c r="AJ5" i="1" l="1"/>
  <c r="AM7" i="1"/>
  <c r="AK7" i="1"/>
  <c r="AI7" i="1"/>
  <c r="AG7" i="1"/>
  <c r="AE7" i="1"/>
  <c r="AC7" i="1"/>
  <c r="AA7" i="1"/>
  <c r="Y7" i="1"/>
  <c r="W7" i="1"/>
  <c r="U7" i="1"/>
  <c r="S7" i="1"/>
  <c r="Q7" i="1"/>
  <c r="O7" i="1"/>
  <c r="M7" i="1"/>
  <c r="AN4" i="1"/>
  <c r="AQ4" i="1"/>
  <c r="AJ4" i="1"/>
  <c r="AJ3" i="1"/>
  <c r="AH4" i="1"/>
  <c r="AH3" i="1"/>
  <c r="AF4" i="1"/>
  <c r="AF3" i="1"/>
  <c r="AD4" i="1"/>
  <c r="AD3" i="1"/>
  <c r="AB4" i="1"/>
  <c r="AB3" i="1"/>
  <c r="Z4" i="1"/>
  <c r="Z3" i="1"/>
  <c r="AA3" i="1" s="1"/>
  <c r="X4" i="1"/>
  <c r="X3" i="1"/>
  <c r="V4" i="1"/>
  <c r="V3" i="1"/>
  <c r="T4" i="1"/>
  <c r="T3" i="1"/>
  <c r="R4" i="1"/>
  <c r="R3" i="1"/>
  <c r="AA4" i="1"/>
  <c r="P4" i="1"/>
  <c r="P3" i="1"/>
  <c r="N4" i="1"/>
  <c r="N3" i="1"/>
  <c r="L4" i="1"/>
  <c r="L3" i="1"/>
  <c r="AJ1" i="1"/>
  <c r="AH1" i="1"/>
  <c r="AF1" i="1"/>
  <c r="AD1" i="1"/>
  <c r="AB1" i="1"/>
  <c r="Z1" i="1"/>
  <c r="X1" i="1"/>
  <c r="V1" i="1"/>
  <c r="T1" i="1"/>
  <c r="R1" i="1"/>
  <c r="P1" i="1"/>
  <c r="N1" i="1"/>
  <c r="L1" i="1"/>
  <c r="I3" i="3" l="1"/>
  <c r="J3" i="3" s="1"/>
  <c r="I4" i="3"/>
  <c r="J4" i="3" s="1"/>
  <c r="I5" i="3"/>
  <c r="J5" i="3" s="1"/>
  <c r="I6" i="3"/>
  <c r="J6" i="3" s="1"/>
  <c r="I7" i="3"/>
  <c r="J7" i="3" s="1"/>
  <c r="I8" i="3"/>
  <c r="J8" i="3" s="1"/>
  <c r="I9" i="3"/>
  <c r="J9" i="3" s="1"/>
  <c r="I10" i="3"/>
  <c r="J10" i="3" s="1"/>
  <c r="I11" i="3"/>
  <c r="J11" i="3" s="1"/>
  <c r="I12" i="3"/>
  <c r="J12" i="3" s="1"/>
  <c r="I13" i="3"/>
  <c r="J13" i="3" s="1"/>
  <c r="I14" i="3"/>
  <c r="J14" i="3" s="1"/>
  <c r="I2" i="3"/>
  <c r="J2" i="3" s="1"/>
  <c r="M11" i="1"/>
  <c r="AE3" i="1"/>
  <c r="AB5" i="1"/>
  <c r="AC3" i="1"/>
  <c r="AC4" i="1"/>
  <c r="AK11" i="1"/>
  <c r="AJ6" i="1"/>
  <c r="AM4" i="1"/>
  <c r="AK4" i="1"/>
  <c r="AI4" i="1"/>
  <c r="AM3" i="1"/>
  <c r="AK3" i="1"/>
  <c r="AI3" i="1"/>
  <c r="AG3" i="1"/>
  <c r="Y11" i="1"/>
  <c r="U11" i="1"/>
  <c r="S11" i="1"/>
  <c r="Q11" i="1"/>
  <c r="O11" i="1"/>
  <c r="Z5" i="1"/>
  <c r="X5" i="1"/>
  <c r="V5" i="1"/>
  <c r="T5" i="1"/>
  <c r="R5" i="1"/>
  <c r="P5" i="1"/>
  <c r="N5" i="1"/>
  <c r="W11" i="1" l="1"/>
  <c r="AA11" i="1"/>
  <c r="AI11" i="1"/>
  <c r="AF6" i="1"/>
  <c r="AE4" i="1"/>
  <c r="AG4" i="1"/>
  <c r="AF5" i="1"/>
  <c r="AD5" i="1"/>
  <c r="AD6" i="1"/>
  <c r="AH5" i="1"/>
  <c r="AB6" i="1"/>
  <c r="AH6" i="1"/>
  <c r="AG11" i="1"/>
  <c r="AE11" i="1"/>
  <c r="AC11" i="1"/>
  <c r="AL6" i="1"/>
  <c r="AM11" i="1"/>
  <c r="AR54" i="1"/>
  <c r="AO54" i="1"/>
  <c r="AN54" i="1"/>
  <c r="AQ54" i="1" s="1"/>
  <c r="AR53" i="1"/>
  <c r="AO53" i="1"/>
  <c r="AN53" i="1"/>
  <c r="AQ53" i="1" s="1"/>
  <c r="AO22" i="1"/>
  <c r="AR22" i="1" s="1"/>
  <c r="AN22" i="1"/>
  <c r="AQ22" i="1" s="1"/>
  <c r="AR21" i="1"/>
  <c r="AO21" i="1"/>
  <c r="AN21" i="1"/>
  <c r="AQ21" i="1" s="1"/>
  <c r="AO16" i="1"/>
  <c r="AR16" i="1" s="1"/>
  <c r="AN16" i="1"/>
  <c r="AQ16" i="1" s="1"/>
  <c r="AO15" i="1"/>
  <c r="AR15" i="1" s="1"/>
  <c r="AN15" i="1"/>
  <c r="AQ15" i="1" s="1"/>
  <c r="Z6" i="1"/>
  <c r="X6" i="1"/>
  <c r="V6" i="1"/>
  <c r="T6" i="1"/>
  <c r="R6" i="1"/>
  <c r="P6" i="1"/>
  <c r="N6" i="1"/>
  <c r="L6" i="1"/>
  <c r="AQ3" i="1"/>
  <c r="Y3" i="1"/>
  <c r="W3" i="1"/>
  <c r="U3" i="1"/>
  <c r="S3" i="1"/>
  <c r="Q3" i="1"/>
  <c r="O3" i="1"/>
  <c r="M3" i="1"/>
  <c r="Y4" i="1"/>
  <c r="W4" i="1"/>
  <c r="U4" i="1"/>
  <c r="S4" i="1"/>
  <c r="Q4" i="1"/>
  <c r="O4" i="1"/>
  <c r="M4" i="1"/>
  <c r="AN11" i="1" l="1"/>
  <c r="AO11" i="1" s="1"/>
  <c r="AR11" i="1" s="1"/>
  <c r="AP15" i="1"/>
  <c r="AS15" i="1" s="1"/>
  <c r="AP16" i="1"/>
  <c r="AS16" i="1" s="1"/>
  <c r="AP21" i="1"/>
  <c r="AS21" i="1" s="1"/>
  <c r="AP22" i="1"/>
  <c r="AS22" i="1" s="1"/>
  <c r="AP53" i="1"/>
  <c r="AS53" i="1" s="1"/>
  <c r="AP54" i="1"/>
  <c r="AS54" i="1" s="1"/>
  <c r="AO3" i="1"/>
  <c r="AR3" i="1" s="1"/>
  <c r="AS3" i="1"/>
  <c r="AR8" i="1"/>
  <c r="AR9" i="1"/>
  <c r="AR10" i="1"/>
  <c r="AO4" i="1"/>
  <c r="AR4" i="1" s="1"/>
  <c r="AP12" i="1"/>
  <c r="AP11" i="1" l="1"/>
  <c r="AS11" i="1" s="1"/>
  <c r="AQ10" i="1"/>
  <c r="AS10" i="1"/>
  <c r="AQ9" i="1"/>
  <c r="AS9" i="1"/>
  <c r="AQ8" i="1"/>
  <c r="AS8" i="1"/>
  <c r="AQ11" i="1"/>
  <c r="AR12" i="1" l="1"/>
  <c r="AQ12" i="1"/>
  <c r="AR7" i="1"/>
  <c r="AQ7" i="1"/>
  <c r="AS12" i="1" l="1"/>
  <c r="AS7" i="1" l="1"/>
</calcChain>
</file>

<file path=xl/sharedStrings.xml><?xml version="1.0" encoding="utf-8"?>
<sst xmlns="http://schemas.openxmlformats.org/spreadsheetml/2006/main" count="524" uniqueCount="476">
  <si>
    <t>Nr. Lot</t>
  </si>
  <si>
    <t>Denumire Lot</t>
  </si>
  <si>
    <t>Poziția</t>
  </si>
  <si>
    <t>CPV</t>
  </si>
  <si>
    <t>Cantitatea</t>
  </si>
  <si>
    <t>Unitatea de măsura</t>
  </si>
  <si>
    <t>Legendă</t>
  </si>
  <si>
    <t>Unități de măsura</t>
  </si>
  <si>
    <t>1</t>
  </si>
  <si>
    <t>Bucată</t>
  </si>
  <si>
    <t>2</t>
  </si>
  <si>
    <t>100 b.</t>
  </si>
  <si>
    <t>3</t>
  </si>
  <si>
    <t>1000 b.</t>
  </si>
  <si>
    <t>4</t>
  </si>
  <si>
    <t>Pereche</t>
  </si>
  <si>
    <t>5</t>
  </si>
  <si>
    <t>Set</t>
  </si>
  <si>
    <t>6</t>
  </si>
  <si>
    <t>Gram</t>
  </si>
  <si>
    <t>7</t>
  </si>
  <si>
    <t>Kilogram</t>
  </si>
  <si>
    <t>8</t>
  </si>
  <si>
    <t>Tonă</t>
  </si>
  <si>
    <t>9</t>
  </si>
  <si>
    <t>Litru</t>
  </si>
  <si>
    <t>10</t>
  </si>
  <si>
    <t>Decilitru</t>
  </si>
  <si>
    <t>12</t>
  </si>
  <si>
    <t>Litru spirt 100%</t>
  </si>
  <si>
    <t>13</t>
  </si>
  <si>
    <t>Metru</t>
  </si>
  <si>
    <t>14</t>
  </si>
  <si>
    <t>Metru pătrat</t>
  </si>
  <si>
    <t>15</t>
  </si>
  <si>
    <t>Metru cub</t>
  </si>
  <si>
    <t>16</t>
  </si>
  <si>
    <t>Curie</t>
  </si>
  <si>
    <t>17</t>
  </si>
  <si>
    <t>Carate</t>
  </si>
  <si>
    <t>18</t>
  </si>
  <si>
    <t>Kilowatt/oră</t>
  </si>
  <si>
    <t>19</t>
  </si>
  <si>
    <t>Terajoule</t>
  </si>
  <si>
    <t>20</t>
  </si>
  <si>
    <t>Zile</t>
  </si>
  <si>
    <t>21</t>
  </si>
  <si>
    <t>Ore</t>
  </si>
  <si>
    <t>22</t>
  </si>
  <si>
    <t>Mililitru</t>
  </si>
  <si>
    <t>23</t>
  </si>
  <si>
    <t>Kilometru</t>
  </si>
  <si>
    <t>24</t>
  </si>
  <si>
    <t>Minută</t>
  </si>
  <si>
    <t>25</t>
  </si>
  <si>
    <t>Flacon</t>
  </si>
  <si>
    <t>26</t>
  </si>
  <si>
    <t>Tub</t>
  </si>
  <si>
    <t>Valoarea estimativă al lotulul</t>
  </si>
  <si>
    <t>Perioada de livrare</t>
  </si>
  <si>
    <t>De la</t>
  </si>
  <si>
    <t>pînă la</t>
  </si>
  <si>
    <t>Descrierea lot</t>
  </si>
  <si>
    <t>Denumire obiectului lotului</t>
  </si>
  <si>
    <t>50 - Milimetru patrat</t>
  </si>
  <si>
    <t>51 - Centimetru patrat</t>
  </si>
  <si>
    <t>53 - Decimetru patrat</t>
  </si>
  <si>
    <t>54 - Mie decimetri patrati</t>
  </si>
  <si>
    <t>55 - Metru patrat</t>
  </si>
  <si>
    <t>56 - Milion decimetri patrati</t>
  </si>
  <si>
    <t>57 - Milion metri patrati</t>
  </si>
  <si>
    <t>58 - Mie metri patrati</t>
  </si>
  <si>
    <t>59 - Hectar</t>
  </si>
  <si>
    <t>60 - Mie hectare</t>
  </si>
  <si>
    <t>61 - Kilometru patrat</t>
  </si>
  <si>
    <t>62 - Metru patrat conventional</t>
  </si>
  <si>
    <t xml:space="preserve">63 - Mie metri patrati conventionali </t>
  </si>
  <si>
    <t>64 - Milion metri patrati conventionali</t>
  </si>
  <si>
    <t>71 - Tol (inci) patrat (645,16 mm2)</t>
  </si>
  <si>
    <t>73 - Picior patrat (0,092903 m2)</t>
  </si>
  <si>
    <t>75 - Yard patrat (0,8361274 m2)</t>
  </si>
  <si>
    <t>81 - Metru patrat arie totala</t>
  </si>
  <si>
    <t>83 - Milion metri patrati arietotala</t>
  </si>
  <si>
    <t>84 - Metru patrat spatiu locativ</t>
  </si>
  <si>
    <t>85 - Mie metri patrati spatiu locativ</t>
  </si>
  <si>
    <t>86 - Milion metri patrati spatiu locativ</t>
  </si>
  <si>
    <t>87 - Metru patrat cladiri de  studii si laborator</t>
  </si>
  <si>
    <t>88 - Mie metri patrati cladiri de  studii si laborator</t>
  </si>
  <si>
    <t>89 - Milion metri patrati in сalcul de 2 milimetri</t>
  </si>
  <si>
    <t>109 - Ar (100 m2)</t>
  </si>
  <si>
    <t>487 - Kilogram pe secunda</t>
  </si>
  <si>
    <t>499 - Miligram pe ora</t>
  </si>
  <si>
    <t>500 - Kilogram pe ora</t>
  </si>
  <si>
    <t>501 - Gram pe kilowatt-ora</t>
  </si>
  <si>
    <t>510 - Kilogram pe gigacalorie</t>
  </si>
  <si>
    <t>511 - Tona-numar</t>
  </si>
  <si>
    <t>512 - Tona tractiune</t>
  </si>
  <si>
    <t>514 - Om pe metru patrat</t>
  </si>
  <si>
    <t>521 - Om pe kilometru patrat</t>
  </si>
  <si>
    <t>522 - Om pe an</t>
  </si>
  <si>
    <t>524 - Norma pe ora</t>
  </si>
  <si>
    <t>526 - Norma pe schimb</t>
  </si>
  <si>
    <t>527 - Ora de lucru al utilajului</t>
  </si>
  <si>
    <t>528 - Tona de abur pe ora</t>
  </si>
  <si>
    <t xml:space="preserve">533 - Tona pe ora </t>
  </si>
  <si>
    <t>534 - Tona pe zi</t>
  </si>
  <si>
    <t>535 - Tona pe schimb</t>
  </si>
  <si>
    <t>538 - Om-ora</t>
  </si>
  <si>
    <t>576 - Metru cub pe secunda</t>
  </si>
  <si>
    <t>596 - Centimetru cub pe secunda</t>
  </si>
  <si>
    <t>597 - Metru cub pe ora</t>
  </si>
  <si>
    <t>599 - Litru pe kilometru</t>
  </si>
  <si>
    <t>601 - Balon</t>
  </si>
  <si>
    <t>604 - Borcan</t>
  </si>
  <si>
    <t>607 - Damigeana</t>
  </si>
  <si>
    <t>608 - Caldare</t>
  </si>
  <si>
    <t>609 - Bara</t>
  </si>
  <si>
    <t>612 - Calup</t>
  </si>
  <si>
    <t>613 - Sac dehirtie</t>
  </si>
  <si>
    <t xml:space="preserve">614 - Colac </t>
  </si>
  <si>
    <t>615 - Bobina</t>
  </si>
  <si>
    <t>616 - Butoias</t>
  </si>
  <si>
    <t>620 - Butoi</t>
  </si>
  <si>
    <t>621 - Scindura</t>
  </si>
  <si>
    <t>623 - Foaie</t>
  </si>
  <si>
    <t>626 - Vagon</t>
  </si>
  <si>
    <t xml:space="preserve">627 - Vagon-ora </t>
  </si>
  <si>
    <t>628 - Vagon-zi</t>
  </si>
  <si>
    <t>629 - Mie caramide standardconventionale</t>
  </si>
  <si>
    <t>630 - Numar vagoane de serviciu</t>
  </si>
  <si>
    <t>631 - Cale de acces</t>
  </si>
  <si>
    <t>632 - Doza</t>
  </si>
  <si>
    <t>640 - Duzina (12 bucati)</t>
  </si>
  <si>
    <t>641 - Unitate</t>
  </si>
  <si>
    <t>644 - Unitate de utilaj</t>
  </si>
  <si>
    <t>645 - Unitate de abonat</t>
  </si>
  <si>
    <t>646 - Unitate de nutret</t>
  </si>
  <si>
    <t>647 - Chintal unitati furajere</t>
  </si>
  <si>
    <t>648 - Unitate pe tona</t>
  </si>
  <si>
    <t>649 - Chintal pe hectar</t>
  </si>
  <si>
    <t>650 - Port de legatura</t>
  </si>
  <si>
    <t>652 - Linia de telecomunicatie deservita</t>
  </si>
  <si>
    <t>653 - Minut de comunicare</t>
  </si>
  <si>
    <t>759 - Kilogram pe hectar</t>
  </si>
  <si>
    <t>760 - Tona pe hectar</t>
  </si>
  <si>
    <t>761 - Kilogram pe om</t>
  </si>
  <si>
    <t>762 - Hectar pe om</t>
  </si>
  <si>
    <t>763 - Lei pe om</t>
  </si>
  <si>
    <t>766 - Mie lei pe hectar</t>
  </si>
  <si>
    <t>767 - Lei perora</t>
  </si>
  <si>
    <t>768 - Ambalaj</t>
  </si>
  <si>
    <t>779 - Duzina ambalaje</t>
  </si>
  <si>
    <t>783 - Om</t>
  </si>
  <si>
    <t>794 - Bucata</t>
  </si>
  <si>
    <t>811 - Lada</t>
  </si>
  <si>
    <t>814 - Concentratie masica de alcool</t>
  </si>
  <si>
    <t>820 - Concentratie volumica de alcool</t>
  </si>
  <si>
    <t>821 - Litru alcool absolut</t>
  </si>
  <si>
    <t>831 - Hectolitru alcool absolut</t>
  </si>
  <si>
    <t>833 - Capete</t>
  </si>
  <si>
    <t>838 - Complet</t>
  </si>
  <si>
    <t>839 - Sectie</t>
  </si>
  <si>
    <t>908 - Numar</t>
  </si>
  <si>
    <t>909 - Apartament</t>
  </si>
  <si>
    <t>911 - Cat</t>
  </si>
  <si>
    <t>913 - Volum fond de carti</t>
  </si>
  <si>
    <t>915 - Reparatie conventionala</t>
  </si>
  <si>
    <t>916 - Reparatie conventionala pe an</t>
  </si>
  <si>
    <t>917 - Schimb</t>
  </si>
  <si>
    <t>918 - Coala de autor</t>
  </si>
  <si>
    <t>920 - Coala de tipar</t>
  </si>
  <si>
    <t>921 - Coala editoriala</t>
  </si>
  <si>
    <t>922 - Semn</t>
  </si>
  <si>
    <t>923 - Cuvint</t>
  </si>
  <si>
    <t>924 - Simbol</t>
  </si>
  <si>
    <t>925 - Teava conventionala</t>
  </si>
  <si>
    <t>2 - Micrometru</t>
  </si>
  <si>
    <t>3 - Milimetru</t>
  </si>
  <si>
    <t>4 - Centimetru</t>
  </si>
  <si>
    <t>5 - Decimetru</t>
  </si>
  <si>
    <t>6 - Metru</t>
  </si>
  <si>
    <t>8 - Kilometru; mie metri</t>
  </si>
  <si>
    <t>9 - Megametru; milion metri; mie kilometri</t>
  </si>
  <si>
    <t>10 - Parsec</t>
  </si>
  <si>
    <t>18 - Metru liniar</t>
  </si>
  <si>
    <t>19 - Mie metri liniari</t>
  </si>
  <si>
    <t>20 - Metru conventional</t>
  </si>
  <si>
    <t>21 - Metru liniar sapare</t>
  </si>
  <si>
    <t>22 - Centimetru liniar</t>
  </si>
  <si>
    <t>23 - Zece metri liniari</t>
  </si>
  <si>
    <t>39 - Tol (inci) (25,4 mm)</t>
  </si>
  <si>
    <t>41 - Picior (0,3048 m)</t>
  </si>
  <si>
    <t>43 - Yard (0,9144 m)</t>
  </si>
  <si>
    <t>47 - Mila marina (1852 m)</t>
  </si>
  <si>
    <t>48 - Mie metri conventio nali</t>
  </si>
  <si>
    <t>49 - Kilometru conducta conventionala</t>
  </si>
  <si>
    <t>160 - Hectogram</t>
  </si>
  <si>
    <t>161 - Miligram</t>
  </si>
  <si>
    <t>162 - Carat metric (1carat = 200mg=210-4 kg)</t>
  </si>
  <si>
    <t>163 - Gram</t>
  </si>
  <si>
    <t>165 - Mie carate metrice</t>
  </si>
  <si>
    <t>166 - Kilogram</t>
  </si>
  <si>
    <t>167 - Milion carate metrice</t>
  </si>
  <si>
    <t>168 - Tona; tona metrica (1000 kg)</t>
  </si>
  <si>
    <t>169 - Mie tone</t>
  </si>
  <si>
    <t>170 - Kilotona</t>
  </si>
  <si>
    <t>171 - Milion tone</t>
  </si>
  <si>
    <t>172 - Tona combustibil conventional</t>
  </si>
  <si>
    <t>173 - Centigram</t>
  </si>
  <si>
    <t xml:space="preserve">175 - Mie tone combustibil conventional </t>
  </si>
  <si>
    <t>176 - Milion tone combustibil conventional</t>
  </si>
  <si>
    <t>177 - Mie tone depozitare simultana</t>
  </si>
  <si>
    <t>178 - Mie tone de prelucrare</t>
  </si>
  <si>
    <t>179 - Tona conventionala</t>
  </si>
  <si>
    <t>180 - Tona auto</t>
  </si>
  <si>
    <t>181 - Tona-registru brut (2,8316 m3)</t>
  </si>
  <si>
    <t>185 - Capacitate de incarcare in tone metrice</t>
  </si>
  <si>
    <t>206 - Chintal metric(100 kg); hectokilogram;decitona</t>
  </si>
  <si>
    <t>207 - Milion metri cubi</t>
  </si>
  <si>
    <t>208 - Erg pe secunda</t>
  </si>
  <si>
    <t xml:space="preserve">209 - Kilogram-forta metru pe secunda </t>
  </si>
  <si>
    <t>210 - Microwatt</t>
  </si>
  <si>
    <t>211 - Miliwatt</t>
  </si>
  <si>
    <t>212 - Watt</t>
  </si>
  <si>
    <t>214 - Kilowatt</t>
  </si>
  <si>
    <t>215 - Megawatt; mie kilowati</t>
  </si>
  <si>
    <t>216 - Hectowatt</t>
  </si>
  <si>
    <t>217 - Hectowatt-ora</t>
  </si>
  <si>
    <t>218 - Consum in kilowati</t>
  </si>
  <si>
    <t>219 - Gigawatt</t>
  </si>
  <si>
    <t>220 - Microvolt</t>
  </si>
  <si>
    <t>221 - Milivolt</t>
  </si>
  <si>
    <t>222 - Volt</t>
  </si>
  <si>
    <t>223 - Kilovolt</t>
  </si>
  <si>
    <t>224 - Megavolt</t>
  </si>
  <si>
    <t>225 - Volt pe metru</t>
  </si>
  <si>
    <t>226 - Volt-amper</t>
  </si>
  <si>
    <t>227 - Kilovolt-amper</t>
  </si>
  <si>
    <t>228 - Megavolt-amper (mie kilovolti-amperi)</t>
  </si>
  <si>
    <t>229 - Var</t>
  </si>
  <si>
    <t>230 - Kilovar</t>
  </si>
  <si>
    <t>231 - Metru pe ora</t>
  </si>
  <si>
    <t>232 - Kilocalorie</t>
  </si>
  <si>
    <t>233 - Gigacalorie</t>
  </si>
  <si>
    <t>234 - Mie gigacalorii</t>
  </si>
  <si>
    <t>235 - Milion gigacalorii</t>
  </si>
  <si>
    <t xml:space="preserve">236 - Calorie pe ora </t>
  </si>
  <si>
    <t>237 - Kilocalorie pe ora</t>
  </si>
  <si>
    <t>238 - Gigacalorie pe ora</t>
  </si>
  <si>
    <t>239 - Mie gigacalorii pe ora</t>
  </si>
  <si>
    <t xml:space="preserve">240 - Calorie </t>
  </si>
  <si>
    <t>241 - Milion amperi-ora</t>
  </si>
  <si>
    <t xml:space="preserve">242 - Milion kilovolti amperi </t>
  </si>
  <si>
    <t>243 - Watt-ora</t>
  </si>
  <si>
    <t>244 - Watt pe metru patrat</t>
  </si>
  <si>
    <t>245 - Kilowatt-ora</t>
  </si>
  <si>
    <t>246 - Megawatt-ora; mie kilowati-ora</t>
  </si>
  <si>
    <t>247 - Gigawatt-ora:milion kilowati-ora</t>
  </si>
  <si>
    <t>248 - Kilovolt-amper reactiv</t>
  </si>
  <si>
    <t>249 - Miliard kilowati-ora</t>
  </si>
  <si>
    <t>250 - Mie kilovolti-amperi reactivi</t>
  </si>
  <si>
    <t>251 - Cal-putere</t>
  </si>
  <si>
    <t>252 - Mie cai-putere</t>
  </si>
  <si>
    <t>253 - Milion cai-putere</t>
  </si>
  <si>
    <t>254 - Bit</t>
  </si>
  <si>
    <t>255 - Bait</t>
  </si>
  <si>
    <t>256 - Kilobait</t>
  </si>
  <si>
    <t>257 - Megabait</t>
  </si>
  <si>
    <t>258 - Bod</t>
  </si>
  <si>
    <t>259 - Gigabait</t>
  </si>
  <si>
    <t>260 - Amper</t>
  </si>
  <si>
    <t>261 - Amper pe metru</t>
  </si>
  <si>
    <t>262 - Amper-secunda</t>
  </si>
  <si>
    <t>263 - Amper - ora (3,6 kC)</t>
  </si>
  <si>
    <t>264 - Mie amperi-ora</t>
  </si>
  <si>
    <t>265 - Amper - metru patrat'</t>
  </si>
  <si>
    <t>266 - Kiloamper</t>
  </si>
  <si>
    <t>267 - Picoamper</t>
  </si>
  <si>
    <t>268 - Volt-amper pe kilogram</t>
  </si>
  <si>
    <t>269 - Miliamper</t>
  </si>
  <si>
    <t>270 - Coulomb</t>
  </si>
  <si>
    <t>271 - Joule</t>
  </si>
  <si>
    <t>272 - Mol</t>
  </si>
  <si>
    <t>273 - Kilojoule</t>
  </si>
  <si>
    <t>274 - Ohm</t>
  </si>
  <si>
    <t>276 - Megaohm</t>
  </si>
  <si>
    <t>277 - Gigaohm</t>
  </si>
  <si>
    <t>278 - Kiloohm</t>
  </si>
  <si>
    <t>279 - Grad</t>
  </si>
  <si>
    <t>280 - Grad Celsius</t>
  </si>
  <si>
    <t>281 - Grad Fahrenheit</t>
  </si>
  <si>
    <t>282 - Candela</t>
  </si>
  <si>
    <t>283 - Lux</t>
  </si>
  <si>
    <t>284 - Lumen</t>
  </si>
  <si>
    <t>285 - Picofarad</t>
  </si>
  <si>
    <t>286 - Microfarad</t>
  </si>
  <si>
    <t>287 - Henry</t>
  </si>
  <si>
    <t>288 - Kelvin</t>
  </si>
  <si>
    <t>289 - Newton</t>
  </si>
  <si>
    <t>290 - Hertz</t>
  </si>
  <si>
    <t>291 - Kilohertz</t>
  </si>
  <si>
    <t>292 - Megahertz</t>
  </si>
  <si>
    <t>293 - Gigahertz</t>
  </si>
  <si>
    <t>294 - Pascal</t>
  </si>
  <si>
    <t>295 - Radi an</t>
  </si>
  <si>
    <t>296 - Siemens</t>
  </si>
  <si>
    <t>297 - Kilopascal</t>
  </si>
  <si>
    <t>298 - Megapascal</t>
  </si>
  <si>
    <t>299 - Megacalorie</t>
  </si>
  <si>
    <t>300 - Atmosfera fizica (Ю1325Pa)</t>
  </si>
  <si>
    <t>301 - Atmosfera tehnica (98066,5Pa)</t>
  </si>
  <si>
    <t>302 - Gigabecquerel</t>
  </si>
  <si>
    <t>303 - Rontgen</t>
  </si>
  <si>
    <t>304 - Milicurie</t>
  </si>
  <si>
    <t>305 - Curie</t>
  </si>
  <si>
    <t>306 - Gram izotopi fisionabili</t>
  </si>
  <si>
    <t>307 - Milimetru coloana de mercur standard (133,322 Pa)</t>
  </si>
  <si>
    <t>308 - Milibar</t>
  </si>
  <si>
    <t>309 - Bar</t>
  </si>
  <si>
    <t>310 - Hectobar</t>
  </si>
  <si>
    <t>312 - Kilobar</t>
  </si>
  <si>
    <t>313 - Tesla</t>
  </si>
  <si>
    <t>314 - Farad</t>
  </si>
  <si>
    <t>315 - Gram pe metru cub</t>
  </si>
  <si>
    <t>316 - Kilogram pe metru cub</t>
  </si>
  <si>
    <t>317 - Dina pe centimetru patrat</t>
  </si>
  <si>
    <t>319 - Milimetru patrat pe secunda</t>
  </si>
  <si>
    <t>320 - Metru patrat pe secunda</t>
  </si>
  <si>
    <t>321 - Metru patrat pe kilogram</t>
  </si>
  <si>
    <t>322 - Angstrom</t>
  </si>
  <si>
    <t>323 - Becquerel</t>
  </si>
  <si>
    <t>324 - Weber</t>
  </si>
  <si>
    <t>325 - Decibel</t>
  </si>
  <si>
    <t>326 - Steradian</t>
  </si>
  <si>
    <t>327 - Nod (mila marina pe ora)</t>
  </si>
  <si>
    <t>328 - Metru pe secunda</t>
  </si>
  <si>
    <t>329 - Centimetru pe secunda</t>
  </si>
  <si>
    <t>330 - Rotatie pe secunda</t>
  </si>
  <si>
    <t>331 - Rotatie pe minut</t>
  </si>
  <si>
    <t>333 - Kilometru pe ora</t>
  </si>
  <si>
    <t>335 - Metru pe secunda patrat</t>
  </si>
  <si>
    <t>336 - Milimetru pe secunda</t>
  </si>
  <si>
    <t>337 - Milimetru coloana de apa</t>
  </si>
  <si>
    <t>338 - Milimetru coloana de mercur</t>
  </si>
  <si>
    <t>339 - Centimetru coloana de apa</t>
  </si>
  <si>
    <t>348 - Kilogram pe   litru</t>
  </si>
  <si>
    <t>349 - Coulomb pe kilogram</t>
  </si>
  <si>
    <t>350 - Picosecunda</t>
  </si>
  <si>
    <t>351 - Kilosecunda</t>
  </si>
  <si>
    <t>352 - Microsecunda</t>
  </si>
  <si>
    <t>353 - Milisecunda</t>
  </si>
  <si>
    <t>354 - Secunda</t>
  </si>
  <si>
    <t>355 - Minut</t>
  </si>
  <si>
    <t>356 - Ora</t>
  </si>
  <si>
    <t>357 - Ora lucratoare</t>
  </si>
  <si>
    <t>358 - Ora suplimentara</t>
  </si>
  <si>
    <t>359 - Zi; douazeci si patru de ore</t>
  </si>
  <si>
    <t>360 - Saptamina</t>
  </si>
  <si>
    <t>361 - Decada</t>
  </si>
  <si>
    <t>362 - Luna</t>
  </si>
  <si>
    <t>363 - Luna lucratoare</t>
  </si>
  <si>
    <t>364 - Trimestru</t>
  </si>
  <si>
    <t>365 - Jumatate de an</t>
  </si>
  <si>
    <t>366 - An</t>
  </si>
  <si>
    <t>367 - An-lumina</t>
  </si>
  <si>
    <t>368 - Deceniu</t>
  </si>
  <si>
    <t>369 - Secol</t>
  </si>
  <si>
    <t>110 - Milimetru cub</t>
  </si>
  <si>
    <t>111 - Centimetru cub; mililitru</t>
  </si>
  <si>
    <t>112 - Litru; decimetru cub</t>
  </si>
  <si>
    <t>113 - Metru cub</t>
  </si>
  <si>
    <t>114 - Mie metri cubi</t>
  </si>
  <si>
    <t>115 - Miliard metri cubi</t>
  </si>
  <si>
    <t>116 - Decalitru</t>
  </si>
  <si>
    <t>118 - Decilitru</t>
  </si>
  <si>
    <t>119 - Mie decalitri</t>
  </si>
  <si>
    <t>120 - Milion decalitri</t>
  </si>
  <si>
    <t>121 - Metru cub consistent</t>
  </si>
  <si>
    <t>122 - Hectolitru</t>
  </si>
  <si>
    <t>123 - Metru cub conventional</t>
  </si>
  <si>
    <t xml:space="preserve">124 - Mie metri cubi conventionali </t>
  </si>
  <si>
    <t>125 - Milion metri cubi de prelucrare gaz pe an</t>
  </si>
  <si>
    <t>126 - Megalitru</t>
  </si>
  <si>
    <t>127 - Mie metri cubi consistenti</t>
  </si>
  <si>
    <t xml:space="preserve">128 - Mie jumatati de litru </t>
  </si>
  <si>
    <t>129 - Milion jumatati de litru</t>
  </si>
  <si>
    <t>131 - Tol (inci) cub (16387,1 mm3)</t>
  </si>
  <si>
    <t>132 - Picior cub (0,02831685 m3)</t>
  </si>
  <si>
    <t>133 - Yard cub (0,764555 m3)</t>
  </si>
  <si>
    <t>134 - Metru cub capacitate</t>
  </si>
  <si>
    <t>156 - Mie metri cubi raportati</t>
  </si>
  <si>
    <t>157 - Litru pe minut</t>
  </si>
  <si>
    <t>158 - Litru pe zi</t>
  </si>
  <si>
    <t>Pret fara TVA</t>
  </si>
  <si>
    <t>Pret cu TVA</t>
  </si>
  <si>
    <t>Operator economic</t>
  </si>
  <si>
    <t>Oferta cistigatoare</t>
  </si>
  <si>
    <t>Decizia grupului de lucru</t>
  </si>
  <si>
    <t>Green Farm</t>
  </si>
  <si>
    <t>Lucrari de reparatie a sectiei ORL</t>
  </si>
  <si>
    <t>SRL "Danstar Evolution"</t>
  </si>
  <si>
    <t>VSN CONS SRL</t>
  </si>
  <si>
    <t>Primaterax-nord</t>
  </si>
  <si>
    <t xml:space="preserve">Preţul ofertei                                                  </t>
  </si>
  <si>
    <t xml:space="preserve">Perioada de execuție                                     </t>
  </si>
  <si>
    <t xml:space="preserve">Perioada de garanție asupra lucrărilor       </t>
  </si>
  <si>
    <t xml:space="preserve">Experiența similara       </t>
  </si>
  <si>
    <t xml:space="preserve">Total:                                                              </t>
  </si>
  <si>
    <t>100 puncte</t>
  </si>
  <si>
    <t>Auction</t>
  </si>
  <si>
    <t>Documente solicitate</t>
  </si>
  <si>
    <t>Formular 3.1</t>
  </si>
  <si>
    <t>Garnatia pentru oferta</t>
  </si>
  <si>
    <t xml:space="preserve">Grafic </t>
  </si>
  <si>
    <t>3.1</t>
  </si>
  <si>
    <t>3.3</t>
  </si>
  <si>
    <t>Perioada de garantie</t>
  </si>
  <si>
    <t>Declaratia privind exluderea de la procedura</t>
  </si>
  <si>
    <t>3.5</t>
  </si>
  <si>
    <t>Declaratia practici fraudiloase</t>
  </si>
  <si>
    <t>3.6</t>
  </si>
  <si>
    <t>Formular informativ despre ofrtant</t>
  </si>
  <si>
    <t>3.7</t>
  </si>
  <si>
    <t>Decizia de inregistrare a intreprinderii</t>
  </si>
  <si>
    <t>Licenta</t>
  </si>
  <si>
    <t>Certificat fiscal</t>
  </si>
  <si>
    <t xml:space="preserve">Declaratia privind obligatiile finaciare </t>
  </si>
  <si>
    <t>3.8</t>
  </si>
  <si>
    <t>Raport financiar</t>
  </si>
  <si>
    <t>Disponibilitatea de bani lichizi</t>
  </si>
  <si>
    <t>la cerere</t>
  </si>
  <si>
    <t>Experineta similara</t>
  </si>
  <si>
    <t>3.9</t>
  </si>
  <si>
    <t>Principalele lucrari</t>
  </si>
  <si>
    <t>3.10</t>
  </si>
  <si>
    <t>Copiile contractelor</t>
  </si>
  <si>
    <t>Procese verbale de receptie a lucrarilor</t>
  </si>
  <si>
    <t>Dotarea cu utilaje</t>
  </si>
  <si>
    <t>3.11</t>
  </si>
  <si>
    <t>Declaratia privind personalul de specialitate</t>
  </si>
  <si>
    <t>3.12</t>
  </si>
  <si>
    <t>Certificat de atestare a dirigintelui de santier</t>
  </si>
  <si>
    <t>Aviz inspectiei de stat</t>
  </si>
  <si>
    <t>3.15</t>
  </si>
  <si>
    <t>Manual calitatii</t>
  </si>
  <si>
    <t>Certificat de calitate a materialelor utilizate:</t>
  </si>
  <si>
    <t>Vopsea</t>
  </si>
  <si>
    <t>Fuga</t>
  </si>
  <si>
    <t>betonocontact</t>
  </si>
  <si>
    <t>chituri de cutite</t>
  </si>
  <si>
    <t>diluant</t>
  </si>
  <si>
    <t>aracet</t>
  </si>
  <si>
    <t>adezivi</t>
  </si>
  <si>
    <t>linoleum</t>
  </si>
  <si>
    <t>amestec uscat</t>
  </si>
  <si>
    <t>placi din gresie</t>
  </si>
  <si>
    <t>faianta</t>
  </si>
  <si>
    <t>Devizele</t>
  </si>
  <si>
    <t>Formularele 3.5.7</t>
  </si>
  <si>
    <t>Pret initial</t>
  </si>
  <si>
    <t>Runda 1</t>
  </si>
  <si>
    <t>Runda 2</t>
  </si>
  <si>
    <t>Runda 3</t>
  </si>
  <si>
    <t xml:space="preserve">SC MIHCONS PLUS </t>
  </si>
  <si>
    <t xml:space="preserve">BUDEICOM </t>
  </si>
  <si>
    <t>Elve Construct</t>
  </si>
  <si>
    <t>Horus</t>
  </si>
  <si>
    <t>Olbi Com</t>
  </si>
  <si>
    <t>Atractiv Invest</t>
  </si>
  <si>
    <t>Proiect Gabion</t>
  </si>
  <si>
    <t>Getarcon Grup</t>
  </si>
  <si>
    <t>Moldescon</t>
  </si>
  <si>
    <t>DE SOLICITAT DEVIZELE 3,5,7</t>
  </si>
  <si>
    <t>%</t>
  </si>
  <si>
    <t>Lucrari de reparatie a sectiei Boli interne 2</t>
  </si>
  <si>
    <t>Lucrari de reparatie a sectiei Boli interne 2 pretul initial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</si>
</sst>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"/>
    <numFmt numFmtId="165" formatCode="#\ #0&quot; p&quot;"/>
    <numFmt numFmtId="166" formatCode="#\ #0&quot; puncte&quot;"/>
    <numFmt numFmtId="167" formatCode="#,##0.0"/>
    <numFmt numFmtId="168" formatCode="#.\ #0&quot; p&quot;"/>
    <numFmt numFmtId="169" formatCode="_-* #,##0_-;\-* #,##0_-;_-* &quot;-&quot;??_-;_-@_-"/>
    <numFmt numFmtId="170" formatCode="_-* #,##0.00\ _l_e_i_-;\-* #,##0.00\ _l_e_i_-;_-* &quot;-&quot;??\ _l_e_i_-;_-@_-"/>
  </numFmts>
  <fonts count="32">
    <font>
      <sz val="10"/>
      <name val="Arial"/>
    </font>
    <font>
      <sz val="10"/>
      <color indexed="8"/>
      <name val="SansSerif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0"/>
      <name val="Arial"/>
      <family val="2"/>
      <charset val="204"/>
    </font>
    <font>
      <b/>
      <sz val="12"/>
      <color theme="0"/>
      <name val="Calibri"/>
      <family val="2"/>
      <scheme val="minor"/>
    </font>
    <font>
      <u/>
      <sz val="10"/>
      <color theme="10"/>
      <name val="Arial"/>
      <family val="2"/>
      <charset val="204"/>
    </font>
    <font>
      <u/>
      <sz val="10"/>
      <color theme="11"/>
      <name val="Arial"/>
      <family val="2"/>
      <charset val="204"/>
    </font>
    <font>
      <b/>
      <sz val="12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Times New Roman"/>
      <family val="1"/>
    </font>
    <font>
      <sz val="10"/>
      <color rgb="FF000000"/>
      <name val="Times New Roman"/>
      <family val="1"/>
      <charset val="204"/>
    </font>
    <font>
      <sz val="12"/>
      <name val="Arial"/>
      <family val="2"/>
      <charset val="204"/>
    </font>
    <font>
      <i/>
      <sz val="10"/>
      <name val="Calibri Light"/>
      <family val="2"/>
      <charset val="204"/>
    </font>
    <font>
      <b/>
      <i/>
      <sz val="10"/>
      <name val="Calibri Light"/>
      <family val="2"/>
      <charset val="204"/>
    </font>
    <font>
      <b/>
      <i/>
      <sz val="12"/>
      <name val="Calibri Light"/>
      <family val="2"/>
      <charset val="204"/>
    </font>
    <font>
      <b/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i/>
      <sz val="11"/>
      <name val="Calibri Light"/>
      <family val="2"/>
      <charset val="204"/>
    </font>
    <font>
      <sz val="12"/>
      <color rgb="FFFF0000"/>
      <name val="Arial"/>
      <family val="2"/>
      <charset val="204"/>
    </font>
    <font>
      <b/>
      <i/>
      <sz val="12"/>
      <color rgb="FFFF0000"/>
      <name val="Calibri Light"/>
      <family val="2"/>
      <charset val="204"/>
    </font>
    <font>
      <sz val="10"/>
      <color rgb="FFFF0000"/>
      <name val="Arial"/>
      <family val="2"/>
    </font>
    <font>
      <sz val="12"/>
      <color theme="1"/>
      <name val="Times New Roman"/>
      <family val="1"/>
      <charset val="204"/>
    </font>
    <font>
      <b/>
      <sz val="11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A5A5A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4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/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indexed="8"/>
      </bottom>
      <diagonal/>
    </border>
    <border>
      <left style="double">
        <color rgb="FF3F3F3F"/>
      </left>
      <right/>
      <top style="medium">
        <color rgb="FF0070C0"/>
      </top>
      <bottom style="double">
        <color rgb="FF3F3F3F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 style="medium">
        <color rgb="FF0070C0"/>
      </left>
      <right/>
      <top style="medium">
        <color indexed="8"/>
      </top>
      <bottom style="medium">
        <color rgb="FF0070C0"/>
      </bottom>
      <diagonal/>
    </border>
    <border>
      <left style="medium">
        <color indexed="8"/>
      </left>
      <right/>
      <top/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 style="thin">
        <color rgb="FF0070C0"/>
      </right>
      <top style="medium">
        <color rgb="FF0070C0"/>
      </top>
      <bottom style="thick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 style="thick">
        <color rgb="FF0070C0"/>
      </bottom>
      <diagonal/>
    </border>
    <border>
      <left style="thin">
        <color rgb="FF0070C0"/>
      </left>
      <right style="medium">
        <color rgb="FF0070C0"/>
      </right>
      <top style="medium">
        <color rgb="FF0070C0"/>
      </top>
      <bottom style="thick">
        <color rgb="FF0070C0"/>
      </bottom>
      <diagonal/>
    </border>
    <border>
      <left/>
      <right style="double">
        <color rgb="FF3F3F3F"/>
      </right>
      <top style="medium">
        <color rgb="FF0070C0"/>
      </top>
      <bottom style="double">
        <color rgb="FF3F3F3F"/>
      </bottom>
      <diagonal/>
    </border>
    <border>
      <left/>
      <right style="medium">
        <color indexed="8"/>
      </right>
      <top style="medium">
        <color indexed="8"/>
      </top>
      <bottom style="medium">
        <color rgb="FF0070C0"/>
      </bottom>
      <diagonal/>
    </border>
    <border>
      <left/>
      <right style="thin">
        <color rgb="FF0070C0"/>
      </right>
      <top style="medium">
        <color rgb="FF0070C0"/>
      </top>
      <bottom style="thick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medium">
        <color theme="8" tint="0.39994506668294322"/>
      </left>
      <right style="medium">
        <color theme="8" tint="0.39994506668294322"/>
      </right>
      <top style="medium">
        <color rgb="FF0070C0"/>
      </top>
      <bottom style="medium">
        <color indexed="8"/>
      </bottom>
      <diagonal/>
    </border>
    <border>
      <left style="medium">
        <color theme="8" tint="0.39994506668294322"/>
      </left>
      <right style="medium">
        <color theme="8" tint="0.39994506668294322"/>
      </right>
      <top style="medium">
        <color indexed="8"/>
      </top>
      <bottom style="medium">
        <color rgb="FF0070C0"/>
      </bottom>
      <diagonal/>
    </border>
    <border>
      <left/>
      <right style="medium">
        <color indexed="8"/>
      </right>
      <top/>
      <bottom style="medium">
        <color rgb="FF0070C0"/>
      </bottom>
      <diagonal/>
    </border>
    <border>
      <left style="medium">
        <color indexed="8"/>
      </left>
      <right style="medium">
        <color indexed="8"/>
      </right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 style="medium">
        <color theme="8" tint="0.39994506668294322"/>
      </left>
      <right style="medium">
        <color indexed="8"/>
      </right>
      <top style="medium">
        <color rgb="FF0070C0"/>
      </top>
      <bottom style="medium">
        <color theme="8" tint="0.39991454817346722"/>
      </bottom>
      <diagonal/>
    </border>
    <border>
      <left style="medium">
        <color indexed="8"/>
      </left>
      <right style="medium">
        <color indexed="8"/>
      </right>
      <top style="medium">
        <color rgb="FF0070C0"/>
      </top>
      <bottom style="medium">
        <color theme="8" tint="0.39991454817346722"/>
      </bottom>
      <diagonal/>
    </border>
    <border>
      <left style="medium">
        <color indexed="8"/>
      </left>
      <right style="medium">
        <color rgb="FF0070C0"/>
      </right>
      <top style="medium">
        <color rgb="FF0070C0"/>
      </top>
      <bottom style="medium">
        <color theme="8" tint="0.39991454817346722"/>
      </bottom>
      <diagonal/>
    </border>
    <border>
      <left style="medium">
        <color theme="8" tint="0.39994506668294322"/>
      </left>
      <right style="medium">
        <color theme="8" tint="0.39994506668294322"/>
      </right>
      <top style="medium">
        <color theme="8" tint="0.39991454817346722"/>
      </top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/>
      <top style="medium">
        <color rgb="FF0070C0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medium">
        <color rgb="FF0070C0"/>
      </bottom>
      <diagonal/>
    </border>
    <border>
      <left style="thin">
        <color rgb="FF0070C0"/>
      </left>
      <right/>
      <top style="medium">
        <color rgb="FF0070C0"/>
      </top>
      <bottom style="thick">
        <color rgb="FF0070C0"/>
      </bottom>
      <diagonal/>
    </border>
    <border>
      <left style="thin">
        <color rgb="FF0070C0"/>
      </left>
      <right/>
      <top/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/>
      <bottom/>
      <diagonal/>
    </border>
    <border>
      <left/>
      <right style="thin">
        <color rgb="FF0070C0"/>
      </right>
      <top/>
      <bottom/>
      <diagonal/>
    </border>
    <border>
      <left style="thin">
        <color rgb="FF0070C0"/>
      </left>
      <right/>
      <top/>
      <bottom/>
      <diagonal/>
    </border>
    <border>
      <left style="thin">
        <color rgb="FF0070C0"/>
      </left>
      <right style="medium">
        <color rgb="FF0070C0"/>
      </right>
      <top/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medium">
        <color rgb="FF0070C0"/>
      </left>
      <right style="thin">
        <color rgb="FF0070C0"/>
      </right>
      <top style="medium">
        <color rgb="FF0070C0"/>
      </top>
      <bottom/>
      <diagonal/>
    </border>
    <border>
      <left style="thin">
        <color rgb="FF0070C0"/>
      </left>
      <right style="thin">
        <color rgb="FF0070C0"/>
      </right>
      <top style="medium">
        <color rgb="FF0070C0"/>
      </top>
      <bottom/>
      <diagonal/>
    </border>
    <border>
      <left style="thin">
        <color rgb="FF0070C0"/>
      </left>
      <right style="medium">
        <color rgb="FF0070C0"/>
      </right>
      <top style="medium">
        <color rgb="FF0070C0"/>
      </top>
      <bottom/>
      <diagonal/>
    </border>
    <border>
      <left/>
      <right style="thin">
        <color rgb="FF0070C0"/>
      </right>
      <top style="medium">
        <color rgb="FF0070C0"/>
      </top>
      <bottom/>
      <diagonal/>
    </border>
    <border>
      <left style="thin">
        <color rgb="FF0070C0"/>
      </left>
      <right/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thin">
        <color rgb="FF0070C0"/>
      </right>
      <top style="medium">
        <color rgb="FF0070C0"/>
      </top>
      <bottom style="medium">
        <color rgb="FF0070C0"/>
      </bottom>
      <diagonal/>
    </border>
  </borders>
  <cellStyleXfs count="16">
    <xf numFmtId="0" fontId="0" fillId="0" borderId="0"/>
    <xf numFmtId="0" fontId="7" fillId="3" borderId="3" applyNumberFormat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6" fillId="0" borderId="0"/>
    <xf numFmtId="43" fontId="23" fillId="0" borderId="0" applyFont="0" applyFill="0" applyBorder="0" applyAlignment="0" applyProtection="0"/>
  </cellStyleXfs>
  <cellXfs count="176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right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top" wrapText="1"/>
    </xf>
    <xf numFmtId="0" fontId="11" fillId="4" borderId="0" xfId="0" applyFont="1" applyFill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16" fillId="0" borderId="9" xfId="0" applyFont="1" applyBorder="1"/>
    <xf numFmtId="2" fontId="16" fillId="0" borderId="10" xfId="0" applyNumberFormat="1" applyFont="1" applyBorder="1"/>
    <xf numFmtId="2" fontId="16" fillId="0" borderId="0" xfId="0" applyNumberFormat="1" applyFont="1"/>
    <xf numFmtId="0" fontId="16" fillId="0" borderId="11" xfId="0" applyFont="1" applyBorder="1"/>
    <xf numFmtId="0" fontId="16" fillId="0" borderId="12" xfId="0" applyFont="1" applyBorder="1"/>
    <xf numFmtId="0" fontId="16" fillId="0" borderId="7" xfId="0" applyFont="1" applyBorder="1"/>
    <xf numFmtId="0" fontId="16" fillId="0" borderId="8" xfId="0" applyFont="1" applyBorder="1"/>
    <xf numFmtId="0" fontId="16" fillId="0" borderId="10" xfId="0" applyFont="1" applyBorder="1"/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4" fillId="2" borderId="24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1" fillId="0" borderId="25" xfId="14" applyFont="1" applyBorder="1" applyAlignment="1">
      <alignment horizontal="right" vertical="top" wrapText="1"/>
    </xf>
    <xf numFmtId="0" fontId="12" fillId="0" borderId="25" xfId="14" applyFont="1" applyBorder="1" applyAlignment="1">
      <alignment horizontal="left" vertical="center" wrapText="1"/>
    </xf>
    <xf numFmtId="0" fontId="18" fillId="5" borderId="25" xfId="0" applyFont="1" applyFill="1" applyBorder="1" applyAlignment="1">
      <alignment vertical="center" wrapText="1"/>
    </xf>
    <xf numFmtId="0" fontId="0" fillId="0" borderId="25" xfId="0" applyBorder="1"/>
    <xf numFmtId="49" fontId="5" fillId="0" borderId="11" xfId="0" applyNumberFormat="1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49" fontId="6" fillId="0" borderId="25" xfId="0" applyNumberFormat="1" applyFont="1" applyBorder="1" applyAlignment="1">
      <alignment horizontal="right"/>
    </xf>
    <xf numFmtId="0" fontId="16" fillId="0" borderId="25" xfId="0" applyFont="1" applyBorder="1"/>
    <xf numFmtId="2" fontId="16" fillId="0" borderId="25" xfId="0" applyNumberFormat="1" applyFont="1" applyBorder="1"/>
    <xf numFmtId="49" fontId="5" fillId="0" borderId="7" xfId="0" applyNumberFormat="1" applyFont="1" applyBorder="1" applyAlignment="1">
      <alignment horizontal="center" vertical="top" wrapText="1"/>
    </xf>
    <xf numFmtId="0" fontId="13" fillId="0" borderId="26" xfId="14" applyFont="1" applyBorder="1" applyAlignment="1">
      <alignment horizontal="left" vertical="center" wrapText="1"/>
    </xf>
    <xf numFmtId="0" fontId="12" fillId="0" borderId="26" xfId="14" applyFont="1" applyBorder="1" applyAlignment="1">
      <alignment horizontal="left" vertical="center" wrapText="1"/>
    </xf>
    <xf numFmtId="0" fontId="11" fillId="0" borderId="26" xfId="14" applyFont="1" applyBorder="1" applyAlignment="1">
      <alignment horizontal="right" vertical="top" wrapText="1"/>
    </xf>
    <xf numFmtId="0" fontId="5" fillId="0" borderId="26" xfId="0" applyFont="1" applyBorder="1" applyAlignment="1">
      <alignment horizontal="center" vertical="top" wrapText="1"/>
    </xf>
    <xf numFmtId="49" fontId="6" fillId="0" borderId="26" xfId="0" applyNumberFormat="1" applyFont="1" applyBorder="1" applyAlignment="1">
      <alignment horizontal="right"/>
    </xf>
    <xf numFmtId="0" fontId="16" fillId="0" borderId="26" xfId="0" applyFont="1" applyBorder="1"/>
    <xf numFmtId="2" fontId="16" fillId="0" borderId="26" xfId="0" applyNumberFormat="1" applyFont="1" applyBorder="1"/>
    <xf numFmtId="0" fontId="19" fillId="0" borderId="25" xfId="0" applyFont="1" applyBorder="1" applyAlignment="1">
      <alignment vertical="center" wrapText="1"/>
    </xf>
    <xf numFmtId="0" fontId="19" fillId="5" borderId="25" xfId="0" applyFont="1" applyFill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top" wrapText="1"/>
    </xf>
    <xf numFmtId="0" fontId="19" fillId="0" borderId="4" xfId="0" applyFont="1" applyBorder="1" applyAlignment="1">
      <alignment vertical="center" wrapText="1"/>
    </xf>
    <xf numFmtId="0" fontId="11" fillId="0" borderId="4" xfId="14" applyFont="1" applyBorder="1" applyAlignment="1">
      <alignment horizontal="right" vertical="top" wrapText="1"/>
    </xf>
    <xf numFmtId="0" fontId="5" fillId="0" borderId="4" xfId="0" applyFont="1" applyBorder="1" applyAlignment="1">
      <alignment horizontal="center" vertical="top" wrapText="1"/>
    </xf>
    <xf numFmtId="49" fontId="6" fillId="0" borderId="4" xfId="0" applyNumberFormat="1" applyFont="1" applyBorder="1" applyAlignment="1">
      <alignment horizontal="right"/>
    </xf>
    <xf numFmtId="0" fontId="16" fillId="0" borderId="4" xfId="0" applyFont="1" applyBorder="1"/>
    <xf numFmtId="2" fontId="16" fillId="0" borderId="4" xfId="0" applyNumberFormat="1" applyFont="1" applyBorder="1"/>
    <xf numFmtId="49" fontId="5" fillId="0" borderId="27" xfId="0" applyNumberFormat="1" applyFont="1" applyBorder="1" applyAlignment="1">
      <alignment horizontal="center" vertical="top" wrapText="1"/>
    </xf>
    <xf numFmtId="0" fontId="13" fillId="0" borderId="28" xfId="14" applyFont="1" applyBorder="1" applyAlignment="1">
      <alignment horizontal="left" vertical="center" wrapText="1"/>
    </xf>
    <xf numFmtId="0" fontId="11" fillId="0" borderId="28" xfId="14" applyFont="1" applyBorder="1" applyAlignment="1">
      <alignment horizontal="right" vertical="top" wrapText="1"/>
    </xf>
    <xf numFmtId="0" fontId="5" fillId="0" borderId="28" xfId="0" applyFont="1" applyBorder="1" applyAlignment="1">
      <alignment horizontal="center" vertical="top" wrapText="1"/>
    </xf>
    <xf numFmtId="49" fontId="6" fillId="0" borderId="28" xfId="0" applyNumberFormat="1" applyFont="1" applyBorder="1" applyAlignment="1">
      <alignment horizontal="right"/>
    </xf>
    <xf numFmtId="0" fontId="16" fillId="0" borderId="28" xfId="0" applyFont="1" applyBorder="1"/>
    <xf numFmtId="2" fontId="16" fillId="0" borderId="28" xfId="0" applyNumberFormat="1" applyFont="1" applyBorder="1"/>
    <xf numFmtId="2" fontId="16" fillId="0" borderId="29" xfId="0" applyNumberFormat="1" applyFont="1" applyBorder="1"/>
    <xf numFmtId="0" fontId="7" fillId="3" borderId="30" xfId="1" applyBorder="1" applyAlignment="1">
      <alignment horizontal="left" vertical="top" wrapText="1"/>
    </xf>
    <xf numFmtId="0" fontId="4" fillId="2" borderId="31" xfId="0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right"/>
    </xf>
    <xf numFmtId="0" fontId="6" fillId="0" borderId="33" xfId="0" applyFont="1" applyBorder="1" applyAlignment="1">
      <alignment horizontal="right"/>
    </xf>
    <xf numFmtId="0" fontId="6" fillId="0" borderId="34" xfId="0" applyFont="1" applyBorder="1" applyAlignment="1">
      <alignment horizontal="right"/>
    </xf>
    <xf numFmtId="0" fontId="6" fillId="0" borderId="35" xfId="0" applyFont="1" applyBorder="1" applyAlignment="1">
      <alignment horizontal="right"/>
    </xf>
    <xf numFmtId="0" fontId="13" fillId="0" borderId="29" xfId="14" applyFont="1" applyBorder="1" applyAlignment="1">
      <alignment horizontal="left" vertical="center" wrapText="1"/>
    </xf>
    <xf numFmtId="0" fontId="15" fillId="0" borderId="10" xfId="14" applyFont="1" applyBorder="1" applyAlignment="1">
      <alignment horizontal="left" vertical="center" wrapText="1"/>
    </xf>
    <xf numFmtId="0" fontId="15" fillId="0" borderId="12" xfId="14" applyFont="1" applyBorder="1" applyAlignment="1">
      <alignment horizontal="left" vertical="center" wrapText="1"/>
    </xf>
    <xf numFmtId="0" fontId="15" fillId="0" borderId="8" xfId="14" applyFont="1" applyBorder="1" applyAlignment="1">
      <alignment horizontal="left" vertical="center" wrapText="1"/>
    </xf>
    <xf numFmtId="0" fontId="4" fillId="4" borderId="38" xfId="0" applyFont="1" applyFill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 vertical="center" wrapText="1"/>
    </xf>
    <xf numFmtId="0" fontId="11" fillId="4" borderId="40" xfId="0" applyFont="1" applyFill="1" applyBorder="1" applyAlignment="1">
      <alignment horizontal="center" vertical="center" wrapText="1"/>
    </xf>
    <xf numFmtId="0" fontId="4" fillId="4" borderId="45" xfId="0" applyFont="1" applyFill="1" applyBorder="1" applyAlignment="1">
      <alignment horizontal="center" vertical="center" wrapText="1"/>
    </xf>
    <xf numFmtId="0" fontId="4" fillId="4" borderId="44" xfId="0" applyFont="1" applyFill="1" applyBorder="1" applyAlignment="1">
      <alignment horizontal="center" vertical="center" wrapText="1"/>
    </xf>
    <xf numFmtId="0" fontId="21" fillId="0" borderId="28" xfId="14" applyFont="1" applyBorder="1" applyAlignment="1">
      <alignment horizontal="center" vertical="center" wrapText="1"/>
    </xf>
    <xf numFmtId="0" fontId="10" fillId="3" borderId="47" xfId="1" applyFont="1" applyBorder="1" applyAlignment="1">
      <alignment horizontal="center" vertical="center"/>
    </xf>
    <xf numFmtId="14" fontId="0" fillId="0" borderId="48" xfId="0" applyNumberFormat="1" applyBorder="1" applyAlignment="1">
      <alignment horizontal="right"/>
    </xf>
    <xf numFmtId="14" fontId="0" fillId="0" borderId="49" xfId="0" applyNumberFormat="1" applyBorder="1" applyAlignment="1">
      <alignment horizontal="right"/>
    </xf>
    <xf numFmtId="14" fontId="0" fillId="0" borderId="50" xfId="0" applyNumberFormat="1" applyBorder="1" applyAlignment="1">
      <alignment horizontal="right"/>
    </xf>
    <xf numFmtId="14" fontId="0" fillId="0" borderId="17" xfId="0" applyNumberFormat="1" applyBorder="1" applyAlignment="1">
      <alignment horizontal="right"/>
    </xf>
    <xf numFmtId="0" fontId="16" fillId="0" borderId="29" xfId="0" applyFont="1" applyBorder="1"/>
    <xf numFmtId="4" fontId="16" fillId="0" borderId="27" xfId="0" applyNumberFormat="1" applyFont="1" applyBorder="1"/>
    <xf numFmtId="49" fontId="5" fillId="0" borderId="51" xfId="0" applyNumberFormat="1" applyFont="1" applyBorder="1" applyAlignment="1">
      <alignment horizontal="center" vertical="top" wrapText="1"/>
    </xf>
    <xf numFmtId="0" fontId="13" fillId="0" borderId="55" xfId="14" applyFont="1" applyBorder="1" applyAlignment="1">
      <alignment horizontal="left" vertical="center" wrapText="1"/>
    </xf>
    <xf numFmtId="0" fontId="11" fillId="0" borderId="55" xfId="14" applyFont="1" applyBorder="1" applyAlignment="1">
      <alignment horizontal="right" vertical="top" wrapText="1"/>
    </xf>
    <xf numFmtId="0" fontId="21" fillId="0" borderId="55" xfId="14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top" wrapText="1"/>
    </xf>
    <xf numFmtId="0" fontId="13" fillId="0" borderId="54" xfId="14" applyFont="1" applyBorder="1" applyAlignment="1">
      <alignment horizontal="left" vertical="center" wrapText="1"/>
    </xf>
    <xf numFmtId="0" fontId="6" fillId="0" borderId="52" xfId="0" applyFont="1" applyBorder="1" applyAlignment="1">
      <alignment horizontal="right"/>
    </xf>
    <xf numFmtId="49" fontId="6" fillId="0" borderId="55" xfId="0" applyNumberFormat="1" applyFont="1" applyBorder="1" applyAlignment="1">
      <alignment horizontal="right"/>
    </xf>
    <xf numFmtId="14" fontId="0" fillId="0" borderId="53" xfId="0" applyNumberFormat="1" applyBorder="1" applyAlignment="1">
      <alignment horizontal="right"/>
    </xf>
    <xf numFmtId="4" fontId="16" fillId="0" borderId="51" xfId="0" applyNumberFormat="1" applyFont="1" applyBorder="1"/>
    <xf numFmtId="0" fontId="16" fillId="0" borderId="54" xfId="0" applyFont="1" applyBorder="1"/>
    <xf numFmtId="2" fontId="16" fillId="0" borderId="55" xfId="0" applyNumberFormat="1" applyFont="1" applyBorder="1"/>
    <xf numFmtId="0" fontId="16" fillId="0" borderId="55" xfId="0" applyFont="1" applyBorder="1"/>
    <xf numFmtId="2" fontId="16" fillId="0" borderId="54" xfId="0" applyNumberFormat="1" applyFont="1" applyBorder="1"/>
    <xf numFmtId="164" fontId="16" fillId="0" borderId="51" xfId="0" applyNumberFormat="1" applyFont="1" applyBorder="1"/>
    <xf numFmtId="0" fontId="6" fillId="0" borderId="0" xfId="0" applyFont="1"/>
    <xf numFmtId="49" fontId="5" fillId="0" borderId="56" xfId="0" applyNumberFormat="1" applyFont="1" applyBorder="1" applyAlignment="1">
      <alignment horizontal="center" vertical="top" wrapText="1"/>
    </xf>
    <xf numFmtId="0" fontId="13" fillId="0" borderId="57" xfId="14" applyFont="1" applyBorder="1" applyAlignment="1">
      <alignment horizontal="left" vertical="center" wrapText="1"/>
    </xf>
    <xf numFmtId="0" fontId="11" fillId="0" borderId="57" xfId="14" applyFont="1" applyBorder="1" applyAlignment="1">
      <alignment horizontal="right" vertical="top" wrapText="1"/>
    </xf>
    <xf numFmtId="0" fontId="21" fillId="0" borderId="57" xfId="14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top" wrapText="1"/>
    </xf>
    <xf numFmtId="0" fontId="13" fillId="0" borderId="58" xfId="14" applyFont="1" applyBorder="1" applyAlignment="1">
      <alignment horizontal="left" vertical="center" wrapText="1"/>
    </xf>
    <xf numFmtId="0" fontId="6" fillId="0" borderId="59" xfId="0" applyFont="1" applyBorder="1" applyAlignment="1">
      <alignment horizontal="right"/>
    </xf>
    <xf numFmtId="49" fontId="6" fillId="0" borderId="57" xfId="0" applyNumberFormat="1" applyFont="1" applyBorder="1" applyAlignment="1">
      <alignment horizontal="right"/>
    </xf>
    <xf numFmtId="14" fontId="0" fillId="0" borderId="60" xfId="0" applyNumberFormat="1" applyBorder="1" applyAlignment="1">
      <alignment horizontal="right"/>
    </xf>
    <xf numFmtId="4" fontId="16" fillId="0" borderId="56" xfId="0" applyNumberFormat="1" applyFont="1" applyBorder="1"/>
    <xf numFmtId="0" fontId="16" fillId="0" borderId="58" xfId="0" applyFont="1" applyBorder="1"/>
    <xf numFmtId="164" fontId="16" fillId="0" borderId="56" xfId="0" applyNumberFormat="1" applyFont="1" applyBorder="1"/>
    <xf numFmtId="2" fontId="16" fillId="0" borderId="57" xfId="0" applyNumberFormat="1" applyFont="1" applyBorder="1"/>
    <xf numFmtId="0" fontId="16" fillId="0" borderId="57" xfId="0" applyFont="1" applyBorder="1"/>
    <xf numFmtId="2" fontId="16" fillId="0" borderId="58" xfId="0" applyNumberFormat="1" applyFont="1" applyBorder="1"/>
    <xf numFmtId="49" fontId="19" fillId="0" borderId="4" xfId="0" applyNumberFormat="1" applyFont="1" applyBorder="1" applyAlignment="1">
      <alignment horizontal="center" vertical="center" wrapText="1"/>
    </xf>
    <xf numFmtId="49" fontId="19" fillId="0" borderId="25" xfId="0" applyNumberFormat="1" applyFont="1" applyBorder="1" applyAlignment="1">
      <alignment horizontal="center" vertical="center" wrapText="1"/>
    </xf>
    <xf numFmtId="0" fontId="11" fillId="6" borderId="61" xfId="0" applyFont="1" applyFill="1" applyBorder="1" applyAlignment="1">
      <alignment horizontal="center" vertical="top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left" vertical="top" wrapText="1"/>
    </xf>
    <xf numFmtId="0" fontId="11" fillId="0" borderId="61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center" vertical="top" wrapText="1"/>
    </xf>
    <xf numFmtId="0" fontId="11" fillId="0" borderId="62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164" fontId="16" fillId="0" borderId="56" xfId="0" applyNumberFormat="1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1" xfId="0" applyFont="1" applyBorder="1" applyAlignment="1">
      <alignment horizontal="center" vertical="center"/>
    </xf>
    <xf numFmtId="164" fontId="16" fillId="0" borderId="51" xfId="0" applyNumberFormat="1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4" fontId="24" fillId="0" borderId="27" xfId="0" applyNumberFormat="1" applyFont="1" applyBorder="1"/>
    <xf numFmtId="2" fontId="24" fillId="0" borderId="28" xfId="0" applyNumberFormat="1" applyFont="1" applyBorder="1"/>
    <xf numFmtId="166" fontId="25" fillId="0" borderId="4" xfId="0" applyNumberFormat="1" applyFont="1" applyBorder="1" applyAlignment="1">
      <alignment horizontal="center" vertical="center" wrapText="1"/>
    </xf>
    <xf numFmtId="165" fontId="16" fillId="0" borderId="10" xfId="0" applyNumberFormat="1" applyFont="1" applyBorder="1"/>
    <xf numFmtId="167" fontId="16" fillId="0" borderId="51" xfId="0" applyNumberFormat="1" applyFont="1" applyBorder="1"/>
    <xf numFmtId="2" fontId="24" fillId="0" borderId="27" xfId="0" applyNumberFormat="1" applyFont="1" applyBorder="1"/>
    <xf numFmtId="2" fontId="16" fillId="0" borderId="27" xfId="0" applyNumberFormat="1" applyFont="1" applyBorder="1"/>
    <xf numFmtId="2" fontId="16" fillId="0" borderId="12" xfId="0" applyNumberFormat="1" applyFont="1" applyBorder="1"/>
    <xf numFmtId="168" fontId="16" fillId="0" borderId="8" xfId="0" applyNumberFormat="1" applyFont="1" applyBorder="1"/>
    <xf numFmtId="168" fontId="16" fillId="0" borderId="11" xfId="0" applyNumberFormat="1" applyFont="1" applyBorder="1"/>
    <xf numFmtId="0" fontId="5" fillId="0" borderId="7" xfId="0" applyFont="1" applyBorder="1" applyAlignment="1">
      <alignment horizontal="center" vertical="top" wrapText="1"/>
    </xf>
    <xf numFmtId="0" fontId="6" fillId="0" borderId="26" xfId="0" applyFont="1" applyBorder="1" applyAlignment="1">
      <alignment horizontal="right"/>
    </xf>
    <xf numFmtId="0" fontId="0" fillId="0" borderId="17" xfId="0" applyBorder="1" applyAlignment="1">
      <alignment horizontal="right"/>
    </xf>
    <xf numFmtId="0" fontId="26" fillId="0" borderId="8" xfId="0" applyFont="1" applyBorder="1"/>
    <xf numFmtId="0" fontId="16" fillId="0" borderId="0" xfId="0" applyFont="1"/>
    <xf numFmtId="0" fontId="27" fillId="0" borderId="25" xfId="0" applyFont="1" applyBorder="1" applyAlignment="1">
      <alignment vertical="center" wrapText="1"/>
    </xf>
    <xf numFmtId="0" fontId="27" fillId="0" borderId="4" xfId="0" applyFont="1" applyBorder="1" applyAlignment="1">
      <alignment vertical="center" wrapText="1"/>
    </xf>
    <xf numFmtId="2" fontId="0" fillId="0" borderId="0" xfId="0" applyNumberFormat="1"/>
    <xf numFmtId="0" fontId="22" fillId="0" borderId="0" xfId="0" applyFont="1"/>
    <xf numFmtId="169" fontId="28" fillId="0" borderId="0" xfId="15" applyNumberFormat="1" applyFont="1"/>
    <xf numFmtId="169" fontId="0" fillId="0" borderId="0" xfId="15" applyNumberFormat="1" applyFont="1"/>
    <xf numFmtId="170" fontId="0" fillId="0" borderId="0" xfId="0" applyNumberFormat="1"/>
    <xf numFmtId="0" fontId="11" fillId="6" borderId="0" xfId="0" applyFont="1" applyFill="1" applyAlignment="1">
      <alignment horizontal="center" vertical="center" wrapText="1"/>
    </xf>
    <xf numFmtId="0" fontId="29" fillId="0" borderId="5" xfId="0" applyFont="1" applyBorder="1" applyAlignment="1">
      <alignment horizontal="left" vertical="top" wrapText="1"/>
    </xf>
    <xf numFmtId="43" fontId="11" fillId="0" borderId="7" xfId="15" applyFont="1" applyBorder="1" applyAlignment="1">
      <alignment horizontal="right" vertical="center" wrapText="1"/>
    </xf>
    <xf numFmtId="43" fontId="24" fillId="0" borderId="27" xfId="0" applyNumberFormat="1" applyFont="1" applyBorder="1"/>
    <xf numFmtId="43" fontId="30" fillId="0" borderId="27" xfId="0" applyNumberFormat="1" applyFont="1" applyBorder="1"/>
    <xf numFmtId="43" fontId="22" fillId="0" borderId="27" xfId="0" applyNumberFormat="1" applyFont="1" applyBorder="1"/>
    <xf numFmtId="43" fontId="31" fillId="0" borderId="27" xfId="0" applyNumberFormat="1" applyFont="1" applyBorder="1"/>
    <xf numFmtId="0" fontId="20" fillId="4" borderId="5" xfId="0" applyFont="1" applyFill="1" applyBorder="1" applyAlignment="1">
      <alignment horizontal="center" vertical="top" wrapText="1"/>
    </xf>
    <xf numFmtId="0" fontId="20" fillId="4" borderId="16" xfId="0" applyFont="1" applyFill="1" applyBorder="1" applyAlignment="1">
      <alignment horizontal="center" vertical="top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36" xfId="0" applyFont="1" applyFill="1" applyBorder="1" applyAlignment="1">
      <alignment horizontal="center" vertical="center" wrapText="1"/>
    </xf>
    <xf numFmtId="0" fontId="4" fillId="4" borderId="37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center" vertical="top" wrapText="1"/>
    </xf>
    <xf numFmtId="0" fontId="4" fillId="4" borderId="42" xfId="0" applyFont="1" applyFill="1" applyBorder="1" applyAlignment="1">
      <alignment horizontal="center" vertical="top" wrapText="1"/>
    </xf>
    <xf numFmtId="0" fontId="4" fillId="4" borderId="43" xfId="0" applyFont="1" applyFill="1" applyBorder="1" applyAlignment="1">
      <alignment horizontal="center" vertical="top" wrapText="1"/>
    </xf>
    <xf numFmtId="0" fontId="10" fillId="3" borderId="20" xfId="1" applyFont="1" applyBorder="1"/>
    <xf numFmtId="0" fontId="6" fillId="0" borderId="46" xfId="0" applyFont="1" applyBorder="1"/>
    <xf numFmtId="0" fontId="20" fillId="4" borderId="14" xfId="0" applyFont="1" applyFill="1" applyBorder="1" applyAlignment="1">
      <alignment horizontal="center" vertical="top" wrapText="1"/>
    </xf>
    <xf numFmtId="0" fontId="20" fillId="4" borderId="6" xfId="0" applyFont="1" applyFill="1" applyBorder="1" applyAlignment="1">
      <alignment horizontal="center" vertical="top" wrapText="1"/>
    </xf>
    <xf numFmtId="0" fontId="11" fillId="4" borderId="5" xfId="0" applyFont="1" applyFill="1" applyBorder="1" applyAlignment="1">
      <alignment horizontal="center" vertical="top" wrapText="1"/>
    </xf>
    <xf numFmtId="0" fontId="11" fillId="4" borderId="14" xfId="0" applyFont="1" applyFill="1" applyBorder="1" applyAlignment="1">
      <alignment horizontal="center" vertical="top" wrapText="1"/>
    </xf>
    <xf numFmtId="0" fontId="11" fillId="4" borderId="6" xfId="0" applyFont="1" applyFill="1" applyBorder="1" applyAlignment="1">
      <alignment horizontal="center" vertical="top" wrapText="1"/>
    </xf>
  </cellXfs>
  <cellStyles count="16"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Контрольная ячейка" xfId="1" builtinId="23"/>
    <cellStyle name="Обычный" xfId="0" builtinId="0"/>
    <cellStyle name="Обычный 2" xfId="14" xr:uid="{00000000-0005-0000-0000-000008000000}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Финансовый" xfId="15" builtin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422"/>
  <sheetViews>
    <sheetView tabSelected="1" zoomScaleNormal="100" workbookViewId="0">
      <pane xSplit="11" ySplit="2" topLeftCell="L3" activePane="bottomRight" state="frozen"/>
      <selection pane="topRight" activeCell="L1" sqref="L1"/>
      <selection pane="bottomLeft" activeCell="A3" sqref="A3"/>
      <selection pane="bottomRight" activeCell="F5" sqref="F5"/>
    </sheetView>
  </sheetViews>
  <sheetFormatPr defaultColWidth="8.85546875" defaultRowHeight="12.75"/>
  <cols>
    <col min="1" max="1" width="3.42578125" customWidth="1"/>
    <col min="2" max="2" width="5" customWidth="1"/>
    <col min="3" max="3" width="27" customWidth="1"/>
    <col min="4" max="4" width="29.7109375" hidden="1" customWidth="1"/>
    <col min="5" max="5" width="17.5703125" hidden="1" customWidth="1"/>
    <col min="6" max="6" width="12.42578125" customWidth="1"/>
    <col min="7" max="7" width="10.7109375" hidden="1" customWidth="1"/>
    <col min="8" max="8" width="60.42578125" hidden="1" customWidth="1"/>
    <col min="9" max="9" width="16.140625" hidden="1" customWidth="1"/>
    <col min="10" max="10" width="12.7109375" hidden="1" customWidth="1"/>
    <col min="11" max="11" width="18.7109375" hidden="1" customWidth="1"/>
    <col min="12" max="12" width="15.7109375" customWidth="1"/>
    <col min="13" max="13" width="10.7109375" customWidth="1"/>
    <col min="14" max="14" width="15.85546875" customWidth="1"/>
    <col min="15" max="15" width="12.140625" customWidth="1"/>
    <col min="16" max="16" width="16" customWidth="1"/>
    <col min="17" max="17" width="11.7109375" customWidth="1"/>
    <col min="18" max="19" width="15.7109375" customWidth="1"/>
    <col min="20" max="20" width="16.85546875" customWidth="1"/>
    <col min="21" max="21" width="15" customWidth="1"/>
    <col min="22" max="22" width="15.140625" customWidth="1"/>
    <col min="23" max="25" width="15" customWidth="1"/>
    <col min="26" max="26" width="14.140625" customWidth="1"/>
    <col min="27" max="27" width="14" customWidth="1"/>
    <col min="28" max="28" width="16" customWidth="1"/>
    <col min="29" max="29" width="11.7109375" customWidth="1"/>
    <col min="30" max="31" width="15.7109375" customWidth="1"/>
    <col min="32" max="32" width="16.85546875" customWidth="1"/>
    <col min="33" max="33" width="15" customWidth="1"/>
    <col min="34" max="34" width="15.140625" customWidth="1"/>
    <col min="35" max="37" width="15" customWidth="1"/>
    <col min="38" max="38" width="13.42578125" customWidth="1"/>
    <col min="39" max="39" width="14" customWidth="1"/>
    <col min="40" max="40" width="16.5703125" customWidth="1"/>
    <col min="41" max="41" width="16" customWidth="1"/>
    <col min="42" max="42" width="18.85546875" customWidth="1"/>
    <col min="43" max="43" width="17.28515625" customWidth="1"/>
    <col min="44" max="44" width="13.5703125" customWidth="1"/>
    <col min="45" max="46" width="16.28515625" customWidth="1"/>
  </cols>
  <sheetData>
    <row r="1" spans="1:46" ht="35.25" customHeight="1" thickBot="1">
      <c r="A1" s="21"/>
      <c r="B1" s="162" t="s">
        <v>0</v>
      </c>
      <c r="C1" s="164" t="s">
        <v>1</v>
      </c>
      <c r="D1" s="166" t="s">
        <v>2</v>
      </c>
      <c r="E1" s="167"/>
      <c r="F1" s="167"/>
      <c r="G1" s="167"/>
      <c r="H1" s="168"/>
      <c r="I1" s="62"/>
      <c r="J1" s="169" t="s">
        <v>59</v>
      </c>
      <c r="K1" s="170"/>
      <c r="L1" s="160" t="str">
        <f>'EVALUARE AUCTION'!B2</f>
        <v>SRL "Danstar Evolution"</v>
      </c>
      <c r="M1" s="161"/>
      <c r="N1" s="160" t="str">
        <f>'EVALUARE AUCTION'!B3</f>
        <v>Green Farm</v>
      </c>
      <c r="O1" s="161"/>
      <c r="P1" s="160" t="str">
        <f>'EVALUARE AUCTION'!B4</f>
        <v>VSN CONS SRL</v>
      </c>
      <c r="Q1" s="161"/>
      <c r="R1" s="160" t="str">
        <f>'EVALUARE AUCTION'!B5</f>
        <v xml:space="preserve">BUDEICOM </v>
      </c>
      <c r="S1" s="161"/>
      <c r="T1" s="160" t="str">
        <f>'EVALUARE AUCTION'!B6</f>
        <v>Elve Construct</v>
      </c>
      <c r="U1" s="161"/>
      <c r="V1" s="160" t="str">
        <f>'EVALUARE AUCTION'!B7</f>
        <v>Horus</v>
      </c>
      <c r="W1" s="161"/>
      <c r="X1" s="160" t="str">
        <f>'EVALUARE AUCTION'!B8</f>
        <v>Olbi Com</v>
      </c>
      <c r="Y1" s="161"/>
      <c r="Z1" s="160" t="str">
        <f>'EVALUARE AUCTION'!B9</f>
        <v xml:space="preserve">SC MIHCONS PLUS </v>
      </c>
      <c r="AA1" s="161"/>
      <c r="AB1" s="160" t="str">
        <f>'EVALUARE AUCTION'!B10</f>
        <v>Atractiv Invest</v>
      </c>
      <c r="AC1" s="161"/>
      <c r="AD1" s="160" t="str">
        <f>'EVALUARE AUCTION'!B11</f>
        <v>Proiect Gabion</v>
      </c>
      <c r="AE1" s="161"/>
      <c r="AF1" s="160" t="str">
        <f>'EVALUARE AUCTION'!B12</f>
        <v>Moldescon</v>
      </c>
      <c r="AG1" s="161"/>
      <c r="AH1" s="160" t="str">
        <f>'EVALUARE AUCTION'!B13</f>
        <v>Getarcon Grup</v>
      </c>
      <c r="AI1" s="161"/>
      <c r="AJ1" s="160" t="str">
        <f>'EVALUARE AUCTION'!B14</f>
        <v>Primaterax-nord</v>
      </c>
      <c r="AK1" s="161"/>
      <c r="AL1" s="160"/>
      <c r="AM1" s="161"/>
      <c r="AN1" s="160" t="s">
        <v>396</v>
      </c>
      <c r="AO1" s="171"/>
      <c r="AP1" s="172"/>
      <c r="AQ1" s="173" t="s">
        <v>397</v>
      </c>
      <c r="AR1" s="174"/>
      <c r="AS1" s="175"/>
      <c r="AT1" s="10"/>
    </row>
    <row r="2" spans="1:46" ht="49.5" customHeight="1" thickTop="1" thickBot="1">
      <c r="A2" s="22"/>
      <c r="B2" s="163"/>
      <c r="C2" s="165"/>
      <c r="D2" s="72" t="s">
        <v>62</v>
      </c>
      <c r="E2" s="73" t="s">
        <v>3</v>
      </c>
      <c r="F2" s="74" t="s">
        <v>4</v>
      </c>
      <c r="G2" s="76" t="s">
        <v>5</v>
      </c>
      <c r="H2" s="75" t="s">
        <v>63</v>
      </c>
      <c r="I2" s="63" t="s">
        <v>58</v>
      </c>
      <c r="J2" s="23" t="s">
        <v>60</v>
      </c>
      <c r="K2" s="78" t="s">
        <v>61</v>
      </c>
      <c r="L2" s="6" t="s">
        <v>393</v>
      </c>
      <c r="M2" s="9" t="s">
        <v>394</v>
      </c>
      <c r="N2" s="6" t="s">
        <v>393</v>
      </c>
      <c r="O2" s="9" t="s">
        <v>394</v>
      </c>
      <c r="P2" s="6" t="s">
        <v>393</v>
      </c>
      <c r="Q2" s="9" t="s">
        <v>394</v>
      </c>
      <c r="R2" s="6" t="s">
        <v>393</v>
      </c>
      <c r="S2" s="9" t="s">
        <v>394</v>
      </c>
      <c r="T2" s="6" t="s">
        <v>393</v>
      </c>
      <c r="U2" s="9" t="s">
        <v>394</v>
      </c>
      <c r="V2" s="6" t="s">
        <v>393</v>
      </c>
      <c r="W2" s="9" t="s">
        <v>394</v>
      </c>
      <c r="X2" s="6" t="s">
        <v>393</v>
      </c>
      <c r="Y2" s="9" t="s">
        <v>394</v>
      </c>
      <c r="Z2" s="6" t="s">
        <v>393</v>
      </c>
      <c r="AA2" s="9" t="s">
        <v>394</v>
      </c>
      <c r="AB2" s="6" t="s">
        <v>393</v>
      </c>
      <c r="AC2" s="9" t="s">
        <v>394</v>
      </c>
      <c r="AD2" s="6" t="s">
        <v>393</v>
      </c>
      <c r="AE2" s="9" t="s">
        <v>394</v>
      </c>
      <c r="AF2" s="6" t="s">
        <v>393</v>
      </c>
      <c r="AG2" s="9" t="s">
        <v>394</v>
      </c>
      <c r="AH2" s="6" t="s">
        <v>393</v>
      </c>
      <c r="AI2" s="9" t="s">
        <v>394</v>
      </c>
      <c r="AJ2" s="6" t="s">
        <v>393</v>
      </c>
      <c r="AK2" s="9" t="s">
        <v>394</v>
      </c>
      <c r="AL2" s="6" t="s">
        <v>393</v>
      </c>
      <c r="AM2" s="9" t="s">
        <v>394</v>
      </c>
      <c r="AN2" s="6" t="s">
        <v>393</v>
      </c>
      <c r="AO2" s="8" t="s">
        <v>394</v>
      </c>
      <c r="AP2" s="7" t="s">
        <v>395</v>
      </c>
      <c r="AQ2" s="6" t="s">
        <v>393</v>
      </c>
      <c r="AR2" s="8" t="s">
        <v>394</v>
      </c>
      <c r="AS2" s="7" t="s">
        <v>395</v>
      </c>
      <c r="AT2" s="11"/>
    </row>
    <row r="3" spans="1:46" ht="49.5" customHeight="1" thickBot="1">
      <c r="A3" s="1"/>
      <c r="B3" s="54"/>
      <c r="C3" s="55" t="s">
        <v>475</v>
      </c>
      <c r="D3" s="55" t="s">
        <v>399</v>
      </c>
      <c r="E3" s="56"/>
      <c r="F3" s="77">
        <v>1</v>
      </c>
      <c r="G3" s="57"/>
      <c r="H3" s="68" t="s">
        <v>474</v>
      </c>
      <c r="I3" s="64"/>
      <c r="J3" s="58"/>
      <c r="K3" s="79"/>
      <c r="L3" s="84">
        <f>'EVALUARE AUCTION'!E2</f>
        <v>1557449.19</v>
      </c>
      <c r="M3" s="83">
        <f>L3*1.2</f>
        <v>1868939.0279999999</v>
      </c>
      <c r="N3" s="84">
        <f>'EVALUARE AUCTION'!E3</f>
        <v>1855657.34</v>
      </c>
      <c r="O3" s="83">
        <f>N3*1.2</f>
        <v>2226788.8080000002</v>
      </c>
      <c r="P3" s="84">
        <f>'EVALUARE AUCTION'!E4</f>
        <v>1882000</v>
      </c>
      <c r="Q3" s="83">
        <f>P3*1.2</f>
        <v>2258400</v>
      </c>
      <c r="R3" s="84">
        <f>'EVALUARE AUCTION'!E5</f>
        <v>1877770.07</v>
      </c>
      <c r="S3" s="83">
        <f>R3*1.2</f>
        <v>2253324.0839999998</v>
      </c>
      <c r="T3" s="84">
        <f>'EVALUARE AUCTION'!E6</f>
        <v>2050887.63</v>
      </c>
      <c r="U3" s="83">
        <f>T3*1.2</f>
        <v>2461065.156</v>
      </c>
      <c r="V3" s="84">
        <f>'EVALUARE AUCTION'!E7</f>
        <v>1959621</v>
      </c>
      <c r="W3" s="83">
        <f>V3*1.2</f>
        <v>2351545.1999999997</v>
      </c>
      <c r="X3" s="84">
        <f>'EVALUARE AUCTION'!E8</f>
        <v>1969122</v>
      </c>
      <c r="Y3" s="83">
        <f>X3*1.2</f>
        <v>2362946.4</v>
      </c>
      <c r="Z3" s="158">
        <f>'EVALUARE AUCTION'!E9</f>
        <v>2041948.87</v>
      </c>
      <c r="AA3" s="83">
        <f>Z3*1.2</f>
        <v>2450338.6439999999</v>
      </c>
      <c r="AB3" s="84">
        <f>'EVALUARE AUCTION'!E10</f>
        <v>2126359.1</v>
      </c>
      <c r="AC3" s="83">
        <f>AB3*1.2</f>
        <v>2551630.92</v>
      </c>
      <c r="AD3" s="84">
        <f>'EVALUARE AUCTION'!E11</f>
        <v>2293953.06</v>
      </c>
      <c r="AE3" s="83">
        <f>AD3*1.2</f>
        <v>2752743.6719999998</v>
      </c>
      <c r="AF3" s="84">
        <f>'EVALUARE AUCTION'!E12</f>
        <v>2268667.9900000002</v>
      </c>
      <c r="AG3" s="83">
        <f>AF3*1.2</f>
        <v>2722401.588</v>
      </c>
      <c r="AH3" s="84">
        <f>'EVALUARE AUCTION'!E13</f>
        <v>2808790.41</v>
      </c>
      <c r="AI3" s="83">
        <f>AH3*1.2</f>
        <v>3370548.4920000001</v>
      </c>
      <c r="AJ3" s="84">
        <f>'EVALUARE AUCTION'!E14</f>
        <v>2928373</v>
      </c>
      <c r="AK3" s="83">
        <f>AJ3*1.2</f>
        <v>3514047.6</v>
      </c>
      <c r="AL3" s="137"/>
      <c r="AM3" s="83">
        <f>AL3*1.2</f>
        <v>0</v>
      </c>
      <c r="AN3" s="60">
        <f>MIN(L3,N3,P3,R3,T3,V3,X3,Z3,AB3,AD3,AF3,AH3,AJ3,AL3)</f>
        <v>1557449.19</v>
      </c>
      <c r="AO3" s="60">
        <f>MIN(M3,O3,Q3,S3,U3,W3,Y3,AA3)</f>
        <v>1868939.0279999999</v>
      </c>
      <c r="AP3" s="60" t="str">
        <f>IF(L3=AN3,$L$1,IF(N3=AN3,$N$1,IF(P3=AN3,$P$1,IF(R3=AN3,$R$1,IF(T3=AN3,$T$1,IF(V3=AN3,$V$1,IF(X3=AN3,$X$1,IF(Z3=AN3,$Z$1,IF(AB3=AN3,$AB$1,IF(AD3=AN3,$AD$1,IF(AF3=AN3,$AF$1,IF(AH3=AN3,$AH$1,IF(AJ3=AN3,$AJ$1,$AL$1)))))))))))))</f>
        <v>SRL "Danstar Evolution"</v>
      </c>
      <c r="AQ3" s="60">
        <f t="shared" ref="AQ3:AS4" si="0">AN3</f>
        <v>1557449.19</v>
      </c>
      <c r="AR3" s="59">
        <f t="shared" si="0"/>
        <v>1868939.0279999999</v>
      </c>
      <c r="AS3" s="61" t="str">
        <f t="shared" si="0"/>
        <v>SRL "Danstar Evolution"</v>
      </c>
      <c r="AT3" s="11"/>
    </row>
    <row r="4" spans="1:46" ht="57.75" customHeight="1" thickTop="1" thickBot="1">
      <c r="A4" s="1"/>
      <c r="B4" s="54"/>
      <c r="C4" s="55" t="s">
        <v>474</v>
      </c>
      <c r="D4" s="55" t="s">
        <v>399</v>
      </c>
      <c r="E4" s="56"/>
      <c r="F4" s="77">
        <v>1</v>
      </c>
      <c r="G4" s="57"/>
      <c r="H4" s="68" t="s">
        <v>474</v>
      </c>
      <c r="I4" s="64"/>
      <c r="J4" s="58"/>
      <c r="K4" s="79"/>
      <c r="L4" s="131">
        <f>'EVALUARE AUCTION'!H2</f>
        <v>1557449.19</v>
      </c>
      <c r="M4" s="83">
        <f>L4*1.2</f>
        <v>1868939.0279999999</v>
      </c>
      <c r="N4" s="156">
        <f>'EVALUARE AUCTION'!H3</f>
        <v>1748850</v>
      </c>
      <c r="O4" s="83">
        <f>N4*1.2</f>
        <v>2098620</v>
      </c>
      <c r="P4" s="156">
        <f>'EVALUARE AUCTION'!H4</f>
        <v>1749000</v>
      </c>
      <c r="Q4" s="83">
        <f>P4*1.2</f>
        <v>2098800</v>
      </c>
      <c r="R4" s="156">
        <f>'EVALUARE AUCTION'!H5</f>
        <v>1750000</v>
      </c>
      <c r="S4" s="83">
        <f>R4*1.2</f>
        <v>2100000</v>
      </c>
      <c r="T4" s="157">
        <f>'EVALUARE AUCTION'!H6</f>
        <v>1959620</v>
      </c>
      <c r="U4" s="83">
        <f>T4*1.2</f>
        <v>2351544</v>
      </c>
      <c r="V4" s="157">
        <f>'EVALUARE AUCTION'!H7</f>
        <v>1959621</v>
      </c>
      <c r="W4" s="83">
        <f>V4*1.2</f>
        <v>2351545.1999999997</v>
      </c>
      <c r="X4" s="157">
        <f>'EVALUARE AUCTION'!H8</f>
        <v>1969122</v>
      </c>
      <c r="Y4" s="83">
        <f>X4*1.2</f>
        <v>2362946.4</v>
      </c>
      <c r="Z4" s="159">
        <f>'EVALUARE AUCTION'!H9</f>
        <v>2041948.87</v>
      </c>
      <c r="AA4" s="83">
        <f>Z4*1.2</f>
        <v>2450338.6439999999</v>
      </c>
      <c r="AB4" s="136">
        <f>'EVALUARE AUCTION'!H10</f>
        <v>2126359.1</v>
      </c>
      <c r="AC4" s="83">
        <f>AB4*1.2</f>
        <v>2551630.92</v>
      </c>
      <c r="AD4" s="136">
        <f>'EVALUARE AUCTION'!H11</f>
        <v>2253953.06</v>
      </c>
      <c r="AE4" s="83">
        <f>AD4*1.2</f>
        <v>2704743.6719999998</v>
      </c>
      <c r="AF4" s="136">
        <f>'EVALUARE AUCTION'!H12</f>
        <v>2268667.9900000002</v>
      </c>
      <c r="AG4" s="83">
        <f>AF4*1.2</f>
        <v>2722401.588</v>
      </c>
      <c r="AH4" s="136">
        <f>'EVALUARE AUCTION'!H13</f>
        <v>2808790.41</v>
      </c>
      <c r="AI4" s="83">
        <f>AH4*1.2</f>
        <v>3370548.4920000001</v>
      </c>
      <c r="AJ4" s="136">
        <f>'EVALUARE AUCTION'!H14</f>
        <v>2868373</v>
      </c>
      <c r="AK4" s="83">
        <f>AJ4*1.2</f>
        <v>3442047.6</v>
      </c>
      <c r="AL4" s="136"/>
      <c r="AM4" s="83">
        <f>AL4*1.2</f>
        <v>0</v>
      </c>
      <c r="AN4" s="132">
        <f>MIN(L4,N4,P4,R4,T4,V4,X4,Z4,AB4,AD4,AF4,AH4,AJ4,AL4)</f>
        <v>1557449.19</v>
      </c>
      <c r="AO4" s="60">
        <f>MIN(M4,O4,Q4,S4,U4,W4,Y4,AA4)</f>
        <v>1868939.0279999999</v>
      </c>
      <c r="AP4" s="60" t="str">
        <f>IF(L4=AN4,$L$1,IF(N4=AN4,$N$1,IF(P4=AN4,$P$1,IF(R4=AN4,$R$1,IF(T4=AN4,$T$1,IF(V4=AN4,$V$1,IF(X4=AN4,$X$1,IF(Z4=AN4,$Z$1,IF(AB4=AN4,$AB$1,IF(AD4=AN4,$AD$1,IF(AF4=AN4,$AF$1,IF(AH4=AN4,$AH$1,IF(AJ4=AN4,$AJ$1,$AL$1)))))))))))))</f>
        <v>SRL "Danstar Evolution"</v>
      </c>
      <c r="AQ4" s="132">
        <f>AN4</f>
        <v>1557449.19</v>
      </c>
      <c r="AR4" s="59">
        <f t="shared" si="0"/>
        <v>1868939.0279999999</v>
      </c>
      <c r="AS4" s="61" t="str">
        <f t="shared" si="0"/>
        <v>SRL "Danstar Evolution"</v>
      </c>
      <c r="AT4" s="15"/>
    </row>
    <row r="5" spans="1:46" ht="39" customHeight="1" thickTop="1">
      <c r="A5" s="1"/>
      <c r="B5" s="85"/>
      <c r="C5" s="86"/>
      <c r="D5" s="86"/>
      <c r="E5" s="87"/>
      <c r="F5" s="88"/>
      <c r="G5" s="89"/>
      <c r="H5" s="90"/>
      <c r="I5" s="91"/>
      <c r="J5" s="92"/>
      <c r="K5" s="93"/>
      <c r="L5" s="94">
        <f>1700000-L4</f>
        <v>142550.81000000006</v>
      </c>
      <c r="M5" s="95"/>
      <c r="N5" s="94">
        <f>1700000-N4</f>
        <v>-48850</v>
      </c>
      <c r="O5" s="95"/>
      <c r="P5" s="94">
        <f>1700000-P4</f>
        <v>-49000</v>
      </c>
      <c r="Q5" s="95"/>
      <c r="R5" s="94">
        <f>1700000-R4</f>
        <v>-50000</v>
      </c>
      <c r="S5" s="95"/>
      <c r="T5" s="94">
        <f>1700000-T4</f>
        <v>-259620</v>
      </c>
      <c r="U5" s="95"/>
      <c r="V5" s="94">
        <f>1700000-V4</f>
        <v>-259621</v>
      </c>
      <c r="W5" s="95"/>
      <c r="X5" s="94">
        <f>1700000-X4</f>
        <v>-269122</v>
      </c>
      <c r="Y5" s="95"/>
      <c r="Z5" s="94">
        <f>1700000-Z4</f>
        <v>-341948.87000000011</v>
      </c>
      <c r="AA5" s="95"/>
      <c r="AB5" s="94">
        <f>1700000-AB4</f>
        <v>-426359.10000000009</v>
      </c>
      <c r="AC5" s="95"/>
      <c r="AD5" s="94">
        <f>1700000-AD4</f>
        <v>-553953.06000000006</v>
      </c>
      <c r="AE5" s="95"/>
      <c r="AF5" s="94">
        <f>1700000-AF4</f>
        <v>-568667.99000000022</v>
      </c>
      <c r="AG5" s="95"/>
      <c r="AH5" s="94">
        <f>1700000-AH4</f>
        <v>-1108790.4100000001</v>
      </c>
      <c r="AI5" s="95"/>
      <c r="AJ5" s="94">
        <f>1700000-AJ4</f>
        <v>-1168373</v>
      </c>
      <c r="AK5" s="95"/>
      <c r="AL5" s="135"/>
      <c r="AM5" s="95"/>
      <c r="AN5" s="96"/>
      <c r="AO5" s="96"/>
      <c r="AP5" s="96"/>
      <c r="AQ5" s="96"/>
      <c r="AR5" s="97"/>
      <c r="AS5" s="98"/>
      <c r="AT5" s="15"/>
    </row>
    <row r="6" spans="1:46" ht="34.5" customHeight="1">
      <c r="A6" s="1"/>
      <c r="B6" s="85"/>
      <c r="C6" s="86" t="s">
        <v>409</v>
      </c>
      <c r="D6" s="86"/>
      <c r="E6" s="87"/>
      <c r="F6" s="88"/>
      <c r="G6" s="89"/>
      <c r="H6" s="90"/>
      <c r="I6" s="91"/>
      <c r="J6" s="92"/>
      <c r="K6" s="93"/>
      <c r="L6" s="94">
        <f>L4/L3*100-100</f>
        <v>0</v>
      </c>
      <c r="M6" s="95"/>
      <c r="N6" s="129">
        <f>N4/N3*100-100</f>
        <v>-5.7557684653137642</v>
      </c>
      <c r="O6" s="95"/>
      <c r="P6" s="99">
        <f>P4/P3*100-100</f>
        <v>-7.066950053134974</v>
      </c>
      <c r="Q6" s="95"/>
      <c r="R6" s="99">
        <f>R4/R3*100-100</f>
        <v>-6.8043511844876718</v>
      </c>
      <c r="S6" s="95"/>
      <c r="T6" s="99">
        <f>T4/T3*100-100</f>
        <v>-4.450152639518322</v>
      </c>
      <c r="U6" s="95"/>
      <c r="V6" s="99">
        <f>V4/V3*100-100</f>
        <v>0</v>
      </c>
      <c r="W6" s="95"/>
      <c r="X6" s="99">
        <f>X4/X3*100-100</f>
        <v>0</v>
      </c>
      <c r="Y6" s="95"/>
      <c r="Z6" s="99">
        <f>Z4/Z3*100-100</f>
        <v>0</v>
      </c>
      <c r="AA6" s="95"/>
      <c r="AB6" s="99">
        <f>AB4/AB3*100-100</f>
        <v>0</v>
      </c>
      <c r="AC6" s="95"/>
      <c r="AD6" s="99">
        <f>AD4/AD3*100-100</f>
        <v>-1.7437148430578588</v>
      </c>
      <c r="AE6" s="95"/>
      <c r="AF6" s="99">
        <f>AF4/AF3*100-100</f>
        <v>0</v>
      </c>
      <c r="AG6" s="95"/>
      <c r="AH6" s="99">
        <f>AH4/AH3*100-100</f>
        <v>0</v>
      </c>
      <c r="AI6" s="95"/>
      <c r="AJ6" s="99">
        <f>AJ4/AJ3*100-100</f>
        <v>-2.0489193145818518</v>
      </c>
      <c r="AK6" s="95"/>
      <c r="AL6" s="99" t="e">
        <f>AL4/AL3*100-100</f>
        <v>#DIV/0!</v>
      </c>
      <c r="AM6" s="95"/>
      <c r="AN6" s="96"/>
      <c r="AO6" s="96"/>
      <c r="AP6" s="96"/>
      <c r="AQ6" s="96"/>
      <c r="AR6" s="97"/>
      <c r="AS6" s="98"/>
      <c r="AT6" s="15"/>
    </row>
    <row r="7" spans="1:46" ht="25.5" customHeight="1">
      <c r="A7" s="1"/>
      <c r="B7" s="47"/>
      <c r="C7" s="48" t="s">
        <v>403</v>
      </c>
      <c r="D7" s="12"/>
      <c r="E7" s="49"/>
      <c r="F7" s="133">
        <v>80</v>
      </c>
      <c r="G7" s="50"/>
      <c r="H7" s="69"/>
      <c r="I7" s="65"/>
      <c r="J7" s="51"/>
      <c r="K7" s="80"/>
      <c r="L7" s="13"/>
      <c r="M7" s="134">
        <f>$AN$4/L4*$F$7</f>
        <v>80</v>
      </c>
      <c r="N7" s="130"/>
      <c r="O7" s="134">
        <f>$AN$4/N4*$F$7</f>
        <v>71.244495068187661</v>
      </c>
      <c r="P7" s="13"/>
      <c r="Q7" s="134">
        <f>$AN$4/P4*$F$7</f>
        <v>71.238384905660382</v>
      </c>
      <c r="R7" s="13"/>
      <c r="S7" s="134">
        <f>$AN$4/R4*$F$7</f>
        <v>71.197677257142857</v>
      </c>
      <c r="T7" s="13"/>
      <c r="U7" s="134">
        <f>$AN$4/T4*$F$7</f>
        <v>63.58168175462589</v>
      </c>
      <c r="V7" s="13"/>
      <c r="W7" s="134">
        <f>$AN$4/V4*$F$7</f>
        <v>63.581649308718369</v>
      </c>
      <c r="X7" s="13"/>
      <c r="Y7" s="134">
        <f>$AN$4/X4*$F$7</f>
        <v>63.27486829155329</v>
      </c>
      <c r="Z7" s="13"/>
      <c r="AA7" s="134">
        <f>$AN$4/Z4*$F$7</f>
        <v>61.018146453392824</v>
      </c>
      <c r="AB7" s="13"/>
      <c r="AC7" s="134">
        <f>$AN$4/AB4*$F$7</f>
        <v>58.595904708663738</v>
      </c>
      <c r="AD7" s="13"/>
      <c r="AE7" s="134">
        <f>$AN$4/AD4*$F$7</f>
        <v>55.278850926913272</v>
      </c>
      <c r="AF7" s="13"/>
      <c r="AG7" s="134">
        <f>$AN$4/AF4*$F$7</f>
        <v>54.920303785835138</v>
      </c>
      <c r="AH7" s="13"/>
      <c r="AI7" s="134">
        <f>$AN$4/AH4*$F$7</f>
        <v>44.359285319547922</v>
      </c>
      <c r="AJ7" s="13"/>
      <c r="AK7" s="134">
        <f>$AN$4/AJ4*$F$7</f>
        <v>43.437842707346633</v>
      </c>
      <c r="AL7" s="13"/>
      <c r="AM7" s="134" t="e">
        <f>$AN$4/AL4*$F$7</f>
        <v>#DIV/0!</v>
      </c>
      <c r="AN7" s="53"/>
      <c r="AO7" s="53"/>
      <c r="AP7" s="53"/>
      <c r="AQ7" s="52">
        <f t="shared" ref="AQ7:AR12" si="1">AN7</f>
        <v>0</v>
      </c>
      <c r="AR7" s="52">
        <f t="shared" si="1"/>
        <v>0</v>
      </c>
      <c r="AS7" s="14">
        <f t="shared" ref="AS7" si="2">AP7</f>
        <v>0</v>
      </c>
      <c r="AT7" s="15"/>
    </row>
    <row r="8" spans="1:46" ht="15.75">
      <c r="A8" s="1"/>
      <c r="B8" s="32"/>
      <c r="C8" s="45" t="s">
        <v>404</v>
      </c>
      <c r="D8" s="29"/>
      <c r="E8" s="28"/>
      <c r="F8" s="133">
        <v>10</v>
      </c>
      <c r="G8" s="33"/>
      <c r="H8" s="70"/>
      <c r="I8" s="66"/>
      <c r="J8" s="34"/>
      <c r="K8" s="81"/>
      <c r="L8" s="16">
        <v>2</v>
      </c>
      <c r="M8" s="17">
        <f>$AN$8/L8*$F$8</f>
        <v>10</v>
      </c>
      <c r="N8" s="127">
        <v>3</v>
      </c>
      <c r="O8" s="17">
        <f>$AN$8/N8*$F$8</f>
        <v>6.6666666666666661</v>
      </c>
      <c r="P8" s="16"/>
      <c r="Q8" s="17" t="e">
        <f>$AN$8/P8*$F$8</f>
        <v>#DIV/0!</v>
      </c>
      <c r="R8" s="16"/>
      <c r="S8" s="17" t="e">
        <f>$AN$8/R8*$F$8</f>
        <v>#DIV/0!</v>
      </c>
      <c r="T8" s="16"/>
      <c r="U8" s="17" t="e">
        <f>$AN$8/T8*$F$8</f>
        <v>#DIV/0!</v>
      </c>
      <c r="V8" s="16"/>
      <c r="W8" s="17" t="e">
        <f>$AN$8/V8*$F$8</f>
        <v>#DIV/0!</v>
      </c>
      <c r="X8" s="16"/>
      <c r="Y8" s="17" t="e">
        <f>$AN$8/X8*$F$8</f>
        <v>#DIV/0!</v>
      </c>
      <c r="Z8" s="16"/>
      <c r="AA8" s="17" t="e">
        <f>$AN$8/Z8*$F$8</f>
        <v>#DIV/0!</v>
      </c>
      <c r="AB8" s="16"/>
      <c r="AC8" s="17" t="e">
        <f>$AN$8/AB8*$F$8</f>
        <v>#DIV/0!</v>
      </c>
      <c r="AD8" s="16"/>
      <c r="AE8" s="17" t="e">
        <f>$AN$8/AD8*$F$8</f>
        <v>#DIV/0!</v>
      </c>
      <c r="AF8" s="16"/>
      <c r="AG8" s="17" t="e">
        <f>$AN$8/AF8*$F$8</f>
        <v>#DIV/0!</v>
      </c>
      <c r="AH8" s="16"/>
      <c r="AI8" s="17" t="e">
        <f>$AN$8/AH8*$F$8</f>
        <v>#DIV/0!</v>
      </c>
      <c r="AJ8" s="16"/>
      <c r="AK8" s="17" t="e">
        <f>$AN$8/AJ8*$F$8</f>
        <v>#DIV/0!</v>
      </c>
      <c r="AL8" s="16"/>
      <c r="AM8" s="17" t="e">
        <f>$AN$8/AL8*$F$8</f>
        <v>#DIV/0!</v>
      </c>
      <c r="AN8" s="36">
        <f>MIN(AJ8,AH8,AF8,AD8,AB8,Z8,X8,V8,T8,R8,P8,N8,L8)</f>
        <v>2</v>
      </c>
      <c r="AO8" s="53"/>
      <c r="AP8" s="36"/>
      <c r="AQ8" s="35">
        <f t="shared" si="1"/>
        <v>2</v>
      </c>
      <c r="AR8" s="35">
        <f t="shared" si="1"/>
        <v>0</v>
      </c>
      <c r="AS8" s="17">
        <f t="shared" ref="AS8:AS11" si="3">AP8</f>
        <v>0</v>
      </c>
      <c r="AT8" s="15"/>
    </row>
    <row r="9" spans="1:46" ht="31.5">
      <c r="A9" s="1"/>
      <c r="B9" s="32"/>
      <c r="C9" s="45" t="s">
        <v>405</v>
      </c>
      <c r="D9" s="29"/>
      <c r="E9" s="28"/>
      <c r="F9" s="133">
        <v>5</v>
      </c>
      <c r="G9" s="33"/>
      <c r="H9" s="70"/>
      <c r="I9" s="66"/>
      <c r="J9" s="34"/>
      <c r="K9" s="81"/>
      <c r="L9" s="16">
        <v>6</v>
      </c>
      <c r="M9" s="138">
        <f>L9/$AN$9*$F$9</f>
        <v>3</v>
      </c>
      <c r="N9" s="127">
        <v>10</v>
      </c>
      <c r="O9" s="138">
        <f>N9/$AN$9*$F$9</f>
        <v>5</v>
      </c>
      <c r="P9" s="16"/>
      <c r="Q9" s="138">
        <f>P9/$AN$9*$F$9</f>
        <v>0</v>
      </c>
      <c r="R9" s="16"/>
      <c r="S9" s="138">
        <f>R9/$AN$9*$F$9</f>
        <v>0</v>
      </c>
      <c r="T9" s="16"/>
      <c r="U9" s="138">
        <f>T9/$AN$9*$F$9</f>
        <v>0</v>
      </c>
      <c r="V9" s="16"/>
      <c r="W9" s="138">
        <f>V9/$AN$9*$F$9</f>
        <v>0</v>
      </c>
      <c r="X9" s="16"/>
      <c r="Y9" s="138">
        <f>X9/$AN$9*$F$9</f>
        <v>0</v>
      </c>
      <c r="Z9" s="16"/>
      <c r="AA9" s="138">
        <f>Z9/$AN$9*$F$9</f>
        <v>0</v>
      </c>
      <c r="AB9" s="16"/>
      <c r="AC9" s="138">
        <f>AB9/$AN$9*$F$9</f>
        <v>0</v>
      </c>
      <c r="AD9" s="16"/>
      <c r="AE9" s="138">
        <f>AD9/$AN$9*$F$9</f>
        <v>0</v>
      </c>
      <c r="AF9" s="16"/>
      <c r="AG9" s="138">
        <f>AF9/$AN$9*$F$9</f>
        <v>0</v>
      </c>
      <c r="AH9" s="16"/>
      <c r="AI9" s="138">
        <f>AH9/$AN$9*$F$9</f>
        <v>0</v>
      </c>
      <c r="AJ9" s="16"/>
      <c r="AK9" s="138">
        <f>AJ9/$AN$9*$F$9</f>
        <v>0</v>
      </c>
      <c r="AL9" s="16"/>
      <c r="AM9" s="138">
        <f>AL9/$AN$9*$F$9</f>
        <v>0</v>
      </c>
      <c r="AN9" s="36">
        <f>MAX(AL9,AJ9,AH9,AF9,AD9,AB9,Z9,X9,V9,T9,R9,P9,N9,L9)</f>
        <v>10</v>
      </c>
      <c r="AO9" s="36"/>
      <c r="AP9" s="36"/>
      <c r="AQ9" s="35">
        <f t="shared" si="1"/>
        <v>10</v>
      </c>
      <c r="AR9" s="35">
        <f t="shared" si="1"/>
        <v>0</v>
      </c>
      <c r="AS9" s="17">
        <f t="shared" si="3"/>
        <v>0</v>
      </c>
      <c r="AT9" s="15"/>
    </row>
    <row r="10" spans="1:46" ht="21.75" customHeight="1">
      <c r="A10" s="1"/>
      <c r="B10" s="32"/>
      <c r="C10" s="45" t="s">
        <v>406</v>
      </c>
      <c r="D10" s="29"/>
      <c r="E10" s="28"/>
      <c r="F10" s="133">
        <v>5</v>
      </c>
      <c r="G10" s="33"/>
      <c r="H10" s="70"/>
      <c r="I10" s="66"/>
      <c r="J10" s="34"/>
      <c r="K10" s="81"/>
      <c r="L10" s="16">
        <v>4673.1000000000004</v>
      </c>
      <c r="M10" s="17">
        <v>5</v>
      </c>
      <c r="N10" s="128">
        <v>3312</v>
      </c>
      <c r="O10" s="17">
        <v>5</v>
      </c>
      <c r="P10" s="16">
        <v>3768</v>
      </c>
      <c r="Q10" s="17">
        <v>5</v>
      </c>
      <c r="R10" s="127">
        <v>4333</v>
      </c>
      <c r="S10" s="17">
        <v>5</v>
      </c>
      <c r="T10" s="16"/>
      <c r="U10" s="17">
        <v>5</v>
      </c>
      <c r="V10" s="16">
        <v>42202.7</v>
      </c>
      <c r="W10" s="17">
        <v>5</v>
      </c>
      <c r="X10" s="16">
        <v>678.6</v>
      </c>
      <c r="Y10" s="17">
        <v>5</v>
      </c>
      <c r="Z10" s="16"/>
      <c r="AA10" s="17"/>
      <c r="AB10" s="16"/>
      <c r="AC10" s="17">
        <v>5</v>
      </c>
      <c r="AD10" s="127"/>
      <c r="AE10" s="17">
        <v>5</v>
      </c>
      <c r="AF10" s="16"/>
      <c r="AG10" s="17"/>
      <c r="AH10" s="16"/>
      <c r="AI10" s="17">
        <v>5</v>
      </c>
      <c r="AJ10" s="16"/>
      <c r="AK10" s="17">
        <v>5</v>
      </c>
      <c r="AL10" s="16"/>
      <c r="AM10" s="17">
        <v>5</v>
      </c>
      <c r="AN10" s="36"/>
      <c r="AO10" s="36"/>
      <c r="AP10" s="36"/>
      <c r="AQ10" s="35">
        <f t="shared" si="1"/>
        <v>0</v>
      </c>
      <c r="AR10" s="35">
        <f t="shared" si="1"/>
        <v>0</v>
      </c>
      <c r="AS10" s="17">
        <f t="shared" si="3"/>
        <v>0</v>
      </c>
      <c r="AT10" s="15"/>
    </row>
    <row r="11" spans="1:46" ht="27" customHeight="1" thickBot="1">
      <c r="A11" s="1"/>
      <c r="B11" s="32"/>
      <c r="C11" s="30" t="s">
        <v>407</v>
      </c>
      <c r="D11" s="31"/>
      <c r="E11" s="28"/>
      <c r="F11" s="46" t="s">
        <v>408</v>
      </c>
      <c r="G11" s="33"/>
      <c r="H11" s="70"/>
      <c r="I11" s="66"/>
      <c r="J11" s="34"/>
      <c r="K11" s="81"/>
      <c r="L11" s="16"/>
      <c r="M11" s="139">
        <f>SUM(M7:M10)</f>
        <v>98</v>
      </c>
      <c r="N11" s="140"/>
      <c r="O11" s="139">
        <f>SUM(O7:O10)</f>
        <v>87.911161734854332</v>
      </c>
      <c r="P11" s="140"/>
      <c r="Q11" s="139" t="e">
        <f>SUM(Q7:Q10)</f>
        <v>#DIV/0!</v>
      </c>
      <c r="R11" s="140"/>
      <c r="S11" s="139" t="e">
        <f>SUM(S7:S10)</f>
        <v>#DIV/0!</v>
      </c>
      <c r="T11" s="140"/>
      <c r="U11" s="139" t="e">
        <f>SUM(U7:U10)</f>
        <v>#DIV/0!</v>
      </c>
      <c r="V11" s="140"/>
      <c r="W11" s="139" t="e">
        <f>SUM(W7:W10)</f>
        <v>#DIV/0!</v>
      </c>
      <c r="X11" s="140"/>
      <c r="Y11" s="139" t="e">
        <f>SUM(Y7:Y10)</f>
        <v>#DIV/0!</v>
      </c>
      <c r="Z11" s="140"/>
      <c r="AA11" s="139" t="e">
        <f>SUM(AA7:AA10)</f>
        <v>#DIV/0!</v>
      </c>
      <c r="AB11" s="140"/>
      <c r="AC11" s="139" t="e">
        <f>SUM(AC7:AC10)</f>
        <v>#DIV/0!</v>
      </c>
      <c r="AD11" s="140"/>
      <c r="AE11" s="139" t="e">
        <f>SUM(AE7:AE10)</f>
        <v>#DIV/0!</v>
      </c>
      <c r="AF11" s="140"/>
      <c r="AG11" s="139" t="e">
        <f>SUM(AG7:AG10)</f>
        <v>#DIV/0!</v>
      </c>
      <c r="AH11" s="140"/>
      <c r="AI11" s="139" t="e">
        <f>SUM(AI7:AI10)</f>
        <v>#DIV/0!</v>
      </c>
      <c r="AJ11" s="140"/>
      <c r="AK11" s="139" t="e">
        <f>SUM(AK7:AK10)</f>
        <v>#DIV/0!</v>
      </c>
      <c r="AL11" s="140"/>
      <c r="AM11" s="139" t="e">
        <f>SUM(AM7:AM10)</f>
        <v>#DIV/0!</v>
      </c>
      <c r="AN11" s="36" t="e">
        <f>MAX(M11,O11,Q11,S11,U11,W11,Y11,AA11,AC11,AE11,AG11,AI11,AK11,AM11)</f>
        <v>#DIV/0!</v>
      </c>
      <c r="AO11" s="36" t="e">
        <f>MAX(N11,P11,R11,T11,V11,X11,Z11,AB11,AD11,AF11,AH11,AJ11,AL11,AN11)</f>
        <v>#DIV/0!</v>
      </c>
      <c r="AP11" s="36" t="e">
        <f>IF(M11=AN11,L1,IF(O11=AN11,N1,IF(Q11=AN11,P1,IF(S11=AN11,R1,IF(U11=AN11,T1,IF(W11=AN11,V1,IF(Y11=AN11,X1,IF(AA11=AN11,Z1,IF(AC11=AN11,AB1,IF(AE11=AN11,AD1,IF(AG11=AN11,AF1,IF(AI11=AN11,AH1,IF(AK11=AN11,AJ1,AL1)))))))))))))</f>
        <v>#DIV/0!</v>
      </c>
      <c r="AQ11" s="35" t="e">
        <f t="shared" si="1"/>
        <v>#DIV/0!</v>
      </c>
      <c r="AR11" s="35" t="e">
        <f t="shared" si="1"/>
        <v>#DIV/0!</v>
      </c>
      <c r="AS11" s="17" t="e">
        <f t="shared" si="3"/>
        <v>#DIV/0!</v>
      </c>
      <c r="AT11" s="15"/>
    </row>
    <row r="12" spans="1:46" ht="42" customHeight="1" thickBot="1">
      <c r="A12" s="1"/>
      <c r="B12" s="141"/>
      <c r="C12" s="38"/>
      <c r="D12" s="39"/>
      <c r="E12" s="40"/>
      <c r="F12" s="40"/>
      <c r="G12" s="41"/>
      <c r="H12" s="71"/>
      <c r="I12" s="67"/>
      <c r="J12" s="142"/>
      <c r="K12" s="143"/>
      <c r="L12" s="18"/>
      <c r="M12" s="19">
        <v>2</v>
      </c>
      <c r="N12" s="18"/>
      <c r="O12" s="19">
        <v>5</v>
      </c>
      <c r="P12" s="18"/>
      <c r="Q12" s="19">
        <v>3</v>
      </c>
      <c r="R12" s="18"/>
      <c r="S12" s="19">
        <v>6</v>
      </c>
      <c r="T12" s="18"/>
      <c r="U12" s="144">
        <v>1</v>
      </c>
      <c r="V12" s="18"/>
      <c r="W12" s="19">
        <v>4</v>
      </c>
      <c r="X12" s="18"/>
      <c r="Y12" s="19">
        <v>8</v>
      </c>
      <c r="Z12" s="18"/>
      <c r="AA12" s="19">
        <v>10</v>
      </c>
      <c r="AB12" s="18"/>
      <c r="AC12" s="19">
        <v>9</v>
      </c>
      <c r="AD12" s="18"/>
      <c r="AE12" s="19">
        <v>7</v>
      </c>
      <c r="AF12" s="18"/>
      <c r="AG12" s="19">
        <v>11</v>
      </c>
      <c r="AH12" s="18"/>
      <c r="AI12" s="19"/>
      <c r="AJ12" s="18"/>
      <c r="AK12" s="19"/>
      <c r="AL12" s="18"/>
      <c r="AM12" s="19"/>
      <c r="AN12" s="43"/>
      <c r="AO12" s="43"/>
      <c r="AP12" s="43" t="str">
        <f>IF(L12=AN12,$L$1,IF(N12=AN12,$N$1,IF(P12=AN12,$P$1,IF(R12=AN12,$R$1,IF(T12=AN12,$T$1,IF(V12=AN12,$V$1,IF(X12=AN12,$X$1,$Z$1)))))))</f>
        <v>SRL "Danstar Evolution"</v>
      </c>
      <c r="AQ12" s="43">
        <f t="shared" si="1"/>
        <v>0</v>
      </c>
      <c r="AR12" s="43">
        <f t="shared" si="1"/>
        <v>0</v>
      </c>
      <c r="AS12" s="19" t="str">
        <f t="shared" ref="AS12" si="4">AP12</f>
        <v>SRL "Danstar Evolution"</v>
      </c>
      <c r="AT12" s="145"/>
    </row>
    <row r="13" spans="1:46" ht="13.5" thickBot="1">
      <c r="C13" s="100" t="s">
        <v>410</v>
      </c>
    </row>
    <row r="14" spans="1:46" ht="20.25">
      <c r="B14" s="101"/>
      <c r="C14" s="102" t="s">
        <v>409</v>
      </c>
      <c r="D14" s="102"/>
      <c r="E14" s="103"/>
      <c r="F14" s="104"/>
      <c r="G14" s="105"/>
      <c r="H14" s="106"/>
      <c r="I14" s="107"/>
      <c r="J14" s="108"/>
      <c r="K14" s="109"/>
      <c r="L14" s="110"/>
      <c r="M14" s="111"/>
      <c r="N14" s="126"/>
      <c r="O14" s="111"/>
      <c r="P14" s="112"/>
      <c r="Q14" s="111"/>
      <c r="R14" s="112"/>
      <c r="S14" s="111"/>
      <c r="T14" s="112"/>
      <c r="U14" s="111"/>
      <c r="V14" s="112"/>
      <c r="W14" s="111"/>
      <c r="X14" s="112"/>
      <c r="Y14" s="111"/>
      <c r="Z14" s="112"/>
      <c r="AA14" s="111"/>
      <c r="AB14" s="112"/>
      <c r="AC14" s="111"/>
      <c r="AD14" s="112"/>
      <c r="AE14" s="111"/>
      <c r="AF14" s="112"/>
      <c r="AG14" s="111"/>
      <c r="AH14" s="112"/>
      <c r="AI14" s="111"/>
      <c r="AJ14" s="112"/>
      <c r="AK14" s="111"/>
      <c r="AL14" s="112"/>
      <c r="AM14" s="111"/>
      <c r="AN14" s="113"/>
      <c r="AO14" s="113"/>
      <c r="AP14" s="113"/>
      <c r="AQ14" s="113"/>
      <c r="AR14" s="114"/>
      <c r="AS14" s="115"/>
    </row>
    <row r="15" spans="1:46" ht="15.75">
      <c r="B15" s="47"/>
      <c r="C15" s="147" t="s">
        <v>411</v>
      </c>
      <c r="D15" s="12"/>
      <c r="E15" s="49"/>
      <c r="F15" s="116" t="s">
        <v>414</v>
      </c>
      <c r="G15" s="50"/>
      <c r="H15" s="69"/>
      <c r="I15" s="65"/>
      <c r="J15" s="51"/>
      <c r="K15" s="80"/>
      <c r="L15" s="13"/>
      <c r="M15" s="20"/>
      <c r="N15" s="13"/>
      <c r="O15" s="20"/>
      <c r="P15" s="13"/>
      <c r="Q15" s="20"/>
      <c r="R15" s="13"/>
      <c r="S15" s="20"/>
      <c r="T15" s="13"/>
      <c r="U15" s="20"/>
      <c r="V15" s="13"/>
      <c r="W15" s="20"/>
      <c r="X15" s="13"/>
      <c r="Y15" s="20"/>
      <c r="Z15" s="13"/>
      <c r="AA15" s="20"/>
      <c r="AB15" s="13"/>
      <c r="AC15" s="20"/>
      <c r="AD15" s="13"/>
      <c r="AE15" s="20"/>
      <c r="AF15" s="13"/>
      <c r="AG15" s="20"/>
      <c r="AH15" s="13"/>
      <c r="AI15" s="20"/>
      <c r="AJ15" s="13"/>
      <c r="AK15" s="20"/>
      <c r="AL15" s="13"/>
      <c r="AM15" s="20"/>
      <c r="AN15" s="53">
        <f>MIN(L15,N15,P15,R15,T15,V15,X15,Z15)</f>
        <v>0</v>
      </c>
      <c r="AO15" s="53">
        <f>MIN(M15,O15,Q15,S15,U15,W15,Y15,AA15)</f>
        <v>0</v>
      </c>
      <c r="AP15" s="53" t="str">
        <f>IF(L15=AN15,$L$1,IF(N15=AN15,$N$1,IF(P15=AN15,$P$1,IF(R15=AN15,$R$1,IF(T15=AN15,$T$1,IF(V15=AN15,$V$1,IF(X15=AN15,$X$1,$Z$1)))))))</f>
        <v>SRL "Danstar Evolution"</v>
      </c>
      <c r="AQ15" s="52">
        <f>AN15</f>
        <v>0</v>
      </c>
      <c r="AR15" s="52">
        <f>AO15</f>
        <v>0</v>
      </c>
      <c r="AS15" s="14" t="str">
        <f t="shared" ref="AS15:AS54" si="5">AP15</f>
        <v>SRL "Danstar Evolution"</v>
      </c>
    </row>
    <row r="16" spans="1:46" ht="15.75">
      <c r="B16" s="32"/>
      <c r="C16" s="45" t="s">
        <v>412</v>
      </c>
      <c r="D16" s="29"/>
      <c r="E16" s="28"/>
      <c r="F16" s="117"/>
      <c r="G16" s="33"/>
      <c r="H16" s="70"/>
      <c r="I16" s="66"/>
      <c r="J16" s="34"/>
      <c r="K16" s="81"/>
      <c r="L16" s="16">
        <v>19000</v>
      </c>
      <c r="M16" s="17"/>
      <c r="N16" s="16"/>
      <c r="O16" s="17"/>
      <c r="P16" s="16"/>
      <c r="Q16" s="17"/>
      <c r="R16" s="16"/>
      <c r="S16" s="17"/>
      <c r="T16" s="16"/>
      <c r="U16" s="17"/>
      <c r="V16" s="16"/>
      <c r="W16" s="17"/>
      <c r="X16" s="16"/>
      <c r="Y16" s="17"/>
      <c r="Z16" s="16"/>
      <c r="AA16" s="17"/>
      <c r="AB16" s="16"/>
      <c r="AC16" s="17"/>
      <c r="AD16" s="16"/>
      <c r="AE16" s="17"/>
      <c r="AF16" s="16"/>
      <c r="AG16" s="17"/>
      <c r="AH16" s="16"/>
      <c r="AI16" s="17"/>
      <c r="AJ16" s="16"/>
      <c r="AK16" s="17"/>
      <c r="AL16" s="16"/>
      <c r="AM16" s="17"/>
      <c r="AN16" s="36">
        <f>MIN(L16,N16,P16,R16,T16,V16,X16,Z16)</f>
        <v>19000</v>
      </c>
      <c r="AO16" s="36">
        <f>MIN(M16,O16,Q16,S16,U16,W16,Y16,AA16)</f>
        <v>0</v>
      </c>
      <c r="AP16" s="36" t="str">
        <f>IF(L16=AN16,$L$1,IF(N16=AN16,$N$1,IF(P16=AN16,$P$1,IF(R16=AN16,$R$1,IF(T16=AN16,$T$1,IF(V16=AN16,$V$1,IF(X16=AN16,$X$1,$Z$1)))))))</f>
        <v>SRL "Danstar Evolution"</v>
      </c>
      <c r="AQ16" s="35">
        <f>AN16</f>
        <v>19000</v>
      </c>
      <c r="AR16" s="35">
        <f>AO16</f>
        <v>0</v>
      </c>
      <c r="AS16" s="17" t="str">
        <f t="shared" si="5"/>
        <v>SRL "Danstar Evolution"</v>
      </c>
    </row>
    <row r="17" spans="2:45" ht="15.75">
      <c r="B17" s="32"/>
      <c r="C17" s="45" t="s">
        <v>413</v>
      </c>
      <c r="D17" s="29"/>
      <c r="E17" s="28"/>
      <c r="F17" s="117" t="s">
        <v>415</v>
      </c>
      <c r="G17" s="33"/>
      <c r="H17" s="70"/>
      <c r="I17" s="66"/>
      <c r="J17" s="34"/>
      <c r="K17" s="81"/>
      <c r="L17" s="16"/>
      <c r="M17" s="17"/>
      <c r="N17" s="16"/>
      <c r="O17" s="17"/>
      <c r="P17" s="16"/>
      <c r="Q17" s="17"/>
      <c r="R17" s="16"/>
      <c r="S17" s="17"/>
      <c r="T17" s="16"/>
      <c r="U17" s="17"/>
      <c r="V17" s="16"/>
      <c r="W17" s="17"/>
      <c r="X17" s="16"/>
      <c r="Y17" s="17"/>
      <c r="Z17" s="16"/>
      <c r="AA17" s="17"/>
      <c r="AB17" s="16"/>
      <c r="AC17" s="17"/>
      <c r="AD17" s="16"/>
      <c r="AE17" s="17"/>
      <c r="AF17" s="16"/>
      <c r="AG17" s="17"/>
      <c r="AH17" s="16"/>
      <c r="AI17" s="17"/>
      <c r="AJ17" s="16"/>
      <c r="AK17" s="17"/>
      <c r="AL17" s="16"/>
      <c r="AM17" s="17"/>
      <c r="AN17" s="36"/>
      <c r="AO17" s="36"/>
      <c r="AP17" s="36"/>
      <c r="AQ17" s="35"/>
      <c r="AR17" s="35"/>
      <c r="AS17" s="17"/>
    </row>
    <row r="18" spans="2:45" ht="15.75">
      <c r="B18" s="32"/>
      <c r="C18" s="45" t="s">
        <v>416</v>
      </c>
      <c r="D18" s="29"/>
      <c r="E18" s="28"/>
      <c r="F18" s="117"/>
      <c r="G18" s="33"/>
      <c r="H18" s="70"/>
      <c r="I18" s="66"/>
      <c r="J18" s="34"/>
      <c r="K18" s="81"/>
      <c r="L18" s="16"/>
      <c r="M18" s="17"/>
      <c r="N18" s="16"/>
      <c r="O18" s="17"/>
      <c r="P18" s="16"/>
      <c r="Q18" s="17"/>
      <c r="R18" s="16"/>
      <c r="S18" s="17"/>
      <c r="T18" s="16"/>
      <c r="U18" s="17"/>
      <c r="V18" s="16"/>
      <c r="W18" s="17"/>
      <c r="X18" s="16"/>
      <c r="Y18" s="17"/>
      <c r="Z18" s="16"/>
      <c r="AA18" s="17"/>
      <c r="AB18" s="16"/>
      <c r="AC18" s="17"/>
      <c r="AD18" s="16"/>
      <c r="AE18" s="17"/>
      <c r="AF18" s="16"/>
      <c r="AG18" s="17"/>
      <c r="AH18" s="16"/>
      <c r="AI18" s="17"/>
      <c r="AJ18" s="16"/>
      <c r="AK18" s="17"/>
      <c r="AL18" s="16"/>
      <c r="AM18" s="17"/>
      <c r="AN18" s="36"/>
      <c r="AO18" s="36"/>
      <c r="AP18" s="36"/>
      <c r="AQ18" s="35"/>
      <c r="AR18" s="35"/>
      <c r="AS18" s="17"/>
    </row>
    <row r="19" spans="2:45" ht="47.25">
      <c r="B19" s="32"/>
      <c r="C19" s="45" t="s">
        <v>417</v>
      </c>
      <c r="D19" s="29"/>
      <c r="E19" s="28"/>
      <c r="F19" s="117" t="s">
        <v>418</v>
      </c>
      <c r="G19" s="33"/>
      <c r="H19" s="70"/>
      <c r="I19" s="66"/>
      <c r="J19" s="34"/>
      <c r="K19" s="81"/>
      <c r="L19" s="16"/>
      <c r="M19" s="17"/>
      <c r="N19" s="16"/>
      <c r="O19" s="17"/>
      <c r="P19" s="16"/>
      <c r="Q19" s="17"/>
      <c r="R19" s="16"/>
      <c r="S19" s="17"/>
      <c r="T19" s="16"/>
      <c r="U19" s="17"/>
      <c r="V19" s="16"/>
      <c r="W19" s="17"/>
      <c r="X19" s="16"/>
      <c r="Y19" s="17"/>
      <c r="Z19" s="16"/>
      <c r="AA19" s="17"/>
      <c r="AB19" s="16"/>
      <c r="AC19" s="17"/>
      <c r="AD19" s="16"/>
      <c r="AE19" s="17"/>
      <c r="AF19" s="16"/>
      <c r="AG19" s="17"/>
      <c r="AH19" s="16"/>
      <c r="AI19" s="17"/>
      <c r="AJ19" s="16"/>
      <c r="AK19" s="17"/>
      <c r="AL19" s="16"/>
      <c r="AM19" s="17"/>
      <c r="AN19" s="36"/>
      <c r="AO19" s="36"/>
      <c r="AP19" s="36"/>
      <c r="AQ19" s="35"/>
      <c r="AR19" s="35"/>
      <c r="AS19" s="17"/>
    </row>
    <row r="20" spans="2:45" ht="31.5">
      <c r="B20" s="32"/>
      <c r="C20" s="45" t="s">
        <v>419</v>
      </c>
      <c r="D20" s="29"/>
      <c r="E20" s="28"/>
      <c r="F20" s="117" t="s">
        <v>420</v>
      </c>
      <c r="G20" s="33"/>
      <c r="H20" s="70"/>
      <c r="I20" s="66"/>
      <c r="J20" s="34"/>
      <c r="K20" s="81"/>
      <c r="L20" s="16"/>
      <c r="M20" s="17"/>
      <c r="N20" s="16"/>
      <c r="O20" s="17"/>
      <c r="P20" s="16"/>
      <c r="Q20" s="17"/>
      <c r="R20" s="16"/>
      <c r="S20" s="17"/>
      <c r="T20" s="16"/>
      <c r="U20" s="17"/>
      <c r="V20" s="16"/>
      <c r="W20" s="17"/>
      <c r="X20" s="16"/>
      <c r="Y20" s="17"/>
      <c r="Z20" s="16"/>
      <c r="AA20" s="17"/>
      <c r="AB20" s="16"/>
      <c r="AC20" s="17"/>
      <c r="AD20" s="16"/>
      <c r="AE20" s="17"/>
      <c r="AF20" s="16"/>
      <c r="AG20" s="17"/>
      <c r="AH20" s="16"/>
      <c r="AI20" s="17"/>
      <c r="AJ20" s="16"/>
      <c r="AK20" s="17"/>
      <c r="AL20" s="16"/>
      <c r="AM20" s="17"/>
      <c r="AN20" s="36"/>
      <c r="AO20" s="36"/>
      <c r="AP20" s="36"/>
      <c r="AQ20" s="35"/>
      <c r="AR20" s="35"/>
      <c r="AS20" s="17"/>
    </row>
    <row r="21" spans="2:45" ht="31.5">
      <c r="B21" s="32"/>
      <c r="C21" s="45" t="s">
        <v>421</v>
      </c>
      <c r="D21" s="29"/>
      <c r="E21" s="28"/>
      <c r="F21" s="117" t="s">
        <v>422</v>
      </c>
      <c r="G21" s="33"/>
      <c r="H21" s="70"/>
      <c r="I21" s="66"/>
      <c r="J21" s="34"/>
      <c r="K21" s="81"/>
      <c r="L21" s="16"/>
      <c r="M21" s="17"/>
      <c r="N21" s="16"/>
      <c r="O21" s="17"/>
      <c r="P21" s="16"/>
      <c r="Q21" s="17"/>
      <c r="R21" s="16"/>
      <c r="S21" s="17"/>
      <c r="T21" s="16"/>
      <c r="U21" s="17"/>
      <c r="V21" s="16"/>
      <c r="W21" s="17"/>
      <c r="X21" s="16"/>
      <c r="Y21" s="17"/>
      <c r="Z21" s="16"/>
      <c r="AA21" s="17"/>
      <c r="AB21" s="16"/>
      <c r="AC21" s="17"/>
      <c r="AD21" s="16"/>
      <c r="AE21" s="17"/>
      <c r="AF21" s="16"/>
      <c r="AG21" s="17"/>
      <c r="AH21" s="16"/>
      <c r="AI21" s="17"/>
      <c r="AJ21" s="16"/>
      <c r="AK21" s="17"/>
      <c r="AL21" s="16"/>
      <c r="AM21" s="17"/>
      <c r="AN21" s="36">
        <f>MIN(L21,N21,P21,R21,T21,V21,X21,Z21)</f>
        <v>0</v>
      </c>
      <c r="AO21" s="36">
        <f>MIN(M21,O21,Q21,S21,U21,W21,Y21,AA21)</f>
        <v>0</v>
      </c>
      <c r="AP21" s="36" t="str">
        <f>IF(L21=AN21,$L$1,IF(N21=AN21,$N$1,IF(P21=AN21,$P$1,IF(R21=AN21,$R$1,IF(T21=AN21,$T$1,IF(V21=AN21,$V$1,IF(X21=AN21,$X$1,$Z$1)))))))</f>
        <v>SRL "Danstar Evolution"</v>
      </c>
      <c r="AQ21" s="35">
        <f>AN21</f>
        <v>0</v>
      </c>
      <c r="AR21" s="35">
        <f>AO21</f>
        <v>0</v>
      </c>
      <c r="AS21" s="17" t="str">
        <f t="shared" si="5"/>
        <v>SRL "Danstar Evolution"</v>
      </c>
    </row>
    <row r="22" spans="2:45" ht="31.5">
      <c r="B22" s="32"/>
      <c r="C22" s="45" t="s">
        <v>423</v>
      </c>
      <c r="D22" s="29"/>
      <c r="E22" s="28"/>
      <c r="F22" s="117"/>
      <c r="G22" s="33"/>
      <c r="H22" s="70"/>
      <c r="I22" s="66"/>
      <c r="J22" s="34"/>
      <c r="K22" s="81"/>
      <c r="L22" s="16"/>
      <c r="M22" s="17"/>
      <c r="N22" s="16"/>
      <c r="O22" s="17"/>
      <c r="P22" s="16"/>
      <c r="Q22" s="17"/>
      <c r="R22" s="16"/>
      <c r="S22" s="17"/>
      <c r="T22" s="16"/>
      <c r="U22" s="17"/>
      <c r="V22" s="16"/>
      <c r="W22" s="17"/>
      <c r="X22" s="16"/>
      <c r="Y22" s="17"/>
      <c r="Z22" s="16"/>
      <c r="AA22" s="17"/>
      <c r="AB22" s="16"/>
      <c r="AC22" s="17"/>
      <c r="AD22" s="16"/>
      <c r="AE22" s="17"/>
      <c r="AF22" s="16"/>
      <c r="AG22" s="17"/>
      <c r="AH22" s="16"/>
      <c r="AI22" s="17"/>
      <c r="AJ22" s="16"/>
      <c r="AK22" s="17"/>
      <c r="AL22" s="16"/>
      <c r="AM22" s="17"/>
      <c r="AN22" s="36">
        <f>MIN(L22,N22,P22,R22,T22,V22,X22,Z22)</f>
        <v>0</v>
      </c>
      <c r="AO22" s="36">
        <f>MIN(M22,O22,Q22,S22,U22,W22,Y22,AA22)</f>
        <v>0</v>
      </c>
      <c r="AP22" s="36" t="str">
        <f>IF(L22=AN22,$L$1,IF(N22=AN22,$N$1,IF(P22=AN22,$P$1,IF(R22=AN22,$R$1,IF(T22=AN22,$T$1,IF(V22=AN22,$V$1,IF(X22=AN22,$X$1,$Z$1)))))))</f>
        <v>SRL "Danstar Evolution"</v>
      </c>
      <c r="AQ22" s="35">
        <f>AN22</f>
        <v>0</v>
      </c>
      <c r="AR22" s="35">
        <f>AO22</f>
        <v>0</v>
      </c>
      <c r="AS22" s="17" t="str">
        <f t="shared" si="5"/>
        <v>SRL "Danstar Evolution"</v>
      </c>
    </row>
    <row r="23" spans="2:45" ht="15.75">
      <c r="B23" s="32"/>
      <c r="C23" s="146" t="s">
        <v>424</v>
      </c>
      <c r="D23" s="29"/>
      <c r="E23" s="28"/>
      <c r="F23" s="117"/>
      <c r="G23" s="33"/>
      <c r="H23" s="70"/>
      <c r="I23" s="66"/>
      <c r="J23" s="34"/>
      <c r="K23" s="81"/>
      <c r="L23" s="16"/>
      <c r="M23" s="17"/>
      <c r="N23" s="16"/>
      <c r="O23" s="17"/>
      <c r="P23" s="16"/>
      <c r="Q23" s="17"/>
      <c r="R23" s="16"/>
      <c r="S23" s="17"/>
      <c r="T23" s="16"/>
      <c r="U23" s="17"/>
      <c r="V23" s="16"/>
      <c r="W23" s="17"/>
      <c r="X23" s="16"/>
      <c r="Y23" s="17"/>
      <c r="Z23" s="16"/>
      <c r="AA23" s="17"/>
      <c r="AB23" s="16"/>
      <c r="AC23" s="17"/>
      <c r="AD23" s="16"/>
      <c r="AE23" s="17"/>
      <c r="AF23" s="16"/>
      <c r="AG23" s="17"/>
      <c r="AH23" s="16"/>
      <c r="AI23" s="17"/>
      <c r="AJ23" s="16"/>
      <c r="AK23" s="17"/>
      <c r="AL23" s="16"/>
      <c r="AM23" s="17"/>
      <c r="AN23" s="36"/>
      <c r="AO23" s="36"/>
      <c r="AP23" s="36"/>
      <c r="AQ23" s="35"/>
      <c r="AR23" s="35"/>
      <c r="AS23" s="17"/>
    </row>
    <row r="24" spans="2:45" ht="15.75">
      <c r="B24" s="32"/>
      <c r="C24" s="45" t="s">
        <v>425</v>
      </c>
      <c r="D24" s="29"/>
      <c r="E24" s="28"/>
      <c r="F24" s="117"/>
      <c r="G24" s="33"/>
      <c r="H24" s="70"/>
      <c r="I24" s="66"/>
      <c r="J24" s="34"/>
      <c r="K24" s="81"/>
      <c r="L24" s="16"/>
      <c r="M24" s="17"/>
      <c r="N24" s="16"/>
      <c r="O24" s="17"/>
      <c r="P24" s="16"/>
      <c r="Q24" s="17"/>
      <c r="R24" s="16"/>
      <c r="S24" s="17"/>
      <c r="T24" s="16"/>
      <c r="U24" s="17"/>
      <c r="V24" s="16"/>
      <c r="W24" s="17"/>
      <c r="X24" s="16"/>
      <c r="Y24" s="17"/>
      <c r="Z24" s="16"/>
      <c r="AA24" s="17"/>
      <c r="AB24" s="16"/>
      <c r="AC24" s="17"/>
      <c r="AD24" s="16"/>
      <c r="AE24" s="17"/>
      <c r="AF24" s="16"/>
      <c r="AG24" s="17"/>
      <c r="AH24" s="16"/>
      <c r="AI24" s="17"/>
      <c r="AJ24" s="16"/>
      <c r="AK24" s="17"/>
      <c r="AL24" s="16"/>
      <c r="AM24" s="17"/>
      <c r="AN24" s="36"/>
      <c r="AO24" s="36"/>
      <c r="AP24" s="36"/>
      <c r="AQ24" s="35"/>
      <c r="AR24" s="35"/>
      <c r="AS24" s="17"/>
    </row>
    <row r="25" spans="2:45" ht="31.5">
      <c r="B25" s="32"/>
      <c r="C25" s="45" t="s">
        <v>426</v>
      </c>
      <c r="D25" s="29"/>
      <c r="E25" s="28"/>
      <c r="F25" s="117" t="s">
        <v>427</v>
      </c>
      <c r="G25" s="33"/>
      <c r="H25" s="70"/>
      <c r="I25" s="66"/>
      <c r="J25" s="34"/>
      <c r="K25" s="81"/>
      <c r="L25" s="16"/>
      <c r="M25" s="17"/>
      <c r="N25" s="16"/>
      <c r="O25" s="17"/>
      <c r="P25" s="16"/>
      <c r="Q25" s="17"/>
      <c r="R25" s="16"/>
      <c r="S25" s="17"/>
      <c r="T25" s="16"/>
      <c r="U25" s="17"/>
      <c r="V25" s="16"/>
      <c r="W25" s="17"/>
      <c r="X25" s="16"/>
      <c r="Y25" s="17"/>
      <c r="Z25" s="16"/>
      <c r="AA25" s="17"/>
      <c r="AB25" s="16"/>
      <c r="AC25" s="17"/>
      <c r="AD25" s="16"/>
      <c r="AE25" s="17"/>
      <c r="AF25" s="16"/>
      <c r="AG25" s="17"/>
      <c r="AH25" s="16"/>
      <c r="AI25" s="17"/>
      <c r="AJ25" s="16"/>
      <c r="AK25" s="17"/>
      <c r="AL25" s="16"/>
      <c r="AM25" s="17"/>
      <c r="AN25" s="36"/>
      <c r="AO25" s="36"/>
      <c r="AP25" s="36"/>
      <c r="AQ25" s="35"/>
      <c r="AR25" s="35"/>
      <c r="AS25" s="17"/>
    </row>
    <row r="26" spans="2:45" ht="15.75">
      <c r="B26" s="32"/>
      <c r="C26" s="146" t="s">
        <v>428</v>
      </c>
      <c r="D26" s="29"/>
      <c r="E26" s="28"/>
      <c r="F26" s="117"/>
      <c r="G26" s="33"/>
      <c r="H26" s="70"/>
      <c r="I26" s="66"/>
      <c r="J26" s="34"/>
      <c r="K26" s="81"/>
      <c r="L26" s="16">
        <v>5428077</v>
      </c>
      <c r="M26" s="17"/>
      <c r="N26" s="16">
        <v>11981525</v>
      </c>
      <c r="O26" s="17"/>
      <c r="P26" s="16"/>
      <c r="Q26" s="17"/>
      <c r="R26" s="16"/>
      <c r="S26" s="17"/>
      <c r="T26" s="16"/>
      <c r="U26" s="17"/>
      <c r="V26" s="16"/>
      <c r="W26" s="17"/>
      <c r="X26" s="16"/>
      <c r="Y26" s="17"/>
      <c r="Z26" s="16"/>
      <c r="AA26" s="17"/>
      <c r="AB26" s="16"/>
      <c r="AC26" s="17"/>
      <c r="AD26" s="16"/>
      <c r="AE26" s="17"/>
      <c r="AF26" s="16"/>
      <c r="AG26" s="17"/>
      <c r="AH26" s="16"/>
      <c r="AI26" s="17"/>
      <c r="AJ26" s="16"/>
      <c r="AK26" s="17"/>
      <c r="AL26" s="16"/>
      <c r="AM26" s="17"/>
      <c r="AN26" s="36"/>
      <c r="AO26" s="36"/>
      <c r="AP26" s="36"/>
      <c r="AQ26" s="35"/>
      <c r="AR26" s="35"/>
      <c r="AS26" s="17"/>
    </row>
    <row r="27" spans="2:45" ht="31.5">
      <c r="B27" s="32"/>
      <c r="C27" s="45" t="s">
        <v>429</v>
      </c>
      <c r="D27" s="29"/>
      <c r="E27" s="28"/>
      <c r="F27" s="117" t="s">
        <v>430</v>
      </c>
      <c r="G27" s="33"/>
      <c r="H27" s="70"/>
      <c r="I27" s="66"/>
      <c r="J27" s="34"/>
      <c r="K27" s="81"/>
      <c r="L27" s="16">
        <v>1232278</v>
      </c>
      <c r="M27" s="17"/>
      <c r="N27" s="16"/>
      <c r="O27" s="17"/>
      <c r="P27" s="16"/>
      <c r="Q27" s="17"/>
      <c r="R27" s="16"/>
      <c r="S27" s="17"/>
      <c r="T27" s="16"/>
      <c r="U27" s="17"/>
      <c r="V27" s="16"/>
      <c r="W27" s="17"/>
      <c r="X27" s="16"/>
      <c r="Y27" s="17"/>
      <c r="Z27" s="16"/>
      <c r="AA27" s="17"/>
      <c r="AB27" s="16"/>
      <c r="AC27" s="17"/>
      <c r="AD27" s="16"/>
      <c r="AE27" s="17"/>
      <c r="AF27" s="16"/>
      <c r="AG27" s="17"/>
      <c r="AH27" s="16"/>
      <c r="AI27" s="17"/>
      <c r="AJ27" s="16"/>
      <c r="AK27" s="17"/>
      <c r="AL27" s="16"/>
      <c r="AM27" s="17"/>
      <c r="AN27" s="36"/>
      <c r="AO27" s="36"/>
      <c r="AP27" s="36"/>
      <c r="AQ27" s="35"/>
      <c r="AR27" s="35"/>
      <c r="AS27" s="17"/>
    </row>
    <row r="28" spans="2:45" ht="15.75">
      <c r="B28" s="32"/>
      <c r="C28" s="45" t="s">
        <v>431</v>
      </c>
      <c r="D28" s="29"/>
      <c r="E28" s="28"/>
      <c r="F28" s="117" t="s">
        <v>432</v>
      </c>
      <c r="G28" s="33"/>
      <c r="H28" s="70"/>
      <c r="I28" s="66"/>
      <c r="J28" s="34"/>
      <c r="K28" s="81"/>
      <c r="L28" s="16"/>
      <c r="M28" s="17"/>
      <c r="N28" s="16"/>
      <c r="O28" s="17"/>
      <c r="P28" s="16"/>
      <c r="Q28" s="17"/>
      <c r="R28" s="16"/>
      <c r="S28" s="17"/>
      <c r="T28" s="16"/>
      <c r="U28" s="17"/>
      <c r="V28" s="16"/>
      <c r="W28" s="17"/>
      <c r="X28" s="16"/>
      <c r="Y28" s="17"/>
      <c r="Z28" s="16"/>
      <c r="AA28" s="17"/>
      <c r="AB28" s="16"/>
      <c r="AC28" s="17"/>
      <c r="AD28" s="16"/>
      <c r="AE28" s="17"/>
      <c r="AF28" s="16"/>
      <c r="AG28" s="17"/>
      <c r="AH28" s="16"/>
      <c r="AI28" s="17"/>
      <c r="AJ28" s="16"/>
      <c r="AK28" s="17"/>
      <c r="AL28" s="16"/>
      <c r="AM28" s="17"/>
      <c r="AN28" s="36"/>
      <c r="AO28" s="36"/>
      <c r="AP28" s="36"/>
      <c r="AQ28" s="35"/>
      <c r="AR28" s="35"/>
      <c r="AS28" s="17"/>
    </row>
    <row r="29" spans="2:45" ht="15.75">
      <c r="B29" s="32"/>
      <c r="C29" s="45" t="s">
        <v>433</v>
      </c>
      <c r="D29" s="29"/>
      <c r="E29" s="28"/>
      <c r="F29" s="117" t="s">
        <v>434</v>
      </c>
      <c r="G29" s="33"/>
      <c r="H29" s="70"/>
      <c r="I29" s="66"/>
      <c r="J29" s="34"/>
      <c r="K29" s="81"/>
      <c r="L29" s="16"/>
      <c r="M29" s="17"/>
      <c r="N29" s="16"/>
      <c r="O29" s="17"/>
      <c r="P29" s="16"/>
      <c r="Q29" s="17"/>
      <c r="R29" s="16"/>
      <c r="S29" s="17"/>
      <c r="T29" s="16"/>
      <c r="U29" s="17"/>
      <c r="V29" s="16"/>
      <c r="W29" s="17"/>
      <c r="X29" s="16"/>
      <c r="Y29" s="17"/>
      <c r="Z29" s="16"/>
      <c r="AA29" s="17"/>
      <c r="AB29" s="16"/>
      <c r="AC29" s="17"/>
      <c r="AD29" s="16"/>
      <c r="AE29" s="17"/>
      <c r="AF29" s="16"/>
      <c r="AG29" s="17"/>
      <c r="AH29" s="16"/>
      <c r="AI29" s="17"/>
      <c r="AJ29" s="16"/>
      <c r="AK29" s="17"/>
      <c r="AL29" s="16"/>
      <c r="AM29" s="17"/>
      <c r="AN29" s="36"/>
      <c r="AO29" s="36"/>
      <c r="AP29" s="36"/>
      <c r="AQ29" s="35"/>
      <c r="AR29" s="35"/>
      <c r="AS29" s="17"/>
    </row>
    <row r="30" spans="2:45" ht="15.75">
      <c r="B30" s="32"/>
      <c r="C30" s="45" t="s">
        <v>435</v>
      </c>
      <c r="D30" s="29"/>
      <c r="E30" s="28"/>
      <c r="F30" s="117"/>
      <c r="G30" s="33"/>
      <c r="H30" s="70"/>
      <c r="I30" s="66"/>
      <c r="J30" s="34"/>
      <c r="K30" s="81"/>
      <c r="L30" s="16"/>
      <c r="M30" s="17"/>
      <c r="N30" s="16"/>
      <c r="O30" s="17"/>
      <c r="P30" s="16"/>
      <c r="Q30" s="17"/>
      <c r="R30" s="16"/>
      <c r="S30" s="17"/>
      <c r="T30" s="16"/>
      <c r="U30" s="17"/>
      <c r="V30" s="16"/>
      <c r="W30" s="17"/>
      <c r="X30" s="16"/>
      <c r="Y30" s="17"/>
      <c r="Z30" s="16"/>
      <c r="AA30" s="17"/>
      <c r="AB30" s="16"/>
      <c r="AC30" s="17"/>
      <c r="AD30" s="16"/>
      <c r="AE30" s="17"/>
      <c r="AF30" s="16"/>
      <c r="AG30" s="17"/>
      <c r="AH30" s="16"/>
      <c r="AI30" s="17"/>
      <c r="AJ30" s="16"/>
      <c r="AK30" s="17"/>
      <c r="AL30" s="16"/>
      <c r="AM30" s="17"/>
      <c r="AN30" s="36"/>
      <c r="AO30" s="36"/>
      <c r="AP30" s="36"/>
      <c r="AQ30" s="35"/>
      <c r="AR30" s="35"/>
      <c r="AS30" s="17"/>
    </row>
    <row r="31" spans="2:45" ht="31.5">
      <c r="B31" s="32"/>
      <c r="C31" s="45" t="s">
        <v>436</v>
      </c>
      <c r="D31" s="29"/>
      <c r="E31" s="28"/>
      <c r="F31" s="117"/>
      <c r="G31" s="33"/>
      <c r="H31" s="70"/>
      <c r="I31" s="66"/>
      <c r="J31" s="34"/>
      <c r="K31" s="81"/>
      <c r="L31" s="16"/>
      <c r="M31" s="17"/>
      <c r="N31" s="16"/>
      <c r="O31" s="17"/>
      <c r="P31" s="16"/>
      <c r="Q31" s="17"/>
      <c r="R31" s="16"/>
      <c r="S31" s="17"/>
      <c r="T31" s="16"/>
      <c r="U31" s="17"/>
      <c r="V31" s="16"/>
      <c r="W31" s="17"/>
      <c r="X31" s="16"/>
      <c r="Y31" s="17"/>
      <c r="Z31" s="16"/>
      <c r="AA31" s="17"/>
      <c r="AB31" s="16"/>
      <c r="AC31" s="17"/>
      <c r="AD31" s="16"/>
      <c r="AE31" s="17"/>
      <c r="AF31" s="16"/>
      <c r="AG31" s="17"/>
      <c r="AH31" s="16"/>
      <c r="AI31" s="17"/>
      <c r="AJ31" s="16"/>
      <c r="AK31" s="17"/>
      <c r="AL31" s="16"/>
      <c r="AM31" s="17"/>
      <c r="AN31" s="36"/>
      <c r="AO31" s="36"/>
      <c r="AP31" s="36"/>
      <c r="AQ31" s="35"/>
      <c r="AR31" s="35"/>
      <c r="AS31" s="17"/>
    </row>
    <row r="32" spans="2:45" ht="15.75">
      <c r="B32" s="32"/>
      <c r="C32" s="146" t="s">
        <v>437</v>
      </c>
      <c r="D32" s="29"/>
      <c r="E32" s="28"/>
      <c r="F32" s="117" t="s">
        <v>438</v>
      </c>
      <c r="G32" s="33"/>
      <c r="H32" s="70"/>
      <c r="I32" s="66"/>
      <c r="J32" s="34"/>
      <c r="K32" s="81"/>
      <c r="L32" s="16"/>
      <c r="M32" s="17"/>
      <c r="N32" s="16"/>
      <c r="O32" s="17"/>
      <c r="P32" s="16"/>
      <c r="Q32" s="17"/>
      <c r="R32" s="16"/>
      <c r="S32" s="17"/>
      <c r="T32" s="16"/>
      <c r="U32" s="17"/>
      <c r="V32" s="16"/>
      <c r="W32" s="17"/>
      <c r="X32" s="16"/>
      <c r="Y32" s="17"/>
      <c r="Z32" s="16"/>
      <c r="AA32" s="17"/>
      <c r="AB32" s="16"/>
      <c r="AC32" s="17"/>
      <c r="AD32" s="16"/>
      <c r="AE32" s="17"/>
      <c r="AF32" s="16"/>
      <c r="AG32" s="17"/>
      <c r="AH32" s="16"/>
      <c r="AI32" s="17"/>
      <c r="AJ32" s="16"/>
      <c r="AK32" s="17"/>
      <c r="AL32" s="16"/>
      <c r="AM32" s="17"/>
      <c r="AN32" s="36"/>
      <c r="AO32" s="36"/>
      <c r="AP32" s="36"/>
      <c r="AQ32" s="35"/>
      <c r="AR32" s="35"/>
      <c r="AS32" s="17"/>
    </row>
    <row r="33" spans="2:45" ht="47.25">
      <c r="B33" s="32"/>
      <c r="C33" s="146" t="s">
        <v>439</v>
      </c>
      <c r="D33" s="29"/>
      <c r="E33" s="28"/>
      <c r="F33" s="117" t="s">
        <v>440</v>
      </c>
      <c r="G33" s="33"/>
      <c r="H33" s="70"/>
      <c r="I33" s="66"/>
      <c r="J33" s="34"/>
      <c r="K33" s="81"/>
      <c r="L33" s="16"/>
      <c r="M33" s="17"/>
      <c r="N33" s="16"/>
      <c r="O33" s="17"/>
      <c r="P33" s="16"/>
      <c r="Q33" s="17"/>
      <c r="R33" s="16"/>
      <c r="S33" s="17"/>
      <c r="T33" s="16"/>
      <c r="U33" s="17"/>
      <c r="V33" s="16"/>
      <c r="W33" s="17"/>
      <c r="X33" s="16"/>
      <c r="Y33" s="17"/>
      <c r="Z33" s="16"/>
      <c r="AA33" s="17"/>
      <c r="AB33" s="16"/>
      <c r="AC33" s="17"/>
      <c r="AD33" s="16"/>
      <c r="AE33" s="17"/>
      <c r="AF33" s="16"/>
      <c r="AG33" s="17"/>
      <c r="AH33" s="16"/>
      <c r="AI33" s="17"/>
      <c r="AJ33" s="16"/>
      <c r="AK33" s="17"/>
      <c r="AL33" s="16"/>
      <c r="AM33" s="17"/>
      <c r="AN33" s="36"/>
      <c r="AO33" s="36"/>
      <c r="AP33" s="36"/>
      <c r="AQ33" s="35"/>
      <c r="AR33" s="35"/>
      <c r="AS33" s="17"/>
    </row>
    <row r="34" spans="2:45" ht="52.5" customHeight="1">
      <c r="B34" s="32"/>
      <c r="C34" s="146" t="s">
        <v>441</v>
      </c>
      <c r="D34" s="29"/>
      <c r="E34" s="28"/>
      <c r="F34" s="117"/>
      <c r="G34" s="33"/>
      <c r="H34" s="70"/>
      <c r="I34" s="66"/>
      <c r="J34" s="34"/>
      <c r="K34" s="81"/>
      <c r="L34" s="16"/>
      <c r="M34" s="17"/>
      <c r="N34" s="16"/>
      <c r="O34" s="17"/>
      <c r="P34" s="16"/>
      <c r="Q34" s="17"/>
      <c r="R34" s="16"/>
      <c r="S34" s="17"/>
      <c r="T34" s="16"/>
      <c r="U34" s="17"/>
      <c r="V34" s="16"/>
      <c r="W34" s="17"/>
      <c r="X34" s="16"/>
      <c r="Y34" s="17"/>
      <c r="Z34" s="16"/>
      <c r="AA34" s="17"/>
      <c r="AB34" s="16"/>
      <c r="AC34" s="17"/>
      <c r="AD34" s="16"/>
      <c r="AE34" s="17"/>
      <c r="AF34" s="16"/>
      <c r="AG34" s="17"/>
      <c r="AH34" s="16"/>
      <c r="AI34" s="17"/>
      <c r="AJ34" s="16"/>
      <c r="AK34" s="17"/>
      <c r="AL34" s="16"/>
      <c r="AM34" s="17"/>
      <c r="AN34" s="36"/>
      <c r="AO34" s="36"/>
      <c r="AP34" s="36"/>
      <c r="AQ34" s="35"/>
      <c r="AR34" s="35"/>
      <c r="AS34" s="17"/>
    </row>
    <row r="35" spans="2:45" ht="15.75">
      <c r="B35" s="32"/>
      <c r="C35" s="146" t="s">
        <v>442</v>
      </c>
      <c r="D35" s="29"/>
      <c r="E35" s="28"/>
      <c r="F35" s="117" t="s">
        <v>443</v>
      </c>
      <c r="G35" s="33"/>
      <c r="H35" s="70"/>
      <c r="I35" s="66"/>
      <c r="J35" s="34"/>
      <c r="K35" s="81"/>
      <c r="L35" s="16"/>
      <c r="M35" s="17"/>
      <c r="N35" s="16"/>
      <c r="O35" s="17"/>
      <c r="P35" s="16"/>
      <c r="Q35" s="17"/>
      <c r="R35" s="16"/>
      <c r="S35" s="17"/>
      <c r="T35" s="16"/>
      <c r="U35" s="17"/>
      <c r="V35" s="16"/>
      <c r="W35" s="17"/>
      <c r="X35" s="16"/>
      <c r="Y35" s="17"/>
      <c r="Z35" s="16"/>
      <c r="AA35" s="17"/>
      <c r="AB35" s="16"/>
      <c r="AC35" s="17"/>
      <c r="AD35" s="16"/>
      <c r="AE35" s="17"/>
      <c r="AF35" s="16"/>
      <c r="AG35" s="17"/>
      <c r="AH35" s="16"/>
      <c r="AI35" s="17"/>
      <c r="AJ35" s="16"/>
      <c r="AK35" s="17"/>
      <c r="AL35" s="16"/>
      <c r="AM35" s="17"/>
      <c r="AN35" s="36"/>
      <c r="AO35" s="36"/>
      <c r="AP35" s="36"/>
      <c r="AQ35" s="35"/>
      <c r="AR35" s="35"/>
      <c r="AS35" s="17"/>
    </row>
    <row r="36" spans="2:45" ht="15.75">
      <c r="B36" s="32"/>
      <c r="C36" s="45" t="s">
        <v>444</v>
      </c>
      <c r="D36" s="29"/>
      <c r="E36" s="28"/>
      <c r="F36" s="117"/>
      <c r="G36" s="33"/>
      <c r="H36" s="70"/>
      <c r="I36" s="66"/>
      <c r="J36" s="34"/>
      <c r="K36" s="81"/>
      <c r="L36" s="16"/>
      <c r="M36" s="17"/>
      <c r="N36" s="16"/>
      <c r="O36" s="17"/>
      <c r="P36" s="16"/>
      <c r="Q36" s="17"/>
      <c r="R36" s="16"/>
      <c r="S36" s="17"/>
      <c r="T36" s="16"/>
      <c r="U36" s="17"/>
      <c r="V36" s="16"/>
      <c r="W36" s="17"/>
      <c r="X36" s="16"/>
      <c r="Y36" s="17"/>
      <c r="Z36" s="16"/>
      <c r="AA36" s="17"/>
      <c r="AB36" s="16"/>
      <c r="AC36" s="17"/>
      <c r="AD36" s="16"/>
      <c r="AE36" s="17"/>
      <c r="AF36" s="16"/>
      <c r="AG36" s="17"/>
      <c r="AH36" s="16"/>
      <c r="AI36" s="17"/>
      <c r="AJ36" s="16"/>
      <c r="AK36" s="17"/>
      <c r="AL36" s="16"/>
      <c r="AM36" s="17"/>
      <c r="AN36" s="36"/>
      <c r="AO36" s="36"/>
      <c r="AP36" s="36"/>
      <c r="AQ36" s="35"/>
      <c r="AR36" s="35"/>
      <c r="AS36" s="17"/>
    </row>
    <row r="37" spans="2:45" ht="50.25" customHeight="1">
      <c r="B37" s="32"/>
      <c r="C37" s="45" t="s">
        <v>445</v>
      </c>
      <c r="D37" s="29"/>
      <c r="E37" s="28"/>
      <c r="F37" s="117"/>
      <c r="G37" s="33"/>
      <c r="H37" s="70"/>
      <c r="I37" s="66"/>
      <c r="J37" s="34"/>
      <c r="K37" s="81"/>
      <c r="L37" s="16"/>
      <c r="M37" s="17"/>
      <c r="N37" s="16"/>
      <c r="O37" s="17"/>
      <c r="P37" s="16"/>
      <c r="Q37" s="17"/>
      <c r="R37" s="16"/>
      <c r="S37" s="17"/>
      <c r="T37" s="16"/>
      <c r="U37" s="17"/>
      <c r="V37" s="16"/>
      <c r="W37" s="17"/>
      <c r="X37" s="16"/>
      <c r="Y37" s="17"/>
      <c r="Z37" s="16"/>
      <c r="AA37" s="17"/>
      <c r="AB37" s="16"/>
      <c r="AC37" s="17"/>
      <c r="AD37" s="16"/>
      <c r="AE37" s="17"/>
      <c r="AF37" s="16"/>
      <c r="AG37" s="17"/>
      <c r="AH37" s="16"/>
      <c r="AI37" s="17"/>
      <c r="AJ37" s="16"/>
      <c r="AK37" s="17"/>
      <c r="AL37" s="16"/>
      <c r="AM37" s="17"/>
      <c r="AN37" s="36"/>
      <c r="AO37" s="36"/>
      <c r="AP37" s="36"/>
      <c r="AQ37" s="35"/>
      <c r="AR37" s="35"/>
      <c r="AS37" s="17"/>
    </row>
    <row r="38" spans="2:45" ht="26.25" customHeight="1">
      <c r="B38" s="32"/>
      <c r="C38" s="146" t="s">
        <v>446</v>
      </c>
      <c r="D38" s="29"/>
      <c r="E38" s="28"/>
      <c r="F38" s="117"/>
      <c r="G38" s="33"/>
      <c r="H38" s="70"/>
      <c r="I38" s="66"/>
      <c r="J38" s="34"/>
      <c r="K38" s="81"/>
      <c r="L38" s="16"/>
      <c r="M38" s="17"/>
      <c r="N38" s="16"/>
      <c r="O38" s="17"/>
      <c r="P38" s="16"/>
      <c r="Q38" s="17"/>
      <c r="R38" s="16"/>
      <c r="S38" s="17"/>
      <c r="T38" s="16"/>
      <c r="U38" s="17"/>
      <c r="V38" s="16"/>
      <c r="W38" s="17"/>
      <c r="X38" s="16"/>
      <c r="Y38" s="17"/>
      <c r="Z38" s="16"/>
      <c r="AA38" s="17"/>
      <c r="AB38" s="16"/>
      <c r="AC38" s="17"/>
      <c r="AD38" s="16"/>
      <c r="AE38" s="17"/>
      <c r="AF38" s="16"/>
      <c r="AG38" s="17"/>
      <c r="AH38" s="16"/>
      <c r="AI38" s="17"/>
      <c r="AJ38" s="16"/>
      <c r="AK38" s="17"/>
      <c r="AL38" s="16"/>
      <c r="AM38" s="17"/>
      <c r="AN38" s="36"/>
      <c r="AO38" s="36"/>
      <c r="AP38" s="36"/>
      <c r="AQ38" s="35"/>
      <c r="AR38" s="35"/>
      <c r="AS38" s="17"/>
    </row>
    <row r="39" spans="2:45" ht="15.75">
      <c r="B39" s="32"/>
      <c r="C39" s="146" t="s">
        <v>447</v>
      </c>
      <c r="D39" s="29"/>
      <c r="E39" s="28"/>
      <c r="F39" s="117"/>
      <c r="G39" s="33"/>
      <c r="H39" s="70"/>
      <c r="I39" s="66"/>
      <c r="J39" s="34"/>
      <c r="K39" s="81"/>
      <c r="L39" s="16"/>
      <c r="M39" s="17"/>
      <c r="N39" s="16"/>
      <c r="O39" s="17"/>
      <c r="P39" s="16"/>
      <c r="Q39" s="17"/>
      <c r="R39" s="16"/>
      <c r="S39" s="17"/>
      <c r="T39" s="16"/>
      <c r="U39" s="17"/>
      <c r="V39" s="16"/>
      <c r="W39" s="17"/>
      <c r="X39" s="16"/>
      <c r="Y39" s="17"/>
      <c r="Z39" s="16"/>
      <c r="AA39" s="17"/>
      <c r="AB39" s="16"/>
      <c r="AC39" s="17"/>
      <c r="AD39" s="16"/>
      <c r="AE39" s="17"/>
      <c r="AF39" s="16"/>
      <c r="AG39" s="17"/>
      <c r="AH39" s="16"/>
      <c r="AI39" s="17"/>
      <c r="AJ39" s="16"/>
      <c r="AK39" s="17"/>
      <c r="AL39" s="16"/>
      <c r="AM39" s="17"/>
      <c r="AN39" s="36"/>
      <c r="AO39" s="36"/>
      <c r="AP39" s="36"/>
      <c r="AQ39" s="35"/>
      <c r="AR39" s="35"/>
      <c r="AS39" s="17"/>
    </row>
    <row r="40" spans="2:45" ht="15.75">
      <c r="B40" s="32"/>
      <c r="C40" s="146" t="s">
        <v>448</v>
      </c>
      <c r="D40" s="29"/>
      <c r="E40" s="28"/>
      <c r="F40" s="117"/>
      <c r="G40" s="33"/>
      <c r="H40" s="70"/>
      <c r="I40" s="66"/>
      <c r="J40" s="34"/>
      <c r="K40" s="81"/>
      <c r="L40" s="16"/>
      <c r="M40" s="17"/>
      <c r="N40" s="16"/>
      <c r="O40" s="17"/>
      <c r="P40" s="16"/>
      <c r="Q40" s="17"/>
      <c r="R40" s="16"/>
      <c r="S40" s="17"/>
      <c r="T40" s="16"/>
      <c r="U40" s="17"/>
      <c r="V40" s="16"/>
      <c r="W40" s="17"/>
      <c r="X40" s="16"/>
      <c r="Y40" s="17"/>
      <c r="Z40" s="16"/>
      <c r="AA40" s="17"/>
      <c r="AB40" s="16"/>
      <c r="AC40" s="17"/>
      <c r="AD40" s="16"/>
      <c r="AE40" s="17"/>
      <c r="AF40" s="16"/>
      <c r="AG40" s="17"/>
      <c r="AH40" s="16"/>
      <c r="AI40" s="17"/>
      <c r="AJ40" s="16"/>
      <c r="AK40" s="17"/>
      <c r="AL40" s="16"/>
      <c r="AM40" s="17"/>
      <c r="AN40" s="36"/>
      <c r="AO40" s="36"/>
      <c r="AP40" s="36"/>
      <c r="AQ40" s="35"/>
      <c r="AR40" s="35"/>
      <c r="AS40" s="17"/>
    </row>
    <row r="41" spans="2:45" ht="15.75">
      <c r="B41" s="32"/>
      <c r="C41" s="146" t="s">
        <v>449</v>
      </c>
      <c r="D41" s="29"/>
      <c r="E41" s="28"/>
      <c r="F41" s="117"/>
      <c r="G41" s="33"/>
      <c r="H41" s="70"/>
      <c r="I41" s="66"/>
      <c r="J41" s="34"/>
      <c r="K41" s="81"/>
      <c r="L41" s="16"/>
      <c r="M41" s="17"/>
      <c r="N41" s="16"/>
      <c r="O41" s="17"/>
      <c r="P41" s="16"/>
      <c r="Q41" s="17"/>
      <c r="R41" s="16"/>
      <c r="S41" s="17"/>
      <c r="T41" s="16"/>
      <c r="U41" s="17"/>
      <c r="V41" s="16"/>
      <c r="W41" s="17"/>
      <c r="X41" s="16"/>
      <c r="Y41" s="17"/>
      <c r="Z41" s="16"/>
      <c r="AA41" s="17"/>
      <c r="AB41" s="16"/>
      <c r="AC41" s="17"/>
      <c r="AD41" s="16"/>
      <c r="AE41" s="17"/>
      <c r="AF41" s="16"/>
      <c r="AG41" s="17"/>
      <c r="AH41" s="16"/>
      <c r="AI41" s="17"/>
      <c r="AJ41" s="16"/>
      <c r="AK41" s="17"/>
      <c r="AL41" s="16"/>
      <c r="AM41" s="17"/>
      <c r="AN41" s="36"/>
      <c r="AO41" s="36"/>
      <c r="AP41" s="36"/>
      <c r="AQ41" s="35"/>
      <c r="AR41" s="35"/>
      <c r="AS41" s="17"/>
    </row>
    <row r="42" spans="2:45" ht="15.75">
      <c r="B42" s="32"/>
      <c r="C42" s="146" t="s">
        <v>450</v>
      </c>
      <c r="D42" s="29"/>
      <c r="E42" s="28"/>
      <c r="F42" s="117"/>
      <c r="G42" s="33"/>
      <c r="H42" s="70"/>
      <c r="I42" s="66"/>
      <c r="J42" s="34"/>
      <c r="K42" s="81"/>
      <c r="L42" s="16"/>
      <c r="M42" s="17"/>
      <c r="N42" s="16"/>
      <c r="O42" s="17"/>
      <c r="P42" s="16"/>
      <c r="Q42" s="17"/>
      <c r="R42" s="16"/>
      <c r="S42" s="17"/>
      <c r="T42" s="16"/>
      <c r="U42" s="17"/>
      <c r="V42" s="16"/>
      <c r="W42" s="17"/>
      <c r="X42" s="16"/>
      <c r="Y42" s="17"/>
      <c r="Z42" s="16"/>
      <c r="AA42" s="17"/>
      <c r="AB42" s="16"/>
      <c r="AC42" s="17"/>
      <c r="AD42" s="16"/>
      <c r="AE42" s="17"/>
      <c r="AF42" s="16"/>
      <c r="AG42" s="17"/>
      <c r="AH42" s="16"/>
      <c r="AI42" s="17"/>
      <c r="AJ42" s="16"/>
      <c r="AK42" s="17"/>
      <c r="AL42" s="16"/>
      <c r="AM42" s="17"/>
      <c r="AN42" s="36"/>
      <c r="AO42" s="36"/>
      <c r="AP42" s="36"/>
      <c r="AQ42" s="35"/>
      <c r="AR42" s="35"/>
      <c r="AS42" s="17"/>
    </row>
    <row r="43" spans="2:45" ht="15.75">
      <c r="B43" s="32"/>
      <c r="C43" s="146" t="s">
        <v>451</v>
      </c>
      <c r="D43" s="29"/>
      <c r="E43" s="28"/>
      <c r="F43" s="117"/>
      <c r="G43" s="33"/>
      <c r="H43" s="70"/>
      <c r="I43" s="66"/>
      <c r="J43" s="34"/>
      <c r="K43" s="81"/>
      <c r="L43" s="16"/>
      <c r="M43" s="17"/>
      <c r="N43" s="16"/>
      <c r="O43" s="17"/>
      <c r="P43" s="16"/>
      <c r="Q43" s="17"/>
      <c r="R43" s="16"/>
      <c r="S43" s="17"/>
      <c r="T43" s="16"/>
      <c r="U43" s="17"/>
      <c r="V43" s="16"/>
      <c r="W43" s="17"/>
      <c r="X43" s="16"/>
      <c r="Y43" s="17"/>
      <c r="Z43" s="16"/>
      <c r="AA43" s="17"/>
      <c r="AB43" s="16"/>
      <c r="AC43" s="17"/>
      <c r="AD43" s="16"/>
      <c r="AE43" s="17"/>
      <c r="AF43" s="16"/>
      <c r="AG43" s="17"/>
      <c r="AH43" s="16"/>
      <c r="AI43" s="17"/>
      <c r="AJ43" s="16"/>
      <c r="AK43" s="17"/>
      <c r="AL43" s="16"/>
      <c r="AM43" s="17"/>
      <c r="AN43" s="36"/>
      <c r="AO43" s="36"/>
      <c r="AP43" s="36"/>
      <c r="AQ43" s="35"/>
      <c r="AR43" s="35"/>
      <c r="AS43" s="17"/>
    </row>
    <row r="44" spans="2:45" ht="15.75">
      <c r="B44" s="32"/>
      <c r="C44" s="146" t="s">
        <v>452</v>
      </c>
      <c r="D44" s="29"/>
      <c r="E44" s="28"/>
      <c r="F44" s="117"/>
      <c r="G44" s="33"/>
      <c r="H44" s="70"/>
      <c r="I44" s="66"/>
      <c r="J44" s="34"/>
      <c r="K44" s="81"/>
      <c r="L44" s="16"/>
      <c r="M44" s="17"/>
      <c r="N44" s="16"/>
      <c r="O44" s="17"/>
      <c r="P44" s="16"/>
      <c r="Q44" s="17"/>
      <c r="R44" s="16"/>
      <c r="S44" s="17"/>
      <c r="T44" s="16"/>
      <c r="U44" s="17"/>
      <c r="V44" s="16"/>
      <c r="W44" s="17"/>
      <c r="X44" s="16"/>
      <c r="Y44" s="17"/>
      <c r="Z44" s="16"/>
      <c r="AA44" s="17"/>
      <c r="AB44" s="16"/>
      <c r="AC44" s="17"/>
      <c r="AD44" s="16"/>
      <c r="AE44" s="17"/>
      <c r="AF44" s="16"/>
      <c r="AG44" s="17"/>
      <c r="AH44" s="16"/>
      <c r="AI44" s="17"/>
      <c r="AJ44" s="16"/>
      <c r="AK44" s="17"/>
      <c r="AL44" s="16"/>
      <c r="AM44" s="17"/>
      <c r="AN44" s="36"/>
      <c r="AO44" s="36"/>
      <c r="AP44" s="36"/>
      <c r="AQ44" s="35"/>
      <c r="AR44" s="35"/>
      <c r="AS44" s="17"/>
    </row>
    <row r="45" spans="2:45" ht="15.75">
      <c r="B45" s="32"/>
      <c r="C45" s="146" t="s">
        <v>453</v>
      </c>
      <c r="D45" s="29"/>
      <c r="E45" s="28"/>
      <c r="F45" s="117"/>
      <c r="G45" s="33"/>
      <c r="H45" s="70"/>
      <c r="I45" s="66"/>
      <c r="J45" s="34"/>
      <c r="K45" s="81"/>
      <c r="L45" s="16"/>
      <c r="M45" s="17"/>
      <c r="N45" s="16"/>
      <c r="O45" s="17"/>
      <c r="P45" s="16"/>
      <c r="Q45" s="17"/>
      <c r="R45" s="16"/>
      <c r="S45" s="17"/>
      <c r="T45" s="16"/>
      <c r="U45" s="17"/>
      <c r="V45" s="16"/>
      <c r="W45" s="17"/>
      <c r="X45" s="16"/>
      <c r="Y45" s="17"/>
      <c r="Z45" s="16"/>
      <c r="AA45" s="17"/>
      <c r="AB45" s="16"/>
      <c r="AC45" s="17"/>
      <c r="AD45" s="16"/>
      <c r="AE45" s="17"/>
      <c r="AF45" s="16"/>
      <c r="AG45" s="17"/>
      <c r="AH45" s="16"/>
      <c r="AI45" s="17"/>
      <c r="AJ45" s="16"/>
      <c r="AK45" s="17"/>
      <c r="AL45" s="16"/>
      <c r="AM45" s="17"/>
      <c r="AN45" s="36"/>
      <c r="AO45" s="36"/>
      <c r="AP45" s="36"/>
      <c r="AQ45" s="35"/>
      <c r="AR45" s="35"/>
      <c r="AS45" s="17"/>
    </row>
    <row r="46" spans="2:45" ht="15.75">
      <c r="B46" s="32"/>
      <c r="C46" s="146" t="s">
        <v>454</v>
      </c>
      <c r="D46" s="29"/>
      <c r="E46" s="28"/>
      <c r="F46" s="117"/>
      <c r="G46" s="33"/>
      <c r="H46" s="70"/>
      <c r="I46" s="66"/>
      <c r="J46" s="34"/>
      <c r="K46" s="81"/>
      <c r="L46" s="16"/>
      <c r="M46" s="17"/>
      <c r="N46" s="16"/>
      <c r="O46" s="17"/>
      <c r="P46" s="16"/>
      <c r="Q46" s="17"/>
      <c r="R46" s="16"/>
      <c r="S46" s="17"/>
      <c r="T46" s="16"/>
      <c r="U46" s="17"/>
      <c r="V46" s="16"/>
      <c r="W46" s="17"/>
      <c r="X46" s="16"/>
      <c r="Y46" s="17"/>
      <c r="Z46" s="16"/>
      <c r="AA46" s="17"/>
      <c r="AB46" s="16"/>
      <c r="AC46" s="17"/>
      <c r="AD46" s="16"/>
      <c r="AE46" s="17"/>
      <c r="AF46" s="16"/>
      <c r="AG46" s="17"/>
      <c r="AH46" s="16"/>
      <c r="AI46" s="17"/>
      <c r="AJ46" s="16"/>
      <c r="AK46" s="17"/>
      <c r="AL46" s="16"/>
      <c r="AM46" s="17"/>
      <c r="AN46" s="36"/>
      <c r="AO46" s="36"/>
      <c r="AP46" s="36"/>
      <c r="AQ46" s="35"/>
      <c r="AR46" s="35"/>
      <c r="AS46" s="17"/>
    </row>
    <row r="47" spans="2:45" ht="15.75">
      <c r="B47" s="32"/>
      <c r="C47" s="146" t="s">
        <v>455</v>
      </c>
      <c r="D47" s="29"/>
      <c r="E47" s="28"/>
      <c r="F47" s="117"/>
      <c r="G47" s="33"/>
      <c r="H47" s="70"/>
      <c r="I47" s="66"/>
      <c r="J47" s="34"/>
      <c r="K47" s="81"/>
      <c r="L47" s="16"/>
      <c r="M47" s="17"/>
      <c r="N47" s="16"/>
      <c r="O47" s="17"/>
      <c r="P47" s="16"/>
      <c r="Q47" s="17"/>
      <c r="R47" s="16"/>
      <c r="S47" s="17"/>
      <c r="T47" s="16"/>
      <c r="U47" s="17"/>
      <c r="V47" s="16"/>
      <c r="W47" s="17"/>
      <c r="X47" s="16"/>
      <c r="Y47" s="17"/>
      <c r="Z47" s="16"/>
      <c r="AA47" s="17"/>
      <c r="AB47" s="16"/>
      <c r="AC47" s="17"/>
      <c r="AD47" s="16"/>
      <c r="AE47" s="17"/>
      <c r="AF47" s="16"/>
      <c r="AG47" s="17"/>
      <c r="AH47" s="16"/>
      <c r="AI47" s="17"/>
      <c r="AJ47" s="16"/>
      <c r="AK47" s="17"/>
      <c r="AL47" s="16"/>
      <c r="AM47" s="17"/>
      <c r="AN47" s="36"/>
      <c r="AO47" s="36"/>
      <c r="AP47" s="36"/>
      <c r="AQ47" s="35"/>
      <c r="AR47" s="35"/>
      <c r="AS47" s="17"/>
    </row>
    <row r="48" spans="2:45" ht="15.75">
      <c r="B48" s="32"/>
      <c r="C48" s="146" t="s">
        <v>456</v>
      </c>
      <c r="D48" s="29"/>
      <c r="E48" s="28"/>
      <c r="F48" s="117"/>
      <c r="G48" s="33"/>
      <c r="H48" s="70"/>
      <c r="I48" s="66"/>
      <c r="J48" s="34"/>
      <c r="K48" s="81"/>
      <c r="L48" s="16"/>
      <c r="M48" s="17"/>
      <c r="N48" s="16"/>
      <c r="O48" s="17"/>
      <c r="P48" s="16"/>
      <c r="Q48" s="17"/>
      <c r="R48" s="16"/>
      <c r="S48" s="17"/>
      <c r="T48" s="16"/>
      <c r="U48" s="17"/>
      <c r="V48" s="16"/>
      <c r="W48" s="17"/>
      <c r="X48" s="16"/>
      <c r="Y48" s="17"/>
      <c r="Z48" s="16"/>
      <c r="AA48" s="17"/>
      <c r="AB48" s="16"/>
      <c r="AC48" s="17"/>
      <c r="AD48" s="16"/>
      <c r="AE48" s="17"/>
      <c r="AF48" s="16"/>
      <c r="AG48" s="17"/>
      <c r="AH48" s="16"/>
      <c r="AI48" s="17"/>
      <c r="AJ48" s="16"/>
      <c r="AK48" s="17"/>
      <c r="AL48" s="16"/>
      <c r="AM48" s="17"/>
      <c r="AN48" s="36"/>
      <c r="AO48" s="36"/>
      <c r="AP48" s="36"/>
      <c r="AQ48" s="35"/>
      <c r="AR48" s="35"/>
      <c r="AS48" s="17"/>
    </row>
    <row r="49" spans="2:45" ht="31.5">
      <c r="B49" s="32"/>
      <c r="C49" s="146" t="s">
        <v>457</v>
      </c>
      <c r="D49" s="29"/>
      <c r="E49" s="28"/>
      <c r="F49" s="117" t="s">
        <v>458</v>
      </c>
      <c r="G49" s="33"/>
      <c r="H49" s="70"/>
      <c r="I49" s="66"/>
      <c r="J49" s="34"/>
      <c r="K49" s="81"/>
      <c r="L49" s="16"/>
      <c r="M49" s="17"/>
      <c r="N49" s="16"/>
      <c r="O49" s="17"/>
      <c r="P49" s="16"/>
      <c r="Q49" s="17"/>
      <c r="R49" s="16"/>
      <c r="S49" s="17"/>
      <c r="T49" s="16"/>
      <c r="U49" s="17"/>
      <c r="V49" s="16"/>
      <c r="W49" s="17"/>
      <c r="X49" s="16"/>
      <c r="Y49" s="17"/>
      <c r="Z49" s="16"/>
      <c r="AA49" s="17"/>
      <c r="AB49" s="16"/>
      <c r="AC49" s="17"/>
      <c r="AD49" s="16"/>
      <c r="AE49" s="17"/>
      <c r="AF49" s="16"/>
      <c r="AG49" s="17"/>
      <c r="AH49" s="16"/>
      <c r="AI49" s="17"/>
      <c r="AJ49" s="16"/>
      <c r="AK49" s="17"/>
      <c r="AL49" s="16"/>
      <c r="AM49" s="17"/>
      <c r="AN49" s="36"/>
      <c r="AO49" s="36"/>
      <c r="AP49" s="36"/>
      <c r="AQ49" s="35"/>
      <c r="AR49" s="35"/>
      <c r="AS49" s="17"/>
    </row>
    <row r="50" spans="2:45" ht="15.75">
      <c r="B50" s="32"/>
      <c r="C50" s="45"/>
      <c r="D50" s="29"/>
      <c r="E50" s="28"/>
      <c r="F50" s="117"/>
      <c r="G50" s="33"/>
      <c r="H50" s="70"/>
      <c r="I50" s="66"/>
      <c r="J50" s="34"/>
      <c r="K50" s="81"/>
      <c r="L50" s="16"/>
      <c r="M50" s="17"/>
      <c r="N50" s="16"/>
      <c r="O50" s="17"/>
      <c r="P50" s="16"/>
      <c r="Q50" s="17"/>
      <c r="R50" s="16"/>
      <c r="S50" s="17"/>
      <c r="T50" s="16"/>
      <c r="U50" s="17"/>
      <c r="V50" s="16"/>
      <c r="W50" s="17"/>
      <c r="X50" s="16"/>
      <c r="Y50" s="17"/>
      <c r="Z50" s="16"/>
      <c r="AA50" s="17"/>
      <c r="AB50" s="16"/>
      <c r="AC50" s="17"/>
      <c r="AD50" s="16"/>
      <c r="AE50" s="17"/>
      <c r="AF50" s="16"/>
      <c r="AG50" s="17"/>
      <c r="AH50" s="16"/>
      <c r="AI50" s="17"/>
      <c r="AJ50" s="16"/>
      <c r="AK50" s="17"/>
      <c r="AL50" s="16"/>
      <c r="AM50" s="17"/>
      <c r="AN50" s="36"/>
      <c r="AO50" s="36"/>
      <c r="AP50" s="36"/>
      <c r="AQ50" s="35"/>
      <c r="AR50" s="35"/>
      <c r="AS50" s="17"/>
    </row>
    <row r="51" spans="2:45" ht="15.75">
      <c r="B51" s="32"/>
      <c r="C51" s="45"/>
      <c r="D51" s="29"/>
      <c r="E51" s="28"/>
      <c r="F51" s="117"/>
      <c r="G51" s="33"/>
      <c r="H51" s="70"/>
      <c r="I51" s="66"/>
      <c r="J51" s="34"/>
      <c r="K51" s="81"/>
      <c r="L51" s="16"/>
      <c r="M51" s="17"/>
      <c r="N51" s="16"/>
      <c r="O51" s="17"/>
      <c r="P51" s="16"/>
      <c r="Q51" s="17"/>
      <c r="R51" s="16"/>
      <c r="S51" s="17"/>
      <c r="T51" s="16"/>
      <c r="U51" s="17"/>
      <c r="V51" s="16"/>
      <c r="W51" s="17"/>
      <c r="X51" s="16"/>
      <c r="Y51" s="17"/>
      <c r="Z51" s="16"/>
      <c r="AA51" s="17"/>
      <c r="AB51" s="16"/>
      <c r="AC51" s="17"/>
      <c r="AD51" s="16"/>
      <c r="AE51" s="17"/>
      <c r="AF51" s="16"/>
      <c r="AG51" s="17"/>
      <c r="AH51" s="16"/>
      <c r="AI51" s="17"/>
      <c r="AJ51" s="16"/>
      <c r="AK51" s="17"/>
      <c r="AL51" s="16"/>
      <c r="AM51" s="17"/>
      <c r="AN51" s="36"/>
      <c r="AO51" s="36"/>
      <c r="AP51" s="36"/>
      <c r="AQ51" s="35"/>
      <c r="AR51" s="35"/>
      <c r="AS51" s="17"/>
    </row>
    <row r="52" spans="2:45" ht="15.75">
      <c r="B52" s="32"/>
      <c r="C52" s="45"/>
      <c r="D52" s="29"/>
      <c r="E52" s="28"/>
      <c r="F52" s="117"/>
      <c r="G52" s="33"/>
      <c r="H52" s="70"/>
      <c r="I52" s="66"/>
      <c r="J52" s="34"/>
      <c r="K52" s="81"/>
      <c r="L52" s="16"/>
      <c r="M52" s="17"/>
      <c r="N52" s="16"/>
      <c r="O52" s="17"/>
      <c r="P52" s="16"/>
      <c r="Q52" s="17"/>
      <c r="R52" s="16"/>
      <c r="S52" s="17"/>
      <c r="T52" s="16"/>
      <c r="U52" s="17"/>
      <c r="V52" s="16"/>
      <c r="W52" s="17"/>
      <c r="X52" s="16"/>
      <c r="Y52" s="17"/>
      <c r="Z52" s="16"/>
      <c r="AA52" s="17"/>
      <c r="AB52" s="16"/>
      <c r="AC52" s="17"/>
      <c r="AD52" s="16"/>
      <c r="AE52" s="17"/>
      <c r="AF52" s="16"/>
      <c r="AG52" s="17"/>
      <c r="AH52" s="16"/>
      <c r="AI52" s="17"/>
      <c r="AJ52" s="16"/>
      <c r="AK52" s="17"/>
      <c r="AL52" s="16"/>
      <c r="AM52" s="17"/>
      <c r="AN52" s="36"/>
      <c r="AO52" s="36"/>
      <c r="AP52" s="36"/>
      <c r="AQ52" s="35"/>
      <c r="AR52" s="35"/>
      <c r="AS52" s="17"/>
    </row>
    <row r="53" spans="2:45" ht="15.75">
      <c r="B53" s="32"/>
      <c r="C53" s="30"/>
      <c r="D53" s="31"/>
      <c r="E53" s="28"/>
      <c r="F53" s="46"/>
      <c r="G53" s="33"/>
      <c r="H53" s="70"/>
      <c r="I53" s="66"/>
      <c r="J53" s="34"/>
      <c r="K53" s="81"/>
      <c r="L53" s="16"/>
      <c r="M53" s="17"/>
      <c r="N53" s="16"/>
      <c r="O53" s="17"/>
      <c r="P53" s="16"/>
      <c r="Q53" s="17"/>
      <c r="R53" s="16"/>
      <c r="S53" s="17"/>
      <c r="T53" s="16"/>
      <c r="U53" s="17"/>
      <c r="V53" s="16"/>
      <c r="W53" s="17"/>
      <c r="X53" s="16"/>
      <c r="Y53" s="17"/>
      <c r="Z53" s="16"/>
      <c r="AA53" s="17"/>
      <c r="AB53" s="16"/>
      <c r="AC53" s="17"/>
      <c r="AD53" s="16"/>
      <c r="AE53" s="17"/>
      <c r="AF53" s="16"/>
      <c r="AG53" s="17"/>
      <c r="AH53" s="16"/>
      <c r="AI53" s="17"/>
      <c r="AJ53" s="16"/>
      <c r="AK53" s="17"/>
      <c r="AL53" s="16"/>
      <c r="AM53" s="17"/>
      <c r="AN53" s="36">
        <f>MIN(L53,N53,P53,R53,T53,V53,X53,Z53)</f>
        <v>0</v>
      </c>
      <c r="AO53" s="36">
        <f>MIN(M53,O53,Q53,S53,U53,W53,Y53,AA53)</f>
        <v>0</v>
      </c>
      <c r="AP53" s="36" t="str">
        <f>IF(L53=AN53,$L$1,IF(N53=AN53,$N$1,IF(P53=AN53,$P$1,IF(R53=AN53,$R$1,IF(T53=AN53,$T$1,IF(V53=AN53,$V$1,IF(X53=AN53,$X$1,$Z$1)))))))</f>
        <v>SRL "Danstar Evolution"</v>
      </c>
      <c r="AQ53" s="35">
        <f>AN53</f>
        <v>0</v>
      </c>
      <c r="AR53" s="35">
        <f>AO53</f>
        <v>0</v>
      </c>
      <c r="AS53" s="17" t="str">
        <f t="shared" si="5"/>
        <v>SRL "Danstar Evolution"</v>
      </c>
    </row>
    <row r="54" spans="2:45" ht="16.5" thickBot="1">
      <c r="B54" s="37"/>
      <c r="C54" s="38"/>
      <c r="D54" s="39"/>
      <c r="E54" s="40"/>
      <c r="F54" s="40"/>
      <c r="G54" s="41"/>
      <c r="H54" s="71"/>
      <c r="I54" s="67"/>
      <c r="J54" s="42"/>
      <c r="K54" s="82"/>
      <c r="L54" s="18"/>
      <c r="M54" s="19"/>
      <c r="N54" s="18"/>
      <c r="O54" s="19"/>
      <c r="P54" s="18"/>
      <c r="Q54" s="19"/>
      <c r="R54" s="18"/>
      <c r="S54" s="19"/>
      <c r="T54" s="18"/>
      <c r="U54" s="19"/>
      <c r="V54" s="18"/>
      <c r="W54" s="19"/>
      <c r="X54" s="18"/>
      <c r="Y54" s="19"/>
      <c r="Z54" s="18"/>
      <c r="AA54" s="19"/>
      <c r="AB54" s="18"/>
      <c r="AC54" s="19"/>
      <c r="AD54" s="18"/>
      <c r="AE54" s="19"/>
      <c r="AF54" s="18"/>
      <c r="AG54" s="19"/>
      <c r="AH54" s="18"/>
      <c r="AI54" s="19"/>
      <c r="AJ54" s="18"/>
      <c r="AK54" s="19"/>
      <c r="AL54" s="18"/>
      <c r="AM54" s="19"/>
      <c r="AN54" s="44">
        <f>MIN(L54,N54,P54,R54,T54,V54,X54,Z54)</f>
        <v>0</v>
      </c>
      <c r="AO54" s="44">
        <f>MIN(M54,O54,Q54,S54,U54,W54,Y54,AA54)</f>
        <v>0</v>
      </c>
      <c r="AP54" s="44" t="str">
        <f>IF(L54=AN54,$L$1,IF(N54=AN54,$N$1,IF(P54=AN54,$P$1,IF(R54=AN54,$R$1,IF(T54=AN54,$T$1,IF(V54=AN54,$V$1,IF(X54=AN54,$X$1,$Z$1)))))))</f>
        <v>SRL "Danstar Evolution"</v>
      </c>
      <c r="AQ54" s="43">
        <f>AN54</f>
        <v>0</v>
      </c>
      <c r="AR54" s="43">
        <f>AO54</f>
        <v>0</v>
      </c>
      <c r="AS54" s="19" t="str">
        <f t="shared" si="5"/>
        <v>SRL "Danstar Evolution"</v>
      </c>
    </row>
    <row r="94" spans="3:12">
      <c r="C94" s="24"/>
      <c r="D94" s="25"/>
      <c r="L94" t="s">
        <v>64</v>
      </c>
    </row>
    <row r="95" spans="3:12">
      <c r="C95" s="24"/>
      <c r="D95" s="25"/>
      <c r="L95" t="s">
        <v>65</v>
      </c>
    </row>
    <row r="96" spans="3:12">
      <c r="C96" s="24"/>
      <c r="D96" s="25"/>
      <c r="L96" t="s">
        <v>66</v>
      </c>
    </row>
    <row r="97" spans="3:12">
      <c r="C97" s="24"/>
      <c r="D97" s="25"/>
      <c r="L97" t="s">
        <v>67</v>
      </c>
    </row>
    <row r="98" spans="3:12">
      <c r="C98" s="26"/>
      <c r="D98" s="27"/>
      <c r="L98" t="s">
        <v>68</v>
      </c>
    </row>
    <row r="99" spans="3:12">
      <c r="L99" t="s">
        <v>69</v>
      </c>
    </row>
    <row r="100" spans="3:12">
      <c r="L100" t="s">
        <v>70</v>
      </c>
    </row>
    <row r="101" spans="3:12">
      <c r="L101" t="s">
        <v>71</v>
      </c>
    </row>
    <row r="102" spans="3:12">
      <c r="L102" t="s">
        <v>72</v>
      </c>
    </row>
    <row r="103" spans="3:12">
      <c r="L103" t="s">
        <v>73</v>
      </c>
    </row>
    <row r="104" spans="3:12">
      <c r="L104" t="s">
        <v>74</v>
      </c>
    </row>
    <row r="105" spans="3:12">
      <c r="L105" t="s">
        <v>75</v>
      </c>
    </row>
    <row r="106" spans="3:12">
      <c r="L106" t="s">
        <v>76</v>
      </c>
    </row>
    <row r="107" spans="3:12">
      <c r="L107" t="s">
        <v>77</v>
      </c>
    </row>
    <row r="108" spans="3:12">
      <c r="L108" t="s">
        <v>78</v>
      </c>
    </row>
    <row r="109" spans="3:12">
      <c r="L109" t="s">
        <v>79</v>
      </c>
    </row>
    <row r="110" spans="3:12">
      <c r="L110" t="s">
        <v>80</v>
      </c>
    </row>
    <row r="111" spans="3:12">
      <c r="L111" t="s">
        <v>81</v>
      </c>
    </row>
    <row r="112" spans="3:12">
      <c r="L112" t="s">
        <v>82</v>
      </c>
    </row>
    <row r="113" spans="12:12">
      <c r="L113" t="s">
        <v>83</v>
      </c>
    </row>
    <row r="114" spans="12:12">
      <c r="L114" t="s">
        <v>84</v>
      </c>
    </row>
    <row r="115" spans="12:12">
      <c r="L115" t="s">
        <v>85</v>
      </c>
    </row>
    <row r="116" spans="12:12">
      <c r="L116" t="s">
        <v>86</v>
      </c>
    </row>
    <row r="117" spans="12:12">
      <c r="L117" t="s">
        <v>87</v>
      </c>
    </row>
    <row r="118" spans="12:12">
      <c r="L118" t="s">
        <v>88</v>
      </c>
    </row>
    <row r="119" spans="12:12">
      <c r="L119" t="s">
        <v>89</v>
      </c>
    </row>
    <row r="120" spans="12:12">
      <c r="L120" t="s">
        <v>90</v>
      </c>
    </row>
    <row r="121" spans="12:12">
      <c r="L121" t="s">
        <v>91</v>
      </c>
    </row>
    <row r="122" spans="12:12">
      <c r="L122" t="s">
        <v>92</v>
      </c>
    </row>
    <row r="123" spans="12:12">
      <c r="L123" t="s">
        <v>93</v>
      </c>
    </row>
    <row r="124" spans="12:12">
      <c r="L124" t="s">
        <v>94</v>
      </c>
    </row>
    <row r="125" spans="12:12">
      <c r="L125" t="s">
        <v>95</v>
      </c>
    </row>
    <row r="126" spans="12:12">
      <c r="L126" t="s">
        <v>96</v>
      </c>
    </row>
    <row r="127" spans="12:12">
      <c r="L127" t="s">
        <v>97</v>
      </c>
    </row>
    <row r="128" spans="12:12">
      <c r="L128" t="s">
        <v>98</v>
      </c>
    </row>
    <row r="129" spans="12:12">
      <c r="L129" t="s">
        <v>99</v>
      </c>
    </row>
    <row r="130" spans="12:12">
      <c r="L130" t="s">
        <v>100</v>
      </c>
    </row>
    <row r="131" spans="12:12">
      <c r="L131" t="s">
        <v>101</v>
      </c>
    </row>
    <row r="132" spans="12:12">
      <c r="L132" t="s">
        <v>102</v>
      </c>
    </row>
    <row r="133" spans="12:12">
      <c r="L133" t="s">
        <v>103</v>
      </c>
    </row>
    <row r="134" spans="12:12">
      <c r="L134" t="s">
        <v>104</v>
      </c>
    </row>
    <row r="135" spans="12:12">
      <c r="L135" t="s">
        <v>105</v>
      </c>
    </row>
    <row r="136" spans="12:12">
      <c r="L136" t="s">
        <v>106</v>
      </c>
    </row>
    <row r="137" spans="12:12">
      <c r="L137" t="s">
        <v>107</v>
      </c>
    </row>
    <row r="138" spans="12:12">
      <c r="L138" t="s">
        <v>108</v>
      </c>
    </row>
    <row r="139" spans="12:12">
      <c r="L139" t="s">
        <v>109</v>
      </c>
    </row>
    <row r="140" spans="12:12">
      <c r="L140" t="s">
        <v>110</v>
      </c>
    </row>
    <row r="141" spans="12:12">
      <c r="L141" t="s">
        <v>111</v>
      </c>
    </row>
    <row r="142" spans="12:12">
      <c r="L142" t="s">
        <v>112</v>
      </c>
    </row>
    <row r="143" spans="12:12">
      <c r="L143" t="s">
        <v>113</v>
      </c>
    </row>
    <row r="144" spans="12:12">
      <c r="L144" t="s">
        <v>114</v>
      </c>
    </row>
    <row r="145" spans="12:12">
      <c r="L145" t="s">
        <v>115</v>
      </c>
    </row>
    <row r="146" spans="12:12">
      <c r="L146" t="s">
        <v>116</v>
      </c>
    </row>
    <row r="147" spans="12:12">
      <c r="L147" t="s">
        <v>117</v>
      </c>
    </row>
    <row r="148" spans="12:12">
      <c r="L148" t="s">
        <v>118</v>
      </c>
    </row>
    <row r="149" spans="12:12">
      <c r="L149" t="s">
        <v>119</v>
      </c>
    </row>
    <row r="150" spans="12:12">
      <c r="L150" t="s">
        <v>120</v>
      </c>
    </row>
    <row r="151" spans="12:12">
      <c r="L151" t="s">
        <v>121</v>
      </c>
    </row>
    <row r="152" spans="12:12">
      <c r="L152" t="s">
        <v>122</v>
      </c>
    </row>
    <row r="153" spans="12:12">
      <c r="L153" t="s">
        <v>123</v>
      </c>
    </row>
    <row r="154" spans="12:12">
      <c r="L154" t="s">
        <v>124</v>
      </c>
    </row>
    <row r="155" spans="12:12">
      <c r="L155" t="s">
        <v>125</v>
      </c>
    </row>
    <row r="156" spans="12:12">
      <c r="L156" t="s">
        <v>126</v>
      </c>
    </row>
    <row r="157" spans="12:12">
      <c r="L157" t="s">
        <v>127</v>
      </c>
    </row>
    <row r="158" spans="12:12">
      <c r="L158" t="s">
        <v>128</v>
      </c>
    </row>
    <row r="159" spans="12:12">
      <c r="L159" t="s">
        <v>129</v>
      </c>
    </row>
    <row r="160" spans="12:12">
      <c r="L160" t="s">
        <v>130</v>
      </c>
    </row>
    <row r="161" spans="12:12">
      <c r="L161" t="s">
        <v>131</v>
      </c>
    </row>
    <row r="162" spans="12:12">
      <c r="L162" t="s">
        <v>132</v>
      </c>
    </row>
    <row r="163" spans="12:12">
      <c r="L163" t="s">
        <v>133</v>
      </c>
    </row>
    <row r="164" spans="12:12">
      <c r="L164" t="s">
        <v>134</v>
      </c>
    </row>
    <row r="165" spans="12:12">
      <c r="L165" t="s">
        <v>135</v>
      </c>
    </row>
    <row r="166" spans="12:12">
      <c r="L166" t="s">
        <v>136</v>
      </c>
    </row>
    <row r="167" spans="12:12">
      <c r="L167" t="s">
        <v>137</v>
      </c>
    </row>
    <row r="168" spans="12:12">
      <c r="L168" t="s">
        <v>138</v>
      </c>
    </row>
    <row r="169" spans="12:12">
      <c r="L169" t="s">
        <v>139</v>
      </c>
    </row>
    <row r="170" spans="12:12">
      <c r="L170" t="s">
        <v>140</v>
      </c>
    </row>
    <row r="171" spans="12:12">
      <c r="L171" t="s">
        <v>141</v>
      </c>
    </row>
    <row r="172" spans="12:12">
      <c r="L172" t="s">
        <v>142</v>
      </c>
    </row>
    <row r="173" spans="12:12">
      <c r="L173" t="s">
        <v>143</v>
      </c>
    </row>
    <row r="174" spans="12:12">
      <c r="L174" t="s">
        <v>144</v>
      </c>
    </row>
    <row r="175" spans="12:12">
      <c r="L175" t="s">
        <v>145</v>
      </c>
    </row>
    <row r="176" spans="12:12">
      <c r="L176" t="s">
        <v>146</v>
      </c>
    </row>
    <row r="177" spans="12:12">
      <c r="L177" t="s">
        <v>147</v>
      </c>
    </row>
    <row r="178" spans="12:12">
      <c r="L178" t="s">
        <v>148</v>
      </c>
    </row>
    <row r="179" spans="12:12">
      <c r="L179" t="s">
        <v>149</v>
      </c>
    </row>
    <row r="180" spans="12:12">
      <c r="L180" t="s">
        <v>150</v>
      </c>
    </row>
    <row r="181" spans="12:12">
      <c r="L181" t="s">
        <v>151</v>
      </c>
    </row>
    <row r="182" spans="12:12">
      <c r="L182" t="s">
        <v>152</v>
      </c>
    </row>
    <row r="183" spans="12:12">
      <c r="L183" t="s">
        <v>153</v>
      </c>
    </row>
    <row r="184" spans="12:12">
      <c r="L184" t="s">
        <v>154</v>
      </c>
    </row>
    <row r="185" spans="12:12">
      <c r="L185" t="s">
        <v>155</v>
      </c>
    </row>
    <row r="186" spans="12:12">
      <c r="L186" t="s">
        <v>156</v>
      </c>
    </row>
    <row r="187" spans="12:12">
      <c r="L187" t="s">
        <v>157</v>
      </c>
    </row>
    <row r="188" spans="12:12">
      <c r="L188" t="s">
        <v>158</v>
      </c>
    </row>
    <row r="189" spans="12:12">
      <c r="L189" t="s">
        <v>159</v>
      </c>
    </row>
    <row r="190" spans="12:12">
      <c r="L190" t="s">
        <v>160</v>
      </c>
    </row>
    <row r="191" spans="12:12">
      <c r="L191" t="s">
        <v>161</v>
      </c>
    </row>
    <row r="192" spans="12:12">
      <c r="L192" t="s">
        <v>162</v>
      </c>
    </row>
    <row r="193" spans="12:12">
      <c r="L193" t="s">
        <v>163</v>
      </c>
    </row>
    <row r="194" spans="12:12">
      <c r="L194" t="s">
        <v>164</v>
      </c>
    </row>
    <row r="195" spans="12:12">
      <c r="L195" t="s">
        <v>165</v>
      </c>
    </row>
    <row r="196" spans="12:12">
      <c r="L196" t="s">
        <v>166</v>
      </c>
    </row>
    <row r="197" spans="12:12">
      <c r="L197" t="s">
        <v>167</v>
      </c>
    </row>
    <row r="198" spans="12:12">
      <c r="L198" t="s">
        <v>168</v>
      </c>
    </row>
    <row r="199" spans="12:12">
      <c r="L199" t="s">
        <v>169</v>
      </c>
    </row>
    <row r="200" spans="12:12">
      <c r="L200" t="s">
        <v>170</v>
      </c>
    </row>
    <row r="201" spans="12:12">
      <c r="L201" t="s">
        <v>171</v>
      </c>
    </row>
    <row r="202" spans="12:12">
      <c r="L202" t="s">
        <v>172</v>
      </c>
    </row>
    <row r="203" spans="12:12">
      <c r="L203" t="s">
        <v>173</v>
      </c>
    </row>
    <row r="204" spans="12:12">
      <c r="L204" t="s">
        <v>174</v>
      </c>
    </row>
    <row r="205" spans="12:12">
      <c r="L205" t="s">
        <v>175</v>
      </c>
    </row>
    <row r="206" spans="12:12">
      <c r="L206" t="s">
        <v>176</v>
      </c>
    </row>
    <row r="207" spans="12:12">
      <c r="L207" t="s">
        <v>177</v>
      </c>
    </row>
    <row r="208" spans="12:12">
      <c r="L208" t="s">
        <v>178</v>
      </c>
    </row>
    <row r="209" spans="12:12">
      <c r="L209" t="s">
        <v>179</v>
      </c>
    </row>
    <row r="210" spans="12:12">
      <c r="L210" t="s">
        <v>180</v>
      </c>
    </row>
    <row r="211" spans="12:12">
      <c r="L211" t="s">
        <v>181</v>
      </c>
    </row>
    <row r="212" spans="12:12">
      <c r="L212" t="s">
        <v>182</v>
      </c>
    </row>
    <row r="213" spans="12:12">
      <c r="L213" t="s">
        <v>183</v>
      </c>
    </row>
    <row r="214" spans="12:12">
      <c r="L214" t="s">
        <v>184</v>
      </c>
    </row>
    <row r="215" spans="12:12">
      <c r="L215" t="s">
        <v>185</v>
      </c>
    </row>
    <row r="216" spans="12:12">
      <c r="L216" t="s">
        <v>186</v>
      </c>
    </row>
    <row r="217" spans="12:12">
      <c r="L217" t="s">
        <v>187</v>
      </c>
    </row>
    <row r="218" spans="12:12">
      <c r="L218" t="s">
        <v>188</v>
      </c>
    </row>
    <row r="219" spans="12:12">
      <c r="L219" t="s">
        <v>189</v>
      </c>
    </row>
    <row r="220" spans="12:12">
      <c r="L220" t="s">
        <v>190</v>
      </c>
    </row>
    <row r="221" spans="12:12">
      <c r="L221" t="s">
        <v>191</v>
      </c>
    </row>
    <row r="222" spans="12:12">
      <c r="L222" t="s">
        <v>192</v>
      </c>
    </row>
    <row r="223" spans="12:12">
      <c r="L223" t="s">
        <v>193</v>
      </c>
    </row>
    <row r="224" spans="12:12">
      <c r="L224" t="s">
        <v>194</v>
      </c>
    </row>
    <row r="225" spans="12:12">
      <c r="L225" t="s">
        <v>195</v>
      </c>
    </row>
    <row r="226" spans="12:12">
      <c r="L226" t="s">
        <v>196</v>
      </c>
    </row>
    <row r="227" spans="12:12">
      <c r="L227" t="s">
        <v>197</v>
      </c>
    </row>
    <row r="228" spans="12:12">
      <c r="L228" t="s">
        <v>198</v>
      </c>
    </row>
    <row r="229" spans="12:12">
      <c r="L229" t="s">
        <v>199</v>
      </c>
    </row>
    <row r="230" spans="12:12">
      <c r="L230" t="s">
        <v>200</v>
      </c>
    </row>
    <row r="231" spans="12:12">
      <c r="L231" t="s">
        <v>201</v>
      </c>
    </row>
    <row r="232" spans="12:12">
      <c r="L232" t="s">
        <v>202</v>
      </c>
    </row>
    <row r="233" spans="12:12">
      <c r="L233" t="s">
        <v>203</v>
      </c>
    </row>
    <row r="234" spans="12:12">
      <c r="L234" t="s">
        <v>204</v>
      </c>
    </row>
    <row r="235" spans="12:12">
      <c r="L235" t="s">
        <v>205</v>
      </c>
    </row>
    <row r="236" spans="12:12">
      <c r="L236" t="s">
        <v>206</v>
      </c>
    </row>
    <row r="237" spans="12:12">
      <c r="L237" t="s">
        <v>207</v>
      </c>
    </row>
    <row r="238" spans="12:12">
      <c r="L238" t="s">
        <v>208</v>
      </c>
    </row>
    <row r="239" spans="12:12">
      <c r="L239" t="s">
        <v>209</v>
      </c>
    </row>
    <row r="240" spans="12:12">
      <c r="L240" t="s">
        <v>210</v>
      </c>
    </row>
    <row r="241" spans="12:12">
      <c r="L241" t="s">
        <v>211</v>
      </c>
    </row>
    <row r="242" spans="12:12">
      <c r="L242" t="s">
        <v>212</v>
      </c>
    </row>
    <row r="243" spans="12:12">
      <c r="L243" t="s">
        <v>213</v>
      </c>
    </row>
    <row r="244" spans="12:12">
      <c r="L244" t="s">
        <v>214</v>
      </c>
    </row>
    <row r="245" spans="12:12">
      <c r="L245" t="s">
        <v>215</v>
      </c>
    </row>
    <row r="246" spans="12:12">
      <c r="L246" t="s">
        <v>216</v>
      </c>
    </row>
    <row r="247" spans="12:12">
      <c r="L247" t="s">
        <v>217</v>
      </c>
    </row>
    <row r="248" spans="12:12">
      <c r="L248" t="s">
        <v>218</v>
      </c>
    </row>
    <row r="249" spans="12:12">
      <c r="L249" t="s">
        <v>219</v>
      </c>
    </row>
    <row r="250" spans="12:12">
      <c r="L250" t="s">
        <v>220</v>
      </c>
    </row>
    <row r="251" spans="12:12">
      <c r="L251" t="s">
        <v>221</v>
      </c>
    </row>
    <row r="252" spans="12:12">
      <c r="L252" t="s">
        <v>222</v>
      </c>
    </row>
    <row r="253" spans="12:12">
      <c r="L253" t="s">
        <v>223</v>
      </c>
    </row>
    <row r="254" spans="12:12">
      <c r="L254" t="s">
        <v>224</v>
      </c>
    </row>
    <row r="255" spans="12:12">
      <c r="L255" t="s">
        <v>225</v>
      </c>
    </row>
    <row r="256" spans="12:12">
      <c r="L256" t="s">
        <v>226</v>
      </c>
    </row>
    <row r="257" spans="12:12">
      <c r="L257" t="s">
        <v>227</v>
      </c>
    </row>
    <row r="258" spans="12:12">
      <c r="L258" t="s">
        <v>228</v>
      </c>
    </row>
    <row r="259" spans="12:12">
      <c r="L259" t="s">
        <v>229</v>
      </c>
    </row>
    <row r="260" spans="12:12">
      <c r="L260" t="s">
        <v>230</v>
      </c>
    </row>
    <row r="261" spans="12:12">
      <c r="L261" t="s">
        <v>231</v>
      </c>
    </row>
    <row r="262" spans="12:12">
      <c r="L262" t="s">
        <v>232</v>
      </c>
    </row>
    <row r="263" spans="12:12">
      <c r="L263" t="s">
        <v>233</v>
      </c>
    </row>
    <row r="264" spans="12:12">
      <c r="L264" t="s">
        <v>234</v>
      </c>
    </row>
    <row r="265" spans="12:12">
      <c r="L265" t="s">
        <v>235</v>
      </c>
    </row>
    <row r="266" spans="12:12">
      <c r="L266" t="s">
        <v>236</v>
      </c>
    </row>
    <row r="267" spans="12:12">
      <c r="L267" t="s">
        <v>237</v>
      </c>
    </row>
    <row r="268" spans="12:12">
      <c r="L268" t="s">
        <v>238</v>
      </c>
    </row>
    <row r="269" spans="12:12">
      <c r="L269" t="s">
        <v>239</v>
      </c>
    </row>
    <row r="270" spans="12:12">
      <c r="L270" t="s">
        <v>240</v>
      </c>
    </row>
    <row r="271" spans="12:12">
      <c r="L271" t="s">
        <v>241</v>
      </c>
    </row>
    <row r="272" spans="12:12">
      <c r="L272" t="s">
        <v>242</v>
      </c>
    </row>
    <row r="273" spans="12:12">
      <c r="L273" t="s">
        <v>243</v>
      </c>
    </row>
    <row r="274" spans="12:12">
      <c r="L274" t="s">
        <v>244</v>
      </c>
    </row>
    <row r="275" spans="12:12">
      <c r="L275" t="s">
        <v>245</v>
      </c>
    </row>
    <row r="276" spans="12:12">
      <c r="L276" t="s">
        <v>246</v>
      </c>
    </row>
    <row r="277" spans="12:12">
      <c r="L277" t="s">
        <v>247</v>
      </c>
    </row>
    <row r="278" spans="12:12">
      <c r="L278" t="s">
        <v>248</v>
      </c>
    </row>
    <row r="279" spans="12:12">
      <c r="L279" t="s">
        <v>249</v>
      </c>
    </row>
    <row r="280" spans="12:12">
      <c r="L280" t="s">
        <v>250</v>
      </c>
    </row>
    <row r="281" spans="12:12">
      <c r="L281" t="s">
        <v>251</v>
      </c>
    </row>
    <row r="282" spans="12:12">
      <c r="L282" t="s">
        <v>252</v>
      </c>
    </row>
    <row r="283" spans="12:12">
      <c r="L283" t="s">
        <v>253</v>
      </c>
    </row>
    <row r="284" spans="12:12">
      <c r="L284" t="s">
        <v>254</v>
      </c>
    </row>
    <row r="285" spans="12:12">
      <c r="L285" t="s">
        <v>255</v>
      </c>
    </row>
    <row r="286" spans="12:12">
      <c r="L286" t="s">
        <v>256</v>
      </c>
    </row>
    <row r="287" spans="12:12">
      <c r="L287" t="s">
        <v>257</v>
      </c>
    </row>
    <row r="288" spans="12:12">
      <c r="L288" t="s">
        <v>258</v>
      </c>
    </row>
    <row r="289" spans="12:12">
      <c r="L289" t="s">
        <v>259</v>
      </c>
    </row>
    <row r="290" spans="12:12">
      <c r="L290" t="s">
        <v>260</v>
      </c>
    </row>
    <row r="291" spans="12:12">
      <c r="L291" t="s">
        <v>261</v>
      </c>
    </row>
    <row r="292" spans="12:12">
      <c r="L292" t="s">
        <v>262</v>
      </c>
    </row>
    <row r="293" spans="12:12">
      <c r="L293" t="s">
        <v>263</v>
      </c>
    </row>
    <row r="294" spans="12:12">
      <c r="L294" t="s">
        <v>264</v>
      </c>
    </row>
    <row r="295" spans="12:12">
      <c r="L295" t="s">
        <v>265</v>
      </c>
    </row>
    <row r="296" spans="12:12">
      <c r="L296" t="s">
        <v>266</v>
      </c>
    </row>
    <row r="297" spans="12:12">
      <c r="L297" t="s">
        <v>267</v>
      </c>
    </row>
    <row r="298" spans="12:12">
      <c r="L298" t="s">
        <v>268</v>
      </c>
    </row>
    <row r="299" spans="12:12">
      <c r="L299" t="s">
        <v>269</v>
      </c>
    </row>
    <row r="300" spans="12:12">
      <c r="L300" t="s">
        <v>270</v>
      </c>
    </row>
    <row r="301" spans="12:12">
      <c r="L301" t="s">
        <v>271</v>
      </c>
    </row>
    <row r="302" spans="12:12">
      <c r="L302" t="s">
        <v>272</v>
      </c>
    </row>
    <row r="303" spans="12:12">
      <c r="L303" t="s">
        <v>273</v>
      </c>
    </row>
    <row r="304" spans="12:12">
      <c r="L304" t="s">
        <v>274</v>
      </c>
    </row>
    <row r="305" spans="12:12">
      <c r="L305" t="s">
        <v>275</v>
      </c>
    </row>
    <row r="306" spans="12:12">
      <c r="L306" t="s">
        <v>276</v>
      </c>
    </row>
    <row r="307" spans="12:12">
      <c r="L307" t="s">
        <v>277</v>
      </c>
    </row>
    <row r="308" spans="12:12">
      <c r="L308" t="s">
        <v>278</v>
      </c>
    </row>
    <row r="309" spans="12:12">
      <c r="L309" t="s">
        <v>279</v>
      </c>
    </row>
    <row r="310" spans="12:12">
      <c r="L310" t="s">
        <v>280</v>
      </c>
    </row>
    <row r="311" spans="12:12">
      <c r="L311" t="s">
        <v>281</v>
      </c>
    </row>
    <row r="312" spans="12:12">
      <c r="L312" t="s">
        <v>282</v>
      </c>
    </row>
    <row r="313" spans="12:12">
      <c r="L313" t="s">
        <v>283</v>
      </c>
    </row>
    <row r="314" spans="12:12">
      <c r="L314" t="s">
        <v>284</v>
      </c>
    </row>
    <row r="315" spans="12:12">
      <c r="L315" t="s">
        <v>285</v>
      </c>
    </row>
    <row r="316" spans="12:12">
      <c r="L316" t="s">
        <v>286</v>
      </c>
    </row>
    <row r="317" spans="12:12">
      <c r="L317" t="s">
        <v>287</v>
      </c>
    </row>
    <row r="318" spans="12:12">
      <c r="L318" t="s">
        <v>288</v>
      </c>
    </row>
    <row r="319" spans="12:12">
      <c r="L319" t="s">
        <v>289</v>
      </c>
    </row>
    <row r="320" spans="12:12">
      <c r="L320" t="s">
        <v>290</v>
      </c>
    </row>
    <row r="321" spans="12:12">
      <c r="L321" t="s">
        <v>291</v>
      </c>
    </row>
    <row r="322" spans="12:12">
      <c r="L322" t="s">
        <v>292</v>
      </c>
    </row>
    <row r="323" spans="12:12">
      <c r="L323" t="s">
        <v>293</v>
      </c>
    </row>
    <row r="324" spans="12:12">
      <c r="L324" t="s">
        <v>294</v>
      </c>
    </row>
    <row r="325" spans="12:12">
      <c r="L325" t="s">
        <v>295</v>
      </c>
    </row>
    <row r="326" spans="12:12">
      <c r="L326" t="s">
        <v>296</v>
      </c>
    </row>
    <row r="327" spans="12:12">
      <c r="L327" t="s">
        <v>297</v>
      </c>
    </row>
    <row r="328" spans="12:12">
      <c r="L328" t="s">
        <v>298</v>
      </c>
    </row>
    <row r="329" spans="12:12">
      <c r="L329" t="s">
        <v>299</v>
      </c>
    </row>
    <row r="330" spans="12:12">
      <c r="L330" t="s">
        <v>300</v>
      </c>
    </row>
    <row r="331" spans="12:12">
      <c r="L331" t="s">
        <v>301</v>
      </c>
    </row>
    <row r="332" spans="12:12">
      <c r="L332" t="s">
        <v>302</v>
      </c>
    </row>
    <row r="333" spans="12:12">
      <c r="L333" t="s">
        <v>303</v>
      </c>
    </row>
    <row r="334" spans="12:12">
      <c r="L334" t="s">
        <v>304</v>
      </c>
    </row>
    <row r="335" spans="12:12">
      <c r="L335" t="s">
        <v>305</v>
      </c>
    </row>
    <row r="336" spans="12:12">
      <c r="L336" t="s">
        <v>306</v>
      </c>
    </row>
    <row r="337" spans="12:12">
      <c r="L337" t="s">
        <v>307</v>
      </c>
    </row>
    <row r="338" spans="12:12">
      <c r="L338" t="s">
        <v>308</v>
      </c>
    </row>
    <row r="339" spans="12:12">
      <c r="L339" t="s">
        <v>309</v>
      </c>
    </row>
    <row r="340" spans="12:12">
      <c r="L340" t="s">
        <v>310</v>
      </c>
    </row>
    <row r="341" spans="12:12">
      <c r="L341" t="s">
        <v>311</v>
      </c>
    </row>
    <row r="342" spans="12:12">
      <c r="L342" t="s">
        <v>312</v>
      </c>
    </row>
    <row r="343" spans="12:12">
      <c r="L343" t="s">
        <v>313</v>
      </c>
    </row>
    <row r="344" spans="12:12">
      <c r="L344" t="s">
        <v>314</v>
      </c>
    </row>
    <row r="345" spans="12:12">
      <c r="L345" t="s">
        <v>315</v>
      </c>
    </row>
    <row r="346" spans="12:12">
      <c r="L346" t="s">
        <v>316</v>
      </c>
    </row>
    <row r="347" spans="12:12">
      <c r="L347" t="s">
        <v>317</v>
      </c>
    </row>
    <row r="348" spans="12:12">
      <c r="L348" t="s">
        <v>318</v>
      </c>
    </row>
    <row r="349" spans="12:12">
      <c r="L349" t="s">
        <v>319</v>
      </c>
    </row>
    <row r="350" spans="12:12">
      <c r="L350" t="s">
        <v>320</v>
      </c>
    </row>
    <row r="351" spans="12:12">
      <c r="L351" t="s">
        <v>321</v>
      </c>
    </row>
    <row r="352" spans="12:12">
      <c r="L352" t="s">
        <v>322</v>
      </c>
    </row>
    <row r="353" spans="12:12">
      <c r="L353" t="s">
        <v>323</v>
      </c>
    </row>
    <row r="354" spans="12:12">
      <c r="L354" t="s">
        <v>324</v>
      </c>
    </row>
    <row r="355" spans="12:12">
      <c r="L355" t="s">
        <v>325</v>
      </c>
    </row>
    <row r="356" spans="12:12">
      <c r="L356" t="s">
        <v>326</v>
      </c>
    </row>
    <row r="357" spans="12:12">
      <c r="L357" t="s">
        <v>327</v>
      </c>
    </row>
    <row r="358" spans="12:12">
      <c r="L358" t="s">
        <v>328</v>
      </c>
    </row>
    <row r="359" spans="12:12">
      <c r="L359" t="s">
        <v>329</v>
      </c>
    </row>
    <row r="360" spans="12:12">
      <c r="L360" t="s">
        <v>330</v>
      </c>
    </row>
    <row r="361" spans="12:12">
      <c r="L361" t="s">
        <v>331</v>
      </c>
    </row>
    <row r="362" spans="12:12">
      <c r="L362" t="s">
        <v>332</v>
      </c>
    </row>
    <row r="363" spans="12:12">
      <c r="L363" t="s">
        <v>333</v>
      </c>
    </row>
    <row r="364" spans="12:12">
      <c r="L364" t="s">
        <v>334</v>
      </c>
    </row>
    <row r="365" spans="12:12">
      <c r="L365" t="s">
        <v>335</v>
      </c>
    </row>
    <row r="366" spans="12:12">
      <c r="L366" t="s">
        <v>336</v>
      </c>
    </row>
    <row r="367" spans="12:12">
      <c r="L367" t="s">
        <v>337</v>
      </c>
    </row>
    <row r="368" spans="12:12">
      <c r="L368" t="s">
        <v>338</v>
      </c>
    </row>
    <row r="369" spans="12:12">
      <c r="L369" t="s">
        <v>339</v>
      </c>
    </row>
    <row r="370" spans="12:12">
      <c r="L370" t="s">
        <v>340</v>
      </c>
    </row>
    <row r="371" spans="12:12">
      <c r="L371" t="s">
        <v>341</v>
      </c>
    </row>
    <row r="372" spans="12:12">
      <c r="L372" t="s">
        <v>342</v>
      </c>
    </row>
    <row r="373" spans="12:12">
      <c r="L373" t="s">
        <v>343</v>
      </c>
    </row>
    <row r="374" spans="12:12">
      <c r="L374" t="s">
        <v>344</v>
      </c>
    </row>
    <row r="375" spans="12:12">
      <c r="L375" t="s">
        <v>345</v>
      </c>
    </row>
    <row r="376" spans="12:12">
      <c r="L376" t="s">
        <v>346</v>
      </c>
    </row>
    <row r="377" spans="12:12">
      <c r="L377" t="s">
        <v>347</v>
      </c>
    </row>
    <row r="378" spans="12:12">
      <c r="L378" t="s">
        <v>348</v>
      </c>
    </row>
    <row r="379" spans="12:12">
      <c r="L379" t="s">
        <v>349</v>
      </c>
    </row>
    <row r="380" spans="12:12">
      <c r="L380" t="s">
        <v>350</v>
      </c>
    </row>
    <row r="381" spans="12:12">
      <c r="L381" t="s">
        <v>351</v>
      </c>
    </row>
    <row r="382" spans="12:12">
      <c r="L382" t="s">
        <v>352</v>
      </c>
    </row>
    <row r="383" spans="12:12">
      <c r="L383" t="s">
        <v>353</v>
      </c>
    </row>
    <row r="384" spans="12:12">
      <c r="L384" t="s">
        <v>354</v>
      </c>
    </row>
    <row r="385" spans="12:12">
      <c r="L385" t="s">
        <v>355</v>
      </c>
    </row>
    <row r="386" spans="12:12">
      <c r="L386" t="s">
        <v>356</v>
      </c>
    </row>
    <row r="387" spans="12:12">
      <c r="L387" t="s">
        <v>357</v>
      </c>
    </row>
    <row r="388" spans="12:12">
      <c r="L388" t="s">
        <v>358</v>
      </c>
    </row>
    <row r="389" spans="12:12">
      <c r="L389" t="s">
        <v>359</v>
      </c>
    </row>
    <row r="390" spans="12:12">
      <c r="L390" t="s">
        <v>360</v>
      </c>
    </row>
    <row r="391" spans="12:12">
      <c r="L391" t="s">
        <v>361</v>
      </c>
    </row>
    <row r="392" spans="12:12">
      <c r="L392" t="s">
        <v>362</v>
      </c>
    </row>
    <row r="393" spans="12:12">
      <c r="L393" t="s">
        <v>363</v>
      </c>
    </row>
    <row r="394" spans="12:12">
      <c r="L394" t="s">
        <v>364</v>
      </c>
    </row>
    <row r="395" spans="12:12">
      <c r="L395" t="s">
        <v>365</v>
      </c>
    </row>
    <row r="396" spans="12:12">
      <c r="L396" t="s">
        <v>366</v>
      </c>
    </row>
    <row r="397" spans="12:12">
      <c r="L397" t="s">
        <v>367</v>
      </c>
    </row>
    <row r="398" spans="12:12">
      <c r="L398" t="s">
        <v>368</v>
      </c>
    </row>
    <row r="399" spans="12:12">
      <c r="L399" t="s">
        <v>369</v>
      </c>
    </row>
    <row r="400" spans="12:12">
      <c r="L400" t="s">
        <v>370</v>
      </c>
    </row>
    <row r="401" spans="12:12">
      <c r="L401" t="s">
        <v>371</v>
      </c>
    </row>
    <row r="402" spans="12:12">
      <c r="L402" t="s">
        <v>372</v>
      </c>
    </row>
    <row r="403" spans="12:12">
      <c r="L403" t="s">
        <v>373</v>
      </c>
    </row>
    <row r="404" spans="12:12">
      <c r="L404" t="s">
        <v>374</v>
      </c>
    </row>
    <row r="405" spans="12:12">
      <c r="L405" t="s">
        <v>375</v>
      </c>
    </row>
    <row r="406" spans="12:12">
      <c r="L406" t="s">
        <v>376</v>
      </c>
    </row>
    <row r="407" spans="12:12">
      <c r="L407" t="s">
        <v>377</v>
      </c>
    </row>
    <row r="408" spans="12:12">
      <c r="L408" t="s">
        <v>378</v>
      </c>
    </row>
    <row r="409" spans="12:12">
      <c r="L409" t="s">
        <v>379</v>
      </c>
    </row>
    <row r="410" spans="12:12">
      <c r="L410" t="s">
        <v>380</v>
      </c>
    </row>
    <row r="411" spans="12:12">
      <c r="L411" t="s">
        <v>381</v>
      </c>
    </row>
    <row r="412" spans="12:12">
      <c r="L412" t="s">
        <v>382</v>
      </c>
    </row>
    <row r="413" spans="12:12">
      <c r="L413" t="s">
        <v>383</v>
      </c>
    </row>
    <row r="414" spans="12:12">
      <c r="L414" t="s">
        <v>384</v>
      </c>
    </row>
    <row r="415" spans="12:12">
      <c r="L415" t="s">
        <v>385</v>
      </c>
    </row>
    <row r="416" spans="12:12">
      <c r="L416" t="s">
        <v>386</v>
      </c>
    </row>
    <row r="417" spans="12:12">
      <c r="L417" t="s">
        <v>387</v>
      </c>
    </row>
    <row r="418" spans="12:12">
      <c r="L418" t="s">
        <v>388</v>
      </c>
    </row>
    <row r="419" spans="12:12">
      <c r="L419" t="s">
        <v>389</v>
      </c>
    </row>
    <row r="420" spans="12:12">
      <c r="L420" t="s">
        <v>390</v>
      </c>
    </row>
    <row r="421" spans="12:12">
      <c r="L421" t="s">
        <v>391</v>
      </c>
    </row>
    <row r="422" spans="12:12">
      <c r="L422" t="s">
        <v>392</v>
      </c>
    </row>
  </sheetData>
  <mergeCells count="20">
    <mergeCell ref="AH1:AI1"/>
    <mergeCell ref="AJ1:AK1"/>
    <mergeCell ref="AL1:AM1"/>
    <mergeCell ref="AN1:AP1"/>
    <mergeCell ref="AQ1:AS1"/>
    <mergeCell ref="B1:B2"/>
    <mergeCell ref="C1:C2"/>
    <mergeCell ref="D1:H1"/>
    <mergeCell ref="J1:K1"/>
    <mergeCell ref="L1:M1"/>
    <mergeCell ref="AB1:AC1"/>
    <mergeCell ref="AD1:AE1"/>
    <mergeCell ref="AF1:AG1"/>
    <mergeCell ref="N1:O1"/>
    <mergeCell ref="P1:Q1"/>
    <mergeCell ref="Z1:AA1"/>
    <mergeCell ref="R1:S1"/>
    <mergeCell ref="X1:Y1"/>
    <mergeCell ref="V1:W1"/>
    <mergeCell ref="T1:U1"/>
  </mergeCells>
  <conditionalFormatting sqref="AN5:AN7">
    <cfRule type="cellIs" dxfId="3" priority="4" operator="equal">
      <formula>390</formula>
    </cfRule>
  </conditionalFormatting>
  <conditionalFormatting sqref="AN3">
    <cfRule type="cellIs" dxfId="2" priority="3" operator="equal">
      <formula>390</formula>
    </cfRule>
  </conditionalFormatting>
  <conditionalFormatting sqref="AN14:AN15">
    <cfRule type="cellIs" dxfId="1" priority="2" operator="equal">
      <formula>390</formula>
    </cfRule>
  </conditionalFormatting>
  <conditionalFormatting sqref="AN4">
    <cfRule type="cellIs" dxfId="0" priority="1" operator="equal">
      <formula>390</formula>
    </cfRule>
  </conditionalFormatting>
  <pageMargins left="0" right="0" top="0.98425196850393704" bottom="0.98425196850393704" header="0.51181102362204722" footer="0.51181102362204722"/>
  <pageSetup paperSize="9" scale="5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4639C-C7DD-4045-8BEC-247DB6691DA1}">
  <dimension ref="A1:J18"/>
  <sheetViews>
    <sheetView workbookViewId="0">
      <selection activeCell="H26" sqref="H26"/>
    </sheetView>
  </sheetViews>
  <sheetFormatPr defaultRowHeight="12.75"/>
  <cols>
    <col min="2" max="2" width="24" customWidth="1"/>
    <col min="3" max="3" width="8.140625" customWidth="1"/>
    <col min="4" max="4" width="16.42578125" customWidth="1"/>
    <col min="5" max="5" width="16" customWidth="1"/>
    <col min="6" max="6" width="15.85546875" customWidth="1"/>
    <col min="7" max="7" width="16.42578125" customWidth="1"/>
    <col min="8" max="8" width="17.28515625" customWidth="1"/>
    <col min="9" max="9" width="13" customWidth="1"/>
    <col min="10" max="10" width="10.7109375" customWidth="1"/>
  </cols>
  <sheetData>
    <row r="1" spans="1:10" ht="36" customHeight="1" thickBot="1">
      <c r="A1" s="118"/>
      <c r="B1" s="120"/>
      <c r="C1" s="118"/>
      <c r="D1" s="119"/>
      <c r="E1" s="119" t="s">
        <v>459</v>
      </c>
      <c r="F1" s="119" t="s">
        <v>460</v>
      </c>
      <c r="G1" s="119" t="s">
        <v>461</v>
      </c>
      <c r="H1" s="119" t="s">
        <v>462</v>
      </c>
      <c r="J1" s="153" t="s">
        <v>473</v>
      </c>
    </row>
    <row r="2" spans="1:10" ht="16.5" thickBot="1">
      <c r="A2" s="121">
        <v>1</v>
      </c>
      <c r="B2" s="154" t="s">
        <v>400</v>
      </c>
      <c r="C2" s="121">
        <v>13</v>
      </c>
      <c r="D2" s="125" t="s">
        <v>393</v>
      </c>
      <c r="E2" s="155">
        <v>1557449.19</v>
      </c>
      <c r="F2" s="155">
        <v>1557449.19</v>
      </c>
      <c r="G2" s="155">
        <v>1557449.19</v>
      </c>
      <c r="H2" s="155">
        <v>1557449.19</v>
      </c>
      <c r="I2" s="150">
        <f>H2-E2</f>
        <v>0</v>
      </c>
      <c r="J2" s="152">
        <f>I2/E2*100</f>
        <v>0</v>
      </c>
    </row>
    <row r="3" spans="1:10" ht="16.5" thickBot="1">
      <c r="A3" s="121">
        <v>2</v>
      </c>
      <c r="B3" s="154" t="s">
        <v>398</v>
      </c>
      <c r="C3" s="121">
        <v>12</v>
      </c>
      <c r="D3" s="125" t="s">
        <v>393</v>
      </c>
      <c r="E3" s="155">
        <v>1855657.34</v>
      </c>
      <c r="F3" s="155">
        <v>1831500</v>
      </c>
      <c r="G3" s="155">
        <v>1748550</v>
      </c>
      <c r="H3" s="155">
        <v>1748850</v>
      </c>
      <c r="I3" s="150">
        <f t="shared" ref="I3:I14" si="0">H3-E3</f>
        <v>-106807.34000000008</v>
      </c>
      <c r="J3" s="152">
        <f t="shared" ref="J3:J14" si="1">I3/E3*100</f>
        <v>-5.7557684653137571</v>
      </c>
    </row>
    <row r="4" spans="1:10" ht="16.5" thickBot="1">
      <c r="A4" s="121">
        <v>3</v>
      </c>
      <c r="B4" s="154" t="s">
        <v>401</v>
      </c>
      <c r="C4" s="121">
        <v>10</v>
      </c>
      <c r="D4" s="125" t="s">
        <v>393</v>
      </c>
      <c r="E4" s="155">
        <v>1882000</v>
      </c>
      <c r="F4" s="155">
        <v>1832000</v>
      </c>
      <c r="G4" s="155">
        <v>1799000</v>
      </c>
      <c r="H4" s="155">
        <v>1749000</v>
      </c>
      <c r="I4" s="150">
        <f t="shared" si="0"/>
        <v>-133000</v>
      </c>
      <c r="J4" s="152">
        <f t="shared" si="1"/>
        <v>-7.0669500531349625</v>
      </c>
    </row>
    <row r="5" spans="1:10" ht="21" customHeight="1" thickBot="1">
      <c r="A5" s="121">
        <v>4</v>
      </c>
      <c r="B5" s="154" t="s">
        <v>464</v>
      </c>
      <c r="C5" s="121">
        <v>11</v>
      </c>
      <c r="D5" s="125" t="s">
        <v>393</v>
      </c>
      <c r="E5" s="155">
        <v>1877770.07</v>
      </c>
      <c r="F5" s="155">
        <v>1857770.07</v>
      </c>
      <c r="G5" s="155">
        <v>1800000</v>
      </c>
      <c r="H5" s="155">
        <v>1750000</v>
      </c>
      <c r="I5" s="150">
        <f t="shared" si="0"/>
        <v>-127770.07000000007</v>
      </c>
      <c r="J5" s="152">
        <f t="shared" si="1"/>
        <v>-6.8043511844876754</v>
      </c>
    </row>
    <row r="6" spans="1:10" ht="16.5" thickBot="1">
      <c r="A6" s="121">
        <v>5</v>
      </c>
      <c r="B6" s="154" t="s">
        <v>465</v>
      </c>
      <c r="C6" s="121">
        <v>6</v>
      </c>
      <c r="D6" s="125" t="s">
        <v>393</v>
      </c>
      <c r="E6" s="155">
        <v>2050887.63</v>
      </c>
      <c r="F6" s="155">
        <v>1959620</v>
      </c>
      <c r="G6" s="155">
        <v>1959620</v>
      </c>
      <c r="H6" s="155">
        <v>1959620</v>
      </c>
      <c r="I6" s="150">
        <f t="shared" si="0"/>
        <v>-91267.629999999888</v>
      </c>
      <c r="J6" s="152">
        <f t="shared" si="1"/>
        <v>-4.4501526395183291</v>
      </c>
    </row>
    <row r="7" spans="1:10" ht="16.5" thickBot="1">
      <c r="A7" s="121">
        <v>6</v>
      </c>
      <c r="B7" s="154" t="s">
        <v>466</v>
      </c>
      <c r="C7" s="121">
        <v>9</v>
      </c>
      <c r="D7" s="125" t="s">
        <v>393</v>
      </c>
      <c r="E7" s="155">
        <v>1959621</v>
      </c>
      <c r="F7" s="155">
        <v>1959621</v>
      </c>
      <c r="G7" s="155">
        <v>1959621</v>
      </c>
      <c r="H7" s="155">
        <v>1959621</v>
      </c>
      <c r="I7" s="150">
        <f t="shared" si="0"/>
        <v>0</v>
      </c>
      <c r="J7" s="152">
        <f t="shared" si="1"/>
        <v>0</v>
      </c>
    </row>
    <row r="8" spans="1:10" ht="16.5" thickBot="1">
      <c r="A8" s="121">
        <v>7</v>
      </c>
      <c r="B8" s="154" t="s">
        <v>467</v>
      </c>
      <c r="C8" s="121">
        <v>8</v>
      </c>
      <c r="D8" s="125" t="s">
        <v>393</v>
      </c>
      <c r="E8" s="155">
        <v>1969122</v>
      </c>
      <c r="F8" s="155">
        <v>1969122</v>
      </c>
      <c r="G8" s="155">
        <v>1969122</v>
      </c>
      <c r="H8" s="155">
        <v>1969122</v>
      </c>
      <c r="I8" s="150">
        <f t="shared" si="0"/>
        <v>0</v>
      </c>
      <c r="J8" s="152">
        <f t="shared" si="1"/>
        <v>0</v>
      </c>
    </row>
    <row r="9" spans="1:10" ht="16.5" thickBot="1">
      <c r="A9" s="121">
        <v>8</v>
      </c>
      <c r="B9" s="154" t="s">
        <v>463</v>
      </c>
      <c r="C9" s="121">
        <v>7</v>
      </c>
      <c r="D9" s="125" t="s">
        <v>393</v>
      </c>
      <c r="E9" s="155">
        <v>2041948.87</v>
      </c>
      <c r="F9" s="155">
        <v>2041948.87</v>
      </c>
      <c r="G9" s="155">
        <v>2041948.87</v>
      </c>
      <c r="H9" s="155">
        <v>2041948.87</v>
      </c>
      <c r="I9" s="150">
        <f t="shared" si="0"/>
        <v>0</v>
      </c>
      <c r="J9" s="152">
        <f t="shared" si="1"/>
        <v>0</v>
      </c>
    </row>
    <row r="10" spans="1:10" ht="16.5" thickBot="1">
      <c r="A10" s="121">
        <v>9</v>
      </c>
      <c r="B10" s="154" t="s">
        <v>468</v>
      </c>
      <c r="C10" s="121">
        <v>5</v>
      </c>
      <c r="D10" s="125" t="s">
        <v>393</v>
      </c>
      <c r="E10" s="155">
        <v>2126359.1</v>
      </c>
      <c r="F10" s="155">
        <v>2126359.1</v>
      </c>
      <c r="G10" s="155">
        <v>2126359.1</v>
      </c>
      <c r="H10" s="155">
        <v>2126359.1</v>
      </c>
      <c r="I10" s="150">
        <f t="shared" si="0"/>
        <v>0</v>
      </c>
      <c r="J10" s="152">
        <f t="shared" si="1"/>
        <v>0</v>
      </c>
    </row>
    <row r="11" spans="1:10" ht="16.5" thickBot="1">
      <c r="A11" s="121">
        <v>10</v>
      </c>
      <c r="B11" s="122" t="s">
        <v>469</v>
      </c>
      <c r="C11" s="121">
        <v>3</v>
      </c>
      <c r="D11" s="125" t="s">
        <v>393</v>
      </c>
      <c r="E11" s="155">
        <v>2293953.06</v>
      </c>
      <c r="F11" s="155">
        <v>2273953.06</v>
      </c>
      <c r="G11" s="155">
        <v>2253953.06</v>
      </c>
      <c r="H11" s="155">
        <v>2253953.06</v>
      </c>
      <c r="I11" s="150">
        <f t="shared" si="0"/>
        <v>-40000</v>
      </c>
      <c r="J11" s="152">
        <f t="shared" si="1"/>
        <v>-1.7437148430578611</v>
      </c>
    </row>
    <row r="12" spans="1:10" ht="16.5" thickBot="1">
      <c r="A12" s="121">
        <v>11</v>
      </c>
      <c r="B12" s="122" t="s">
        <v>471</v>
      </c>
      <c r="C12" s="121">
        <v>4</v>
      </c>
      <c r="D12" s="125" t="s">
        <v>393</v>
      </c>
      <c r="E12" s="155">
        <v>2268667.9900000002</v>
      </c>
      <c r="F12" s="155">
        <v>2268667.9900000002</v>
      </c>
      <c r="G12" s="155">
        <v>2268667.9900000002</v>
      </c>
      <c r="H12" s="155">
        <v>2268667.9900000002</v>
      </c>
      <c r="I12" s="150">
        <f t="shared" si="0"/>
        <v>0</v>
      </c>
      <c r="J12" s="152">
        <f t="shared" si="1"/>
        <v>0</v>
      </c>
    </row>
    <row r="13" spans="1:10" ht="16.5" thickBot="1">
      <c r="A13" s="121">
        <v>12</v>
      </c>
      <c r="B13" s="122" t="s">
        <v>470</v>
      </c>
      <c r="C13" s="121">
        <v>2</v>
      </c>
      <c r="D13" s="125" t="s">
        <v>393</v>
      </c>
      <c r="E13" s="155">
        <v>2808790.41</v>
      </c>
      <c r="F13" s="155">
        <v>2808790.41</v>
      </c>
      <c r="G13" s="155">
        <v>2808790.41</v>
      </c>
      <c r="H13" s="155">
        <v>2808790.41</v>
      </c>
      <c r="I13" s="151">
        <f t="shared" si="0"/>
        <v>0</v>
      </c>
      <c r="J13" s="152">
        <f t="shared" si="1"/>
        <v>0</v>
      </c>
    </row>
    <row r="14" spans="1:10" ht="16.5" thickBot="1">
      <c r="A14" s="123">
        <v>13</v>
      </c>
      <c r="B14" s="124" t="s">
        <v>402</v>
      </c>
      <c r="C14" s="123">
        <v>1</v>
      </c>
      <c r="D14" s="125" t="s">
        <v>393</v>
      </c>
      <c r="E14" s="155">
        <v>2928373</v>
      </c>
      <c r="F14" s="155">
        <v>2908373</v>
      </c>
      <c r="G14" s="155">
        <v>2808373</v>
      </c>
      <c r="H14" s="155">
        <v>2868373</v>
      </c>
      <c r="I14" s="150">
        <f t="shared" si="0"/>
        <v>-60000</v>
      </c>
      <c r="J14" s="152">
        <f t="shared" si="1"/>
        <v>-2.0489193145818514</v>
      </c>
    </row>
    <row r="15" spans="1:10">
      <c r="A15" s="100"/>
      <c r="B15" s="100"/>
      <c r="C15" s="100"/>
      <c r="D15" s="100"/>
      <c r="I15" s="148"/>
    </row>
    <row r="16" spans="1:10">
      <c r="D16" s="100"/>
    </row>
    <row r="18" spans="2:2">
      <c r="B18" s="149" t="s">
        <v>472</v>
      </c>
    </row>
  </sheetData>
  <autoFilter ref="A1:H1" xr:uid="{EBD0DB54-EED2-4E2C-8EE0-8074C08CF7A2}">
    <sortState ref="A2:H14">
      <sortCondition ref="H1"/>
    </sortState>
  </autoFilter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I29"/>
  <sheetViews>
    <sheetView workbookViewId="0"/>
  </sheetViews>
  <sheetFormatPr defaultColWidth="8.85546875" defaultRowHeight="12.75"/>
  <sheetData>
    <row r="4" spans="1:9" ht="20.100000000000001" customHeight="1">
      <c r="A4" s="1"/>
      <c r="B4" s="1"/>
      <c r="C4" s="2" t="s">
        <v>6</v>
      </c>
      <c r="D4" s="4" t="s">
        <v>7</v>
      </c>
      <c r="E4" s="1"/>
      <c r="F4" s="1"/>
      <c r="G4" s="1"/>
      <c r="H4" s="1"/>
      <c r="I4" s="1"/>
    </row>
    <row r="5" spans="1:9" ht="14.1" customHeight="1">
      <c r="A5" s="1"/>
      <c r="B5" s="1"/>
      <c r="C5" s="3" t="s">
        <v>8</v>
      </c>
      <c r="D5" s="5" t="s">
        <v>9</v>
      </c>
      <c r="E5" s="1"/>
      <c r="F5" s="1"/>
      <c r="G5" s="1"/>
      <c r="H5" s="1"/>
      <c r="I5" s="1"/>
    </row>
    <row r="6" spans="1:9" ht="14.1" customHeight="1">
      <c r="A6" s="1"/>
      <c r="B6" s="1"/>
      <c r="C6" s="3" t="s">
        <v>10</v>
      </c>
      <c r="D6" s="5" t="s">
        <v>11</v>
      </c>
      <c r="E6" s="1"/>
      <c r="F6" s="1"/>
      <c r="G6" s="1"/>
      <c r="H6" s="1"/>
      <c r="I6" s="1"/>
    </row>
    <row r="7" spans="1:9" ht="14.1" customHeight="1">
      <c r="A7" s="1"/>
      <c r="B7" s="1"/>
      <c r="C7" s="3" t="s">
        <v>12</v>
      </c>
      <c r="D7" s="5" t="s">
        <v>13</v>
      </c>
      <c r="E7" s="1"/>
      <c r="F7" s="1"/>
      <c r="G7" s="1"/>
      <c r="H7" s="1"/>
      <c r="I7" s="1"/>
    </row>
    <row r="8" spans="1:9" ht="14.1" customHeight="1">
      <c r="A8" s="1"/>
      <c r="B8" s="1"/>
      <c r="C8" s="3" t="s">
        <v>14</v>
      </c>
      <c r="D8" s="5" t="s">
        <v>15</v>
      </c>
      <c r="E8" s="1"/>
      <c r="F8" s="1"/>
      <c r="G8" s="1"/>
      <c r="H8" s="1"/>
      <c r="I8" s="1"/>
    </row>
    <row r="9" spans="1:9" ht="14.1" customHeight="1">
      <c r="A9" s="1"/>
      <c r="B9" s="1"/>
      <c r="C9" s="3" t="s">
        <v>16</v>
      </c>
      <c r="D9" s="5" t="s">
        <v>17</v>
      </c>
      <c r="E9" s="1"/>
      <c r="F9" s="1"/>
      <c r="G9" s="1"/>
      <c r="H9" s="1"/>
      <c r="I9" s="1"/>
    </row>
    <row r="10" spans="1:9" ht="14.1" customHeight="1">
      <c r="A10" s="1"/>
      <c r="B10" s="1"/>
      <c r="C10" s="3" t="s">
        <v>18</v>
      </c>
      <c r="D10" s="5" t="s">
        <v>19</v>
      </c>
      <c r="E10" s="1"/>
      <c r="F10" s="1"/>
      <c r="G10" s="1"/>
      <c r="H10" s="1"/>
      <c r="I10" s="1"/>
    </row>
    <row r="11" spans="1:9" ht="14.1" customHeight="1">
      <c r="A11" s="1"/>
      <c r="B11" s="1"/>
      <c r="C11" s="3" t="s">
        <v>20</v>
      </c>
      <c r="D11" s="5" t="s">
        <v>21</v>
      </c>
      <c r="E11" s="1"/>
      <c r="F11" s="1"/>
      <c r="G11" s="1"/>
      <c r="H11" s="1"/>
      <c r="I11" s="1"/>
    </row>
    <row r="12" spans="1:9" ht="14.1" customHeight="1">
      <c r="A12" s="1"/>
      <c r="B12" s="1"/>
      <c r="C12" s="3" t="s">
        <v>22</v>
      </c>
      <c r="D12" s="5" t="s">
        <v>23</v>
      </c>
      <c r="E12" s="1"/>
      <c r="F12" s="1"/>
      <c r="G12" s="1"/>
      <c r="H12" s="1"/>
      <c r="I12" s="1"/>
    </row>
    <row r="13" spans="1:9" ht="14.1" customHeight="1">
      <c r="A13" s="1"/>
      <c r="B13" s="1"/>
      <c r="C13" s="3" t="s">
        <v>24</v>
      </c>
      <c r="D13" s="5" t="s">
        <v>25</v>
      </c>
      <c r="E13" s="1"/>
      <c r="F13" s="1"/>
      <c r="G13" s="1"/>
      <c r="H13" s="1"/>
      <c r="I13" s="1"/>
    </row>
    <row r="14" spans="1:9" ht="14.1" customHeight="1">
      <c r="A14" s="1"/>
      <c r="B14" s="1"/>
      <c r="C14" s="3" t="s">
        <v>26</v>
      </c>
      <c r="D14" s="5" t="s">
        <v>27</v>
      </c>
      <c r="E14" s="1"/>
      <c r="F14" s="1"/>
      <c r="G14" s="1"/>
      <c r="H14" s="1"/>
      <c r="I14" s="1"/>
    </row>
    <row r="15" spans="1:9" ht="14.1" customHeight="1">
      <c r="A15" s="1"/>
      <c r="B15" s="1"/>
      <c r="C15" s="3" t="s">
        <v>28</v>
      </c>
      <c r="D15" s="5" t="s">
        <v>29</v>
      </c>
      <c r="E15" s="1"/>
      <c r="F15" s="1"/>
      <c r="G15" s="1"/>
      <c r="H15" s="1"/>
      <c r="I15" s="1"/>
    </row>
    <row r="16" spans="1:9" ht="14.1" customHeight="1">
      <c r="A16" s="1"/>
      <c r="B16" s="1"/>
      <c r="C16" s="3" t="s">
        <v>30</v>
      </c>
      <c r="D16" s="5" t="s">
        <v>31</v>
      </c>
      <c r="E16" s="1"/>
      <c r="F16" s="1"/>
      <c r="G16" s="1"/>
      <c r="H16" s="1"/>
      <c r="I16" s="1"/>
    </row>
    <row r="17" spans="1:9" ht="14.1" customHeight="1">
      <c r="A17" s="1"/>
      <c r="B17" s="1"/>
      <c r="C17" s="3" t="s">
        <v>32</v>
      </c>
      <c r="D17" s="5" t="s">
        <v>33</v>
      </c>
      <c r="E17" s="1"/>
      <c r="F17" s="1"/>
      <c r="G17" s="1"/>
      <c r="H17" s="1"/>
      <c r="I17" s="1"/>
    </row>
    <row r="18" spans="1:9" ht="14.1" customHeight="1">
      <c r="A18" s="1"/>
      <c r="B18" s="1"/>
      <c r="C18" s="3" t="s">
        <v>34</v>
      </c>
      <c r="D18" s="5" t="s">
        <v>35</v>
      </c>
      <c r="E18" s="1"/>
      <c r="F18" s="1"/>
      <c r="G18" s="1"/>
      <c r="H18" s="1"/>
      <c r="I18" s="1"/>
    </row>
    <row r="19" spans="1:9" ht="14.1" customHeight="1">
      <c r="A19" s="1"/>
      <c r="B19" s="1"/>
      <c r="C19" s="3" t="s">
        <v>36</v>
      </c>
      <c r="D19" s="5" t="s">
        <v>37</v>
      </c>
      <c r="E19" s="1"/>
      <c r="F19" s="1"/>
      <c r="G19" s="1"/>
      <c r="H19" s="1"/>
      <c r="I19" s="1"/>
    </row>
    <row r="20" spans="1:9" ht="14.1" customHeight="1">
      <c r="A20" s="1"/>
      <c r="B20" s="1"/>
      <c r="C20" s="3" t="s">
        <v>38</v>
      </c>
      <c r="D20" s="5" t="s">
        <v>39</v>
      </c>
      <c r="E20" s="1"/>
      <c r="F20" s="1"/>
      <c r="G20" s="1"/>
      <c r="H20" s="1"/>
      <c r="I20" s="1"/>
    </row>
    <row r="21" spans="1:9" ht="14.1" customHeight="1">
      <c r="A21" s="1"/>
      <c r="B21" s="1"/>
      <c r="C21" s="3" t="s">
        <v>40</v>
      </c>
      <c r="D21" s="5" t="s">
        <v>41</v>
      </c>
      <c r="E21" s="1"/>
      <c r="F21" s="1"/>
      <c r="G21" s="1"/>
      <c r="H21" s="1"/>
      <c r="I21" s="1"/>
    </row>
    <row r="22" spans="1:9" ht="14.1" customHeight="1">
      <c r="A22" s="1"/>
      <c r="B22" s="1"/>
      <c r="C22" s="3" t="s">
        <v>42</v>
      </c>
      <c r="D22" s="5" t="s">
        <v>43</v>
      </c>
      <c r="E22" s="1"/>
      <c r="F22" s="1"/>
      <c r="G22" s="1"/>
      <c r="H22" s="1"/>
      <c r="I22" s="1"/>
    </row>
    <row r="23" spans="1:9" ht="14.1" customHeight="1">
      <c r="A23" s="1"/>
      <c r="B23" s="1"/>
      <c r="C23" s="3" t="s">
        <v>44</v>
      </c>
      <c r="D23" s="5" t="s">
        <v>45</v>
      </c>
      <c r="E23" s="1"/>
      <c r="F23" s="1"/>
      <c r="G23" s="1"/>
      <c r="H23" s="1"/>
      <c r="I23" s="1"/>
    </row>
    <row r="24" spans="1:9" ht="14.1" customHeight="1">
      <c r="A24" s="1"/>
      <c r="B24" s="1"/>
      <c r="C24" s="3" t="s">
        <v>46</v>
      </c>
      <c r="D24" s="5" t="s">
        <v>47</v>
      </c>
      <c r="E24" s="1"/>
      <c r="F24" s="1"/>
      <c r="G24" s="1"/>
      <c r="H24" s="1"/>
      <c r="I24" s="1"/>
    </row>
    <row r="25" spans="1:9" ht="14.1" customHeight="1">
      <c r="A25" s="1"/>
      <c r="B25" s="1"/>
      <c r="C25" s="3" t="s">
        <v>48</v>
      </c>
      <c r="D25" s="5" t="s">
        <v>49</v>
      </c>
      <c r="E25" s="1"/>
      <c r="F25" s="1"/>
      <c r="G25" s="1"/>
      <c r="H25" s="1"/>
      <c r="I25" s="1"/>
    </row>
    <row r="26" spans="1:9" ht="14.1" customHeight="1">
      <c r="A26" s="1"/>
      <c r="B26" s="1"/>
      <c r="C26" s="3" t="s">
        <v>50</v>
      </c>
      <c r="D26" s="5" t="s">
        <v>51</v>
      </c>
      <c r="E26" s="1"/>
      <c r="F26" s="1"/>
      <c r="G26" s="1"/>
      <c r="H26" s="1"/>
      <c r="I26" s="1"/>
    </row>
    <row r="27" spans="1:9" ht="14.1" customHeight="1">
      <c r="A27" s="1"/>
      <c r="B27" s="1"/>
      <c r="C27" s="3" t="s">
        <v>52</v>
      </c>
      <c r="D27" s="5" t="s">
        <v>53</v>
      </c>
      <c r="E27" s="1"/>
      <c r="F27" s="1"/>
      <c r="G27" s="1"/>
      <c r="H27" s="1"/>
      <c r="I27" s="1"/>
    </row>
    <row r="28" spans="1:9" ht="14.1" customHeight="1">
      <c r="A28" s="1"/>
      <c r="B28" s="1"/>
      <c r="C28" s="3" t="s">
        <v>54</v>
      </c>
      <c r="D28" s="5" t="s">
        <v>55</v>
      </c>
      <c r="E28" s="1"/>
      <c r="F28" s="1"/>
      <c r="G28" s="1"/>
      <c r="H28" s="1"/>
      <c r="I28" s="1"/>
    </row>
    <row r="29" spans="1:9" ht="14.1" customHeight="1">
      <c r="A29" s="1"/>
      <c r="B29" s="1"/>
      <c r="C29" s="3" t="s">
        <v>56</v>
      </c>
      <c r="D29" s="5" t="s">
        <v>57</v>
      </c>
      <c r="E29" s="1"/>
      <c r="F29" s="1"/>
      <c r="G29" s="1"/>
      <c r="H29" s="1"/>
      <c r="I29" s="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EVALUARE PE PUNCTE</vt:lpstr>
      <vt:lpstr>EVALUARE AUCTION</vt:lpstr>
      <vt:lpstr>Sheet1</vt:lpstr>
      <vt:lpstr>'EVALUARE PE PUNCTE'!Область_печати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Alla</cp:lastModifiedBy>
  <cp:lastPrinted>2019-03-15T16:46:24Z</cp:lastPrinted>
  <dcterms:created xsi:type="dcterms:W3CDTF">2018-11-14T14:32:12Z</dcterms:created>
  <dcterms:modified xsi:type="dcterms:W3CDTF">2019-03-16T17:24:31Z</dcterms:modified>
</cp:coreProperties>
</file>