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2+\coduri generice\bloc I și IV\"/>
    </mc:Choice>
  </mc:AlternateContent>
  <xr:revisionPtr revIDLastSave="0" documentId="13_ncr:1_{CCDE00E9-B298-4B54-AE3B-8E250C6E79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up I Bloc Operator, Reanimare" sheetId="1" r:id="rId1"/>
    <sheet name="Grup IV DIagnostic, Altele" sheetId="4" r:id="rId2"/>
  </sheets>
  <definedNames>
    <definedName name="_xlnm._FilterDatabase" localSheetId="0" hidden="1">'Grup I Bloc Operator, Reanimare'!$A$2:$R$23</definedName>
    <definedName name="_xlnm._FilterDatabase" localSheetId="1" hidden="1">'Grup IV DIagnostic, Altele'!$A$2:$W$30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4" l="1"/>
  <c r="F12" i="4" s="1"/>
  <c r="F29" i="4"/>
  <c r="E3" i="1"/>
  <c r="F3" i="1" s="1"/>
  <c r="E22" i="1"/>
  <c r="F22" i="1" s="1"/>
  <c r="E8" i="1"/>
  <c r="F8" i="1" s="1"/>
  <c r="I24" i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30" i="4"/>
  <c r="F30" i="4" s="1"/>
  <c r="E4" i="1"/>
  <c r="F4" i="1" s="1"/>
  <c r="E5" i="1"/>
  <c r="F5" i="1" s="1"/>
  <c r="E6" i="1"/>
  <c r="F6" i="1" s="1"/>
  <c r="E7" i="1"/>
  <c r="F7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3" i="1"/>
  <c r="F23" i="1" s="1"/>
  <c r="K24" i="1"/>
  <c r="L24" i="1"/>
  <c r="M24" i="1"/>
  <c r="N24" i="1"/>
  <c r="O24" i="1"/>
  <c r="P24" i="1"/>
  <c r="Q24" i="1"/>
  <c r="R24" i="1"/>
  <c r="J24" i="1"/>
  <c r="F24" i="1" l="1"/>
  <c r="E24" i="1"/>
</calcChain>
</file>

<file path=xl/sharedStrings.xml><?xml version="1.0" encoding="utf-8"?>
<sst xmlns="http://schemas.openxmlformats.org/spreadsheetml/2006/main" count="137" uniqueCount="79">
  <si>
    <t>Grupul I (Bloc Operator, Reanimare)</t>
  </si>
  <si>
    <t>Cod</t>
  </si>
  <si>
    <t>Masina de anestezie (caracteristici avansate)</t>
  </si>
  <si>
    <t>Ventilator pulmonar portabil</t>
  </si>
  <si>
    <t>Aspirator chirurgical portabil</t>
  </si>
  <si>
    <t>Aspirator toracal</t>
  </si>
  <si>
    <t>Aspirator urgente</t>
  </si>
  <si>
    <t>Aspirator chirurgical (performanta medie)</t>
  </si>
  <si>
    <t>Aspirator chirurgical (performanta avansata)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</si>
  <si>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</si>
  <si>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</si>
  <si>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</si>
  <si>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</si>
  <si>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</si>
  <si>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Incalzitor pentru componente sanguine si solutii infuzabile</t>
  </si>
  <si>
    <t>Laser diod, chirurgical, 20 W</t>
  </si>
  <si>
    <t>Unitatea de măsură</t>
  </si>
  <si>
    <t>Bucată</t>
  </si>
  <si>
    <t>Cod generic</t>
  </si>
  <si>
    <t>Nr.
 Ord.</t>
  </si>
  <si>
    <t>TOTAL</t>
  </si>
  <si>
    <t>Masina de anestezie (caracteristici de baza)</t>
  </si>
  <si>
    <t>Ventilator pulmonar Adult, pediatric (caracteristici avansate)</t>
  </si>
  <si>
    <t>Masa pentru operatii cu 5 sectii (caracteristici de baza)</t>
  </si>
  <si>
    <t>Lampa germicida (varianta de masa)</t>
  </si>
  <si>
    <t>Lampa germicida (varianta stationara)</t>
  </si>
  <si>
    <t>Lampa germicida (varianta stationara 20m)</t>
  </si>
  <si>
    <t>Lampa germicida (varianta  mobila)</t>
  </si>
  <si>
    <t>Cintar electronic pentru adulti (220V)</t>
  </si>
  <si>
    <t>Pat cu aer fluidizat</t>
  </si>
  <si>
    <t>Brancarda sanitara (caracteristici de baza)</t>
  </si>
  <si>
    <t>Pat multifunctional pentru adulti (5-6 pozitii)</t>
  </si>
  <si>
    <t>Pat electric, pentru adulti</t>
  </si>
  <si>
    <t>Autorefractometru</t>
  </si>
  <si>
    <t>Electrocardiograf 3 canale, caracteristici avansate</t>
  </si>
  <si>
    <t>Termometru mecanic</t>
  </si>
  <si>
    <t>Termometru digital</t>
  </si>
  <si>
    <t>Termometru digital cu infrarosu</t>
  </si>
  <si>
    <t>Higrometru Psihrometru 0-25C</t>
  </si>
  <si>
    <t>Higrometru Psihrometru 15-40C</t>
  </si>
  <si>
    <t>Tensiometru Adult</t>
  </si>
  <si>
    <t>Tensiometru Adult cu fonoendoscop</t>
  </si>
  <si>
    <t>Tensiometru semi-automat Adult</t>
  </si>
  <si>
    <t>Tensiometru electronic automat Adult</t>
  </si>
  <si>
    <t>Tensiometru electronic automat Pediatric</t>
  </si>
  <si>
    <t>Laringoscop adult standard</t>
  </si>
  <si>
    <t>Laringoscop adult cu fibra optica, LED</t>
  </si>
  <si>
    <t>Grupul IV (Diagnostic, altele)</t>
  </si>
  <si>
    <t>Lampa chirurgicala cu 2 sateliti (caracteristici medii)</t>
  </si>
  <si>
    <t>Electrocardiograf 3 canale, caracteristici avansate cu troleu pe rotile</t>
  </si>
  <si>
    <t>Electrocardiograf 6 canale, caracteristici avansate cu troleu pe rotile</t>
  </si>
  <si>
    <t>Electrocardiograf 12 canale, caracteristici avansate cu troleu pe rotile</t>
  </si>
  <si>
    <t>Monitor pentru monitorizarea functiilor vitale (caracteristici de baza cu accesorii Adult)</t>
  </si>
  <si>
    <t>Pulsoximetru portabil, Adult, Pediatric</t>
  </si>
  <si>
    <t>Pulsoximetru de buzunar</t>
  </si>
  <si>
    <t>Ecoencefalograf</t>
  </si>
  <si>
    <t>Doppler a vaselor extra și intra craniene (Duplex)</t>
  </si>
  <si>
    <t>SR Hîncești</t>
  </si>
  <si>
    <t>Centru Republican de Reabilitare pentru Copii</t>
  </si>
  <si>
    <t>SC de Traumatologie și Ortopedie</t>
  </si>
  <si>
    <t>CS Pelenia</t>
  </si>
  <si>
    <t>SR Călărași</t>
  </si>
  <si>
    <t>Sp Municipal de Copii nr.1</t>
  </si>
  <si>
    <t>SR Soroca „A. Prisacari”</t>
  </si>
  <si>
    <t>SR Strășeni</t>
  </si>
  <si>
    <t>Centrul de Plasament Temporar si Reabilitare pentru Copii Balti</t>
  </si>
  <si>
    <t>Spitalul Clinic de Psihiatrie</t>
  </si>
  <si>
    <t>Institutul Oncologic</t>
  </si>
  <si>
    <t>SCM Sfanta Treime</t>
  </si>
  <si>
    <t>Institutul Mamei si Copilului</t>
  </si>
  <si>
    <t>CS Pelinia</t>
  </si>
  <si>
    <t>CS Chirsova</t>
  </si>
  <si>
    <t>CS Gura Galbenei</t>
  </si>
  <si>
    <t>SR Cimislia</t>
  </si>
  <si>
    <t>Pret estimativ
lei cu TVA</t>
  </si>
  <si>
    <t>Solicitari</t>
  </si>
  <si>
    <t>AMT Botanica</t>
  </si>
  <si>
    <t>Valoarea estimativă per lot</t>
  </si>
  <si>
    <t>valoarea estimativă per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</si>
</sst>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0" fontId="10" fillId="0" borderId="0" xfId="0" applyFont="1" applyFill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6">
    <cellStyle name="Normal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R24"/>
  <sheetViews>
    <sheetView workbookViewId="0">
      <selection activeCell="B33" sqref="B33"/>
    </sheetView>
  </sheetViews>
  <sheetFormatPr defaultRowHeight="15" x14ac:dyDescent="0.25"/>
  <cols>
    <col min="1" max="1" width="6" style="20" customWidth="1"/>
    <col min="2" max="2" width="50.85546875" style="29" customWidth="1"/>
    <col min="3" max="3" width="9.140625" style="20"/>
    <col min="4" max="4" width="14.5703125" style="20" hidden="1" customWidth="1"/>
    <col min="5" max="5" width="0" style="20" hidden="1" customWidth="1"/>
    <col min="6" max="6" width="10.28515625" style="20" hidden="1" customWidth="1"/>
    <col min="7" max="8" width="0" style="20" hidden="1" customWidth="1"/>
    <col min="9" max="9" width="10.7109375" style="37" customWidth="1"/>
    <col min="10" max="10" width="9" style="37" customWidth="1"/>
    <col min="11" max="11" width="8.5703125" style="37" customWidth="1"/>
    <col min="12" max="12" width="10.140625" style="37" customWidth="1"/>
    <col min="13" max="13" width="11.7109375" style="37" customWidth="1"/>
    <col min="14" max="14" width="10.85546875" style="37" customWidth="1"/>
    <col min="15" max="15" width="13" style="37" customWidth="1"/>
    <col min="16" max="16" width="12.5703125" style="37" customWidth="1"/>
    <col min="17" max="17" width="13.7109375" style="37" customWidth="1"/>
    <col min="18" max="18" width="14" style="37" customWidth="1"/>
    <col min="19" max="16384" width="9.140625" style="29"/>
  </cols>
  <sheetData>
    <row r="1" spans="1:18" s="20" customFormat="1" ht="15.75" customHeight="1" x14ac:dyDescent="0.25">
      <c r="A1" s="44"/>
      <c r="B1" s="45"/>
      <c r="C1" s="45"/>
      <c r="D1" s="18"/>
      <c r="E1" s="18"/>
      <c r="F1" s="38"/>
      <c r="G1" s="38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23" customFormat="1" ht="42.75" customHeight="1" x14ac:dyDescent="0.25">
      <c r="A2" s="21" t="s">
        <v>19</v>
      </c>
      <c r="B2" s="21" t="s">
        <v>0</v>
      </c>
      <c r="C2" s="22" t="s">
        <v>1</v>
      </c>
      <c r="D2" s="21" t="s">
        <v>74</v>
      </c>
      <c r="E2" s="21" t="s">
        <v>75</v>
      </c>
      <c r="F2" s="21" t="s">
        <v>77</v>
      </c>
      <c r="G2" s="21"/>
      <c r="H2" s="21" t="s">
        <v>16</v>
      </c>
      <c r="I2" s="39" t="s">
        <v>76</v>
      </c>
      <c r="J2" s="40" t="s">
        <v>73</v>
      </c>
      <c r="K2" s="39" t="s">
        <v>66</v>
      </c>
      <c r="L2" s="40" t="s">
        <v>68</v>
      </c>
      <c r="M2" s="39" t="s">
        <v>67</v>
      </c>
      <c r="N2" s="40" t="s">
        <v>64</v>
      </c>
      <c r="O2" s="39" t="s">
        <v>63</v>
      </c>
      <c r="P2" s="40" t="s">
        <v>62</v>
      </c>
      <c r="Q2" s="39" t="s">
        <v>59</v>
      </c>
      <c r="R2" s="40" t="s">
        <v>61</v>
      </c>
    </row>
    <row r="3" spans="1:18" ht="15" customHeight="1" x14ac:dyDescent="0.25">
      <c r="A3" s="24">
        <v>1</v>
      </c>
      <c r="B3" s="25" t="s">
        <v>21</v>
      </c>
      <c r="C3" s="24">
        <v>110110</v>
      </c>
      <c r="D3" s="26">
        <v>437416</v>
      </c>
      <c r="E3" s="24">
        <f>SUM(J3,K3,L3,M3,N3,O3,P3,Q3,R3)</f>
        <v>2</v>
      </c>
      <c r="F3" s="24">
        <f>D3*E3</f>
        <v>874832</v>
      </c>
      <c r="G3" s="24"/>
      <c r="H3" s="24" t="s">
        <v>17</v>
      </c>
      <c r="I3" s="28"/>
      <c r="J3" s="27"/>
      <c r="K3" s="28"/>
      <c r="L3" s="27"/>
      <c r="M3" s="28"/>
      <c r="N3" s="27">
        <v>1</v>
      </c>
      <c r="O3" s="28"/>
      <c r="P3" s="27"/>
      <c r="Q3" s="28"/>
      <c r="R3" s="27">
        <v>1</v>
      </c>
    </row>
    <row r="4" spans="1:18" x14ac:dyDescent="0.25">
      <c r="A4" s="24">
        <v>2</v>
      </c>
      <c r="B4" s="25" t="s">
        <v>2</v>
      </c>
      <c r="C4" s="24">
        <v>110130</v>
      </c>
      <c r="D4" s="26">
        <v>678974</v>
      </c>
      <c r="E4" s="24">
        <f>SUM(J4,K4,L4,M4,N4,O4,P4,Q4,R4)</f>
        <v>1</v>
      </c>
      <c r="F4" s="24">
        <f>D4*E4</f>
        <v>678974</v>
      </c>
      <c r="G4" s="24"/>
      <c r="H4" s="24" t="s">
        <v>17</v>
      </c>
      <c r="I4" s="28"/>
      <c r="J4" s="27">
        <v>1</v>
      </c>
      <c r="K4" s="28"/>
      <c r="L4" s="27"/>
      <c r="M4" s="28"/>
      <c r="N4" s="27"/>
      <c r="O4" s="28"/>
      <c r="P4" s="27"/>
      <c r="Q4" s="28"/>
      <c r="R4" s="27"/>
    </row>
    <row r="5" spans="1:18" x14ac:dyDescent="0.25">
      <c r="A5" s="24">
        <v>3</v>
      </c>
      <c r="B5" s="25" t="s">
        <v>22</v>
      </c>
      <c r="C5" s="24">
        <v>110330</v>
      </c>
      <c r="D5" s="26">
        <v>399332</v>
      </c>
      <c r="E5" s="24">
        <f>SUM(J5,K5,L5,M5,N5,O5,P5,Q5,R5)</f>
        <v>1</v>
      </c>
      <c r="F5" s="24">
        <f>D5*E5</f>
        <v>399332</v>
      </c>
      <c r="G5" s="24"/>
      <c r="H5" s="24" t="s">
        <v>17</v>
      </c>
      <c r="I5" s="28"/>
      <c r="J5" s="27"/>
      <c r="K5" s="28"/>
      <c r="L5" s="27"/>
      <c r="M5" s="28"/>
      <c r="N5" s="27"/>
      <c r="O5" s="28"/>
      <c r="P5" s="27"/>
      <c r="Q5" s="28">
        <v>1</v>
      </c>
      <c r="R5" s="27"/>
    </row>
    <row r="6" spans="1:18" x14ac:dyDescent="0.25">
      <c r="A6" s="24">
        <v>4</v>
      </c>
      <c r="B6" s="25" t="s">
        <v>3</v>
      </c>
      <c r="C6" s="24">
        <v>110360</v>
      </c>
      <c r="D6" s="26">
        <v>261141</v>
      </c>
      <c r="E6" s="24">
        <f>SUM(J6,K6,L6,M6,N6,O6,P6,Q6,R6)</f>
        <v>1</v>
      </c>
      <c r="F6" s="24">
        <f>D6*E6</f>
        <v>261141</v>
      </c>
      <c r="G6" s="24"/>
      <c r="H6" s="24" t="s">
        <v>17</v>
      </c>
      <c r="I6" s="28"/>
      <c r="J6" s="27"/>
      <c r="K6" s="28"/>
      <c r="L6" s="27"/>
      <c r="M6" s="28">
        <v>1</v>
      </c>
      <c r="N6" s="27"/>
      <c r="O6" s="28"/>
      <c r="P6" s="27"/>
      <c r="Q6" s="28"/>
      <c r="R6" s="27"/>
    </row>
    <row r="7" spans="1:18" x14ac:dyDescent="0.25">
      <c r="A7" s="24">
        <v>5</v>
      </c>
      <c r="B7" s="25" t="s">
        <v>45</v>
      </c>
      <c r="C7" s="24">
        <v>110600</v>
      </c>
      <c r="D7" s="26">
        <v>3264</v>
      </c>
      <c r="E7" s="24">
        <f>SUM(J7,K7,L7,M7,N7,O7,P7,Q7,R7)</f>
        <v>1</v>
      </c>
      <c r="F7" s="24">
        <f t="shared" ref="F7:F8" si="0">D7*E7</f>
        <v>3264</v>
      </c>
      <c r="G7" s="24"/>
      <c r="H7" s="24" t="s">
        <v>17</v>
      </c>
      <c r="I7" s="28"/>
      <c r="J7" s="27"/>
      <c r="K7" s="28"/>
      <c r="L7" s="27"/>
      <c r="M7" s="28"/>
      <c r="N7" s="27">
        <v>1</v>
      </c>
      <c r="O7" s="28"/>
      <c r="P7" s="27"/>
      <c r="Q7" s="28"/>
      <c r="R7" s="27"/>
    </row>
    <row r="8" spans="1:18" x14ac:dyDescent="0.25">
      <c r="A8" s="24">
        <v>6</v>
      </c>
      <c r="B8" s="25" t="s">
        <v>46</v>
      </c>
      <c r="C8" s="24">
        <v>110610</v>
      </c>
      <c r="D8" s="26">
        <v>8983</v>
      </c>
      <c r="E8" s="24">
        <f>SUM(J8,K8,L8,M8,N8,O8,P8,Q8,R8,I8)</f>
        <v>3</v>
      </c>
      <c r="F8" s="24">
        <f t="shared" si="0"/>
        <v>26949</v>
      </c>
      <c r="G8" s="24"/>
      <c r="H8" s="24" t="s">
        <v>17</v>
      </c>
      <c r="I8" s="28">
        <v>3</v>
      </c>
      <c r="J8" s="27"/>
      <c r="K8" s="28"/>
      <c r="L8" s="27"/>
      <c r="M8" s="28"/>
      <c r="N8" s="27"/>
      <c r="O8" s="28"/>
      <c r="P8" s="27"/>
      <c r="Q8" s="28"/>
      <c r="R8" s="27"/>
    </row>
    <row r="9" spans="1:18" x14ac:dyDescent="0.25">
      <c r="A9" s="24">
        <v>7</v>
      </c>
      <c r="B9" s="25" t="s">
        <v>48</v>
      </c>
      <c r="C9" s="24">
        <v>130240</v>
      </c>
      <c r="D9" s="27">
        <v>3000</v>
      </c>
      <c r="E9" s="24">
        <f>SUM(J9,K9,L9,M9,N9,O9,P9,Q9,R9)</f>
        <v>1</v>
      </c>
      <c r="F9" s="24">
        <f>D9*E9</f>
        <v>3000</v>
      </c>
      <c r="G9" s="24"/>
      <c r="H9" s="24" t="s">
        <v>17</v>
      </c>
      <c r="I9" s="28"/>
      <c r="J9" s="27"/>
      <c r="K9" s="28"/>
      <c r="L9" s="27"/>
      <c r="M9" s="28"/>
      <c r="N9" s="27"/>
      <c r="O9" s="28"/>
      <c r="P9" s="27"/>
      <c r="Q9" s="28">
        <v>1</v>
      </c>
      <c r="R9" s="27"/>
    </row>
    <row r="10" spans="1:18" x14ac:dyDescent="0.25">
      <c r="A10" s="24">
        <v>8</v>
      </c>
      <c r="B10" s="25" t="s">
        <v>5</v>
      </c>
      <c r="C10" s="24">
        <v>130310</v>
      </c>
      <c r="D10" s="26">
        <v>5209</v>
      </c>
      <c r="E10" s="24">
        <f>SUM(J10,K10,L10,M10,N10,O10,P10,Q10,R10)</f>
        <v>1</v>
      </c>
      <c r="F10" s="24">
        <f t="shared" ref="F10:F14" si="1">D10*E10</f>
        <v>5209</v>
      </c>
      <c r="G10" s="24"/>
      <c r="H10" s="24" t="s">
        <v>17</v>
      </c>
      <c r="I10" s="28"/>
      <c r="J10" s="27"/>
      <c r="K10" s="28"/>
      <c r="L10" s="27"/>
      <c r="M10" s="28">
        <v>1</v>
      </c>
      <c r="N10" s="27"/>
      <c r="O10" s="28"/>
      <c r="P10" s="27"/>
      <c r="Q10" s="28"/>
      <c r="R10" s="27"/>
    </row>
    <row r="11" spans="1:18" x14ac:dyDescent="0.25">
      <c r="A11" s="24">
        <v>9</v>
      </c>
      <c r="B11" s="25" t="s">
        <v>6</v>
      </c>
      <c r="C11" s="24">
        <v>130320</v>
      </c>
      <c r="D11" s="26">
        <v>11947</v>
      </c>
      <c r="E11" s="24">
        <f>SUM(J11,K11,L11,M11,N11,O11,P11,Q11,R11)</f>
        <v>2</v>
      </c>
      <c r="F11" s="24">
        <f t="shared" si="1"/>
        <v>23894</v>
      </c>
      <c r="G11" s="24"/>
      <c r="H11" s="24" t="s">
        <v>17</v>
      </c>
      <c r="I11" s="28"/>
      <c r="J11" s="27"/>
      <c r="K11" s="28"/>
      <c r="L11" s="27"/>
      <c r="M11" s="28">
        <v>2</v>
      </c>
      <c r="N11" s="27"/>
      <c r="O11" s="28"/>
      <c r="P11" s="27"/>
      <c r="Q11" s="28"/>
      <c r="R11" s="27"/>
    </row>
    <row r="12" spans="1:18" x14ac:dyDescent="0.25">
      <c r="A12" s="24">
        <v>10</v>
      </c>
      <c r="B12" s="25" t="s">
        <v>4</v>
      </c>
      <c r="C12" s="24">
        <v>130330</v>
      </c>
      <c r="D12" s="26">
        <v>15995</v>
      </c>
      <c r="E12" s="24">
        <f>SUM(J12,K12,L12,M12,N12,O12,P12,Q12,R12)</f>
        <v>1</v>
      </c>
      <c r="F12" s="24">
        <f t="shared" si="1"/>
        <v>15995</v>
      </c>
      <c r="G12" s="24"/>
      <c r="H12" s="24" t="s">
        <v>17</v>
      </c>
      <c r="I12" s="28"/>
      <c r="J12" s="27"/>
      <c r="K12" s="28"/>
      <c r="L12" s="27"/>
      <c r="M12" s="28"/>
      <c r="N12" s="27"/>
      <c r="O12" s="28">
        <v>1</v>
      </c>
      <c r="P12" s="27"/>
      <c r="Q12" s="28"/>
      <c r="R12" s="27"/>
    </row>
    <row r="13" spans="1:18" x14ac:dyDescent="0.25">
      <c r="A13" s="24">
        <v>11</v>
      </c>
      <c r="B13" s="25" t="s">
        <v>7</v>
      </c>
      <c r="C13" s="24">
        <v>130340</v>
      </c>
      <c r="D13" s="26">
        <v>15538</v>
      </c>
      <c r="E13" s="24">
        <f>SUM(J13,K13,L13,M13,N13,O13,P13,Q13,R13)</f>
        <v>2</v>
      </c>
      <c r="F13" s="24">
        <f t="shared" si="1"/>
        <v>31076</v>
      </c>
      <c r="G13" s="24"/>
      <c r="H13" s="24" t="s">
        <v>17</v>
      </c>
      <c r="I13" s="28"/>
      <c r="J13" s="27"/>
      <c r="K13" s="28"/>
      <c r="L13" s="27"/>
      <c r="M13" s="28">
        <v>1</v>
      </c>
      <c r="N13" s="27"/>
      <c r="O13" s="28">
        <v>1</v>
      </c>
      <c r="P13" s="27"/>
      <c r="Q13" s="28"/>
      <c r="R13" s="27"/>
    </row>
    <row r="14" spans="1:18" x14ac:dyDescent="0.25">
      <c r="A14" s="24">
        <v>12</v>
      </c>
      <c r="B14" s="25" t="s">
        <v>8</v>
      </c>
      <c r="C14" s="24">
        <v>130350</v>
      </c>
      <c r="D14" s="26">
        <v>16399</v>
      </c>
      <c r="E14" s="24">
        <f>SUM(J14,K14,L14,M14,N14,O14,P14,Q14,R14)</f>
        <v>4</v>
      </c>
      <c r="F14" s="24">
        <f t="shared" si="1"/>
        <v>65596</v>
      </c>
      <c r="G14" s="24"/>
      <c r="H14" s="24" t="s">
        <v>17</v>
      </c>
      <c r="I14" s="28"/>
      <c r="J14" s="27"/>
      <c r="K14" s="28"/>
      <c r="L14" s="27"/>
      <c r="M14" s="28">
        <v>4</v>
      </c>
      <c r="N14" s="27"/>
      <c r="O14" s="28"/>
      <c r="P14" s="27"/>
      <c r="Q14" s="28"/>
      <c r="R14" s="27"/>
    </row>
    <row r="15" spans="1:18" x14ac:dyDescent="0.25">
      <c r="A15" s="24">
        <v>13</v>
      </c>
      <c r="B15" s="25" t="s">
        <v>10</v>
      </c>
      <c r="C15" s="24">
        <v>130400</v>
      </c>
      <c r="D15" s="26">
        <v>57112</v>
      </c>
      <c r="E15" s="24">
        <f>SUM(J15,K15,L15,M15,N15,O15,P15,Q15,R15)</f>
        <v>1</v>
      </c>
      <c r="F15" s="24">
        <f t="shared" ref="F15:F17" si="2">D15*E15</f>
        <v>57112</v>
      </c>
      <c r="G15" s="24"/>
      <c r="H15" s="24" t="s">
        <v>17</v>
      </c>
      <c r="I15" s="28"/>
      <c r="J15" s="27"/>
      <c r="K15" s="28"/>
      <c r="L15" s="27"/>
      <c r="M15" s="28">
        <v>1</v>
      </c>
      <c r="N15" s="27"/>
      <c r="O15" s="28"/>
      <c r="P15" s="27"/>
      <c r="Q15" s="28"/>
      <c r="R15" s="27"/>
    </row>
    <row r="16" spans="1:18" x14ac:dyDescent="0.25">
      <c r="A16" s="24">
        <v>14</v>
      </c>
      <c r="B16" s="25" t="s">
        <v>11</v>
      </c>
      <c r="C16" s="24">
        <v>130410</v>
      </c>
      <c r="D16" s="26">
        <v>45734</v>
      </c>
      <c r="E16" s="24">
        <f>SUM(J16,K16,L16,M16,N16,O16,P16,Q16,R16)</f>
        <v>2</v>
      </c>
      <c r="F16" s="24">
        <f t="shared" si="2"/>
        <v>91468</v>
      </c>
      <c r="G16" s="24"/>
      <c r="H16" s="24" t="s">
        <v>17</v>
      </c>
      <c r="I16" s="28"/>
      <c r="J16" s="27"/>
      <c r="K16" s="28"/>
      <c r="L16" s="27"/>
      <c r="M16" s="28">
        <v>2</v>
      </c>
      <c r="N16" s="27"/>
      <c r="O16" s="28"/>
      <c r="P16" s="27"/>
      <c r="Q16" s="28"/>
      <c r="R16" s="27"/>
    </row>
    <row r="17" spans="1:18" x14ac:dyDescent="0.25">
      <c r="A17" s="24">
        <v>15</v>
      </c>
      <c r="B17" s="25" t="s">
        <v>9</v>
      </c>
      <c r="C17" s="24">
        <v>130420</v>
      </c>
      <c r="D17" s="26">
        <v>95756</v>
      </c>
      <c r="E17" s="24">
        <f>SUM(J17,K17,L17,M17,N17,O17,P17,Q17,R17)</f>
        <v>1</v>
      </c>
      <c r="F17" s="24">
        <f t="shared" si="2"/>
        <v>95756</v>
      </c>
      <c r="G17" s="24"/>
      <c r="H17" s="24" t="s">
        <v>17</v>
      </c>
      <c r="I17" s="28"/>
      <c r="J17" s="27"/>
      <c r="K17" s="28"/>
      <c r="L17" s="27"/>
      <c r="M17" s="28"/>
      <c r="N17" s="27"/>
      <c r="O17" s="28"/>
      <c r="P17" s="27">
        <v>1</v>
      </c>
      <c r="Q17" s="28"/>
      <c r="R17" s="27"/>
    </row>
    <row r="18" spans="1:18" x14ac:dyDescent="0.25">
      <c r="A18" s="24">
        <v>16</v>
      </c>
      <c r="B18" s="25" t="s">
        <v>12</v>
      </c>
      <c r="C18" s="24">
        <v>130500</v>
      </c>
      <c r="D18" s="26">
        <v>21840</v>
      </c>
      <c r="E18" s="24">
        <f>SUM(J18,K18,L18,M18,N18,O18,P18,Q18,R18)</f>
        <v>5</v>
      </c>
      <c r="F18" s="24">
        <f t="shared" ref="F18:F19" si="3">D18*E18</f>
        <v>109200</v>
      </c>
      <c r="G18" s="24"/>
      <c r="H18" s="24" t="s">
        <v>17</v>
      </c>
      <c r="I18" s="28"/>
      <c r="J18" s="27"/>
      <c r="K18" s="28"/>
      <c r="L18" s="27"/>
      <c r="M18" s="28">
        <v>5</v>
      </c>
      <c r="N18" s="27"/>
      <c r="O18" s="28"/>
      <c r="P18" s="27"/>
      <c r="Q18" s="28"/>
      <c r="R18" s="27"/>
    </row>
    <row r="19" spans="1:18" x14ac:dyDescent="0.25">
      <c r="A19" s="24">
        <v>17</v>
      </c>
      <c r="B19" s="25" t="s">
        <v>13</v>
      </c>
      <c r="C19" s="24">
        <v>130510</v>
      </c>
      <c r="D19" s="26">
        <v>22680</v>
      </c>
      <c r="E19" s="24">
        <f>SUM(J19,K19,L19,M19,N19,O19,P19,Q19,R19)</f>
        <v>12</v>
      </c>
      <c r="F19" s="24">
        <f t="shared" si="3"/>
        <v>272160</v>
      </c>
      <c r="G19" s="24"/>
      <c r="H19" s="24" t="s">
        <v>17</v>
      </c>
      <c r="I19" s="28"/>
      <c r="J19" s="27"/>
      <c r="K19" s="28"/>
      <c r="L19" s="27">
        <v>12</v>
      </c>
      <c r="M19" s="28"/>
      <c r="N19" s="27"/>
      <c r="O19" s="28"/>
      <c r="P19" s="27"/>
      <c r="Q19" s="28"/>
      <c r="R19" s="27"/>
    </row>
    <row r="20" spans="1:18" ht="15" customHeight="1" x14ac:dyDescent="0.25">
      <c r="A20" s="24">
        <v>18</v>
      </c>
      <c r="B20" s="30" t="s">
        <v>14</v>
      </c>
      <c r="C20" s="24">
        <v>130650</v>
      </c>
      <c r="D20" s="26">
        <v>72600</v>
      </c>
      <c r="E20" s="24">
        <f>SUM(J20,K20,L20,M20,N20,O20,P20,Q20,R20)</f>
        <v>7</v>
      </c>
      <c r="F20" s="24">
        <f>D20*E20</f>
        <v>508200</v>
      </c>
      <c r="G20" s="24"/>
      <c r="H20" s="24" t="s">
        <v>17</v>
      </c>
      <c r="I20" s="28"/>
      <c r="J20" s="27"/>
      <c r="K20" s="28">
        <v>2</v>
      </c>
      <c r="L20" s="27"/>
      <c r="M20" s="28">
        <v>5</v>
      </c>
      <c r="N20" s="27"/>
      <c r="O20" s="28"/>
      <c r="P20" s="27"/>
      <c r="Q20" s="28"/>
      <c r="R20" s="27"/>
    </row>
    <row r="21" spans="1:18" s="32" customFormat="1" x14ac:dyDescent="0.25">
      <c r="A21" s="24">
        <v>19</v>
      </c>
      <c r="B21" s="31" t="s">
        <v>23</v>
      </c>
      <c r="C21" s="28">
        <v>140100</v>
      </c>
      <c r="D21" s="26">
        <v>215443</v>
      </c>
      <c r="E21" s="24">
        <f>SUM(J21,K21,L21,M21,N21,O21,P21,Q21,R21)</f>
        <v>2</v>
      </c>
      <c r="F21" s="24">
        <f>D21*E21</f>
        <v>430886</v>
      </c>
      <c r="G21" s="24"/>
      <c r="H21" s="28" t="s">
        <v>17</v>
      </c>
      <c r="I21" s="28"/>
      <c r="J21" s="27"/>
      <c r="K21" s="28"/>
      <c r="L21" s="27"/>
      <c r="M21" s="28"/>
      <c r="N21" s="27"/>
      <c r="O21" s="28"/>
      <c r="P21" s="27"/>
      <c r="Q21" s="28">
        <v>2</v>
      </c>
      <c r="R21" s="27"/>
    </row>
    <row r="22" spans="1:18" x14ac:dyDescent="0.25">
      <c r="A22" s="24">
        <v>20</v>
      </c>
      <c r="B22" s="25" t="s">
        <v>33</v>
      </c>
      <c r="C22" s="24">
        <v>170400</v>
      </c>
      <c r="D22" s="26">
        <v>85981</v>
      </c>
      <c r="E22" s="24">
        <f>SUM(J22,K22,L22,M22,N22,O22,P22,Q22,R22,I22)</f>
        <v>2</v>
      </c>
      <c r="F22" s="24">
        <f>D22*E22</f>
        <v>171962</v>
      </c>
      <c r="G22" s="24"/>
      <c r="H22" s="24" t="s">
        <v>17</v>
      </c>
      <c r="I22" s="28">
        <v>2</v>
      </c>
      <c r="J22" s="27"/>
      <c r="K22" s="28"/>
      <c r="L22" s="27"/>
      <c r="M22" s="28"/>
      <c r="N22" s="27"/>
      <c r="O22" s="28"/>
      <c r="P22" s="27"/>
      <c r="Q22" s="28"/>
      <c r="R22" s="27"/>
    </row>
    <row r="23" spans="1:18" x14ac:dyDescent="0.25">
      <c r="A23" s="24">
        <v>21</v>
      </c>
      <c r="B23" s="25" t="s">
        <v>15</v>
      </c>
      <c r="C23" s="24">
        <v>280110</v>
      </c>
      <c r="D23" s="28">
        <v>170000</v>
      </c>
      <c r="E23" s="24">
        <f>SUM(J23,K23,L23,M23,N23,O23,P23,Q23,R23)</f>
        <v>1</v>
      </c>
      <c r="F23" s="24">
        <f>D23*E23</f>
        <v>170000</v>
      </c>
      <c r="G23" s="24"/>
      <c r="H23" s="24" t="s">
        <v>17</v>
      </c>
      <c r="I23" s="28"/>
      <c r="J23" s="27"/>
      <c r="K23" s="28"/>
      <c r="L23" s="27"/>
      <c r="M23" s="28">
        <v>1</v>
      </c>
      <c r="N23" s="27"/>
      <c r="O23" s="28"/>
      <c r="P23" s="27"/>
      <c r="Q23" s="28"/>
      <c r="R23" s="27"/>
    </row>
    <row r="24" spans="1:18" s="36" customFormat="1" ht="23.25" customHeight="1" x14ac:dyDescent="0.2">
      <c r="A24" s="33"/>
      <c r="B24" s="34"/>
      <c r="C24" s="33" t="s">
        <v>20</v>
      </c>
      <c r="D24" s="35"/>
      <c r="E24" s="35">
        <f>SUM(E3:E23)</f>
        <v>53</v>
      </c>
      <c r="F24" s="41">
        <f>SUBTOTAL(9,F3:F23)</f>
        <v>4296006</v>
      </c>
      <c r="G24" s="41"/>
      <c r="H24" s="35"/>
      <c r="I24" s="41" t="e">
        <f>SUM(#REF!)</f>
        <v>#REF!</v>
      </c>
      <c r="J24" s="41" t="e">
        <f>SUM(#REF!)</f>
        <v>#REF!</v>
      </c>
      <c r="K24" s="41" t="e">
        <f>SUM(#REF!)</f>
        <v>#REF!</v>
      </c>
      <c r="L24" s="41" t="e">
        <f>SUM(#REF!)</f>
        <v>#REF!</v>
      </c>
      <c r="M24" s="41" t="e">
        <f>SUM(#REF!)</f>
        <v>#REF!</v>
      </c>
      <c r="N24" s="41" t="e">
        <f>SUM(#REF!)</f>
        <v>#REF!</v>
      </c>
      <c r="O24" s="41" t="e">
        <f>SUM(#REF!)</f>
        <v>#REF!</v>
      </c>
      <c r="P24" s="41" t="e">
        <f>SUM(#REF!)</f>
        <v>#REF!</v>
      </c>
      <c r="Q24" s="41" t="e">
        <f>SUM(#REF!)</f>
        <v>#REF!</v>
      </c>
      <c r="R24" s="41" t="e">
        <f>SUM(#REF!)</f>
        <v>#REF!</v>
      </c>
    </row>
  </sheetData>
  <autoFilter ref="A2:R23" xr:uid="{00000000-0001-0000-0000-000000000000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">
    <mergeCell ref="A1:C1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W39"/>
  <sheetViews>
    <sheetView tabSelected="1" topLeftCell="A13" workbookViewId="0">
      <selection activeCell="C39" sqref="C39"/>
    </sheetView>
  </sheetViews>
  <sheetFormatPr defaultRowHeight="15" x14ac:dyDescent="0.25"/>
  <cols>
    <col min="1" max="1" width="6.42578125" style="9" customWidth="1"/>
    <col min="2" max="2" width="42.140625" style="1" customWidth="1"/>
    <col min="3" max="3" width="9.140625" style="9"/>
    <col min="4" max="4" width="12.5703125" style="13" hidden="1" customWidth="1"/>
    <col min="5" max="5" width="12.28515625" style="13" customWidth="1"/>
    <col min="6" max="6" width="9.42578125" style="13" hidden="1" customWidth="1"/>
    <col min="7" max="7" width="0" style="13" hidden="1" customWidth="1"/>
    <col min="8" max="21" width="10.7109375" style="15" customWidth="1"/>
    <col min="22" max="22" width="12.42578125" style="15" customWidth="1"/>
    <col min="23" max="23" width="8" style="7" customWidth="1"/>
    <col min="24" max="16384" width="9.140625" style="1"/>
  </cols>
  <sheetData>
    <row r="1" spans="1:23" s="9" customFormat="1" ht="21" customHeight="1" x14ac:dyDescent="0.25">
      <c r="A1" s="16"/>
      <c r="B1" s="17"/>
      <c r="C1" s="17"/>
      <c r="D1" s="12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3"/>
    </row>
    <row r="2" spans="1:23" s="3" customFormat="1" ht="42.75" customHeight="1" x14ac:dyDescent="0.25">
      <c r="A2" s="2" t="s">
        <v>19</v>
      </c>
      <c r="B2" s="2" t="s">
        <v>47</v>
      </c>
      <c r="C2" s="2" t="s">
        <v>18</v>
      </c>
      <c r="D2" s="21" t="s">
        <v>74</v>
      </c>
      <c r="E2" s="21" t="s">
        <v>75</v>
      </c>
      <c r="F2" s="21" t="s">
        <v>78</v>
      </c>
      <c r="G2" s="21" t="s">
        <v>16</v>
      </c>
      <c r="H2" s="42" t="s">
        <v>76</v>
      </c>
      <c r="I2" s="43" t="s">
        <v>66</v>
      </c>
      <c r="J2" s="42" t="s">
        <v>72</v>
      </c>
      <c r="K2" s="43" t="s">
        <v>71</v>
      </c>
      <c r="L2" s="42" t="s">
        <v>70</v>
      </c>
      <c r="M2" s="43" t="s">
        <v>69</v>
      </c>
      <c r="N2" s="42" t="s">
        <v>68</v>
      </c>
      <c r="O2" s="43" t="s">
        <v>67</v>
      </c>
      <c r="P2" s="42" t="s">
        <v>65</v>
      </c>
      <c r="Q2" s="43" t="s">
        <v>62</v>
      </c>
      <c r="R2" s="42" t="s">
        <v>60</v>
      </c>
      <c r="S2" s="43" t="s">
        <v>59</v>
      </c>
      <c r="T2" s="42" t="s">
        <v>58</v>
      </c>
      <c r="U2" s="43" t="s">
        <v>57</v>
      </c>
      <c r="V2" s="46"/>
      <c r="W2" s="47"/>
    </row>
    <row r="3" spans="1:23" s="5" customFormat="1" x14ac:dyDescent="0.25">
      <c r="A3" s="8">
        <v>22</v>
      </c>
      <c r="B3" s="6" t="s">
        <v>24</v>
      </c>
      <c r="C3" s="8">
        <v>130130</v>
      </c>
      <c r="D3" s="10">
        <v>3200</v>
      </c>
      <c r="E3" s="8">
        <f>SUM(I3,J3,K3,L3,M3,N3,O3,P3,Q3,R3,S3,T3,U3,V3)</f>
        <v>1</v>
      </c>
      <c r="F3" s="8">
        <f>D3*E3</f>
        <v>3200</v>
      </c>
      <c r="G3" s="8" t="s">
        <v>17</v>
      </c>
      <c r="H3" s="14"/>
      <c r="I3" s="11"/>
      <c r="J3" s="14"/>
      <c r="K3" s="11"/>
      <c r="L3" s="14"/>
      <c r="M3" s="11"/>
      <c r="N3" s="14"/>
      <c r="O3" s="11">
        <v>1</v>
      </c>
      <c r="P3" s="14"/>
      <c r="Q3" s="11"/>
      <c r="R3" s="14"/>
      <c r="S3" s="11"/>
      <c r="T3" s="14"/>
      <c r="U3" s="11"/>
      <c r="V3" s="14"/>
      <c r="W3" s="14"/>
    </row>
    <row r="4" spans="1:23" s="5" customFormat="1" x14ac:dyDescent="0.25">
      <c r="A4" s="8">
        <v>23</v>
      </c>
      <c r="B4" s="6" t="s">
        <v>25</v>
      </c>
      <c r="C4" s="8">
        <v>130140</v>
      </c>
      <c r="D4" s="10">
        <v>378</v>
      </c>
      <c r="E4" s="8">
        <f>SUM(I4,J4,K4,L4,M4,N4,O4,P4,Q4,R4,S4,T4,U4,V4)</f>
        <v>11</v>
      </c>
      <c r="F4" s="8">
        <f t="shared" ref="F4:F6" si="0">D4*E4</f>
        <v>4158</v>
      </c>
      <c r="G4" s="8" t="s">
        <v>17</v>
      </c>
      <c r="H4" s="14"/>
      <c r="I4" s="11"/>
      <c r="J4" s="14"/>
      <c r="K4" s="11"/>
      <c r="L4" s="14"/>
      <c r="M4" s="11"/>
      <c r="N4" s="14"/>
      <c r="O4" s="11">
        <v>11</v>
      </c>
      <c r="P4" s="14"/>
      <c r="Q4" s="11"/>
      <c r="R4" s="14"/>
      <c r="S4" s="11"/>
      <c r="T4" s="14"/>
      <c r="U4" s="11"/>
      <c r="V4" s="14"/>
      <c r="W4" s="14"/>
    </row>
    <row r="5" spans="1:23" s="5" customFormat="1" x14ac:dyDescent="0.25">
      <c r="A5" s="8">
        <v>24</v>
      </c>
      <c r="B5" s="6" t="s">
        <v>26</v>
      </c>
      <c r="C5" s="8">
        <v>130150</v>
      </c>
      <c r="D5" s="10">
        <v>3253</v>
      </c>
      <c r="E5" s="8">
        <f>SUM(I5,J5,K5,L5,M5,N5,O5,P5,Q5,R5,S5,T5,U5,V5)</f>
        <v>3</v>
      </c>
      <c r="F5" s="8">
        <f t="shared" si="0"/>
        <v>9759</v>
      </c>
      <c r="G5" s="8" t="s">
        <v>17</v>
      </c>
      <c r="H5" s="14"/>
      <c r="I5" s="11"/>
      <c r="J5" s="14"/>
      <c r="K5" s="11"/>
      <c r="L5" s="14"/>
      <c r="M5" s="11"/>
      <c r="N5" s="14"/>
      <c r="O5" s="11">
        <v>1</v>
      </c>
      <c r="P5" s="14">
        <v>2</v>
      </c>
      <c r="Q5" s="11"/>
      <c r="R5" s="14"/>
      <c r="S5" s="11"/>
      <c r="T5" s="14"/>
      <c r="U5" s="11"/>
      <c r="V5" s="14"/>
      <c r="W5" s="14"/>
    </row>
    <row r="6" spans="1:23" s="5" customFormat="1" x14ac:dyDescent="0.25">
      <c r="A6" s="8">
        <v>25</v>
      </c>
      <c r="B6" s="6" t="s">
        <v>27</v>
      </c>
      <c r="C6" s="8">
        <v>130160</v>
      </c>
      <c r="D6" s="10">
        <v>4656</v>
      </c>
      <c r="E6" s="8">
        <f>SUM(I6,J6,K6,L6,M6,N6,O6,P6,Q6,R6,S6,T6,U6,V6)</f>
        <v>16</v>
      </c>
      <c r="F6" s="8">
        <f t="shared" si="0"/>
        <v>74496</v>
      </c>
      <c r="G6" s="8" t="s">
        <v>17</v>
      </c>
      <c r="H6" s="14"/>
      <c r="I6" s="11"/>
      <c r="J6" s="14"/>
      <c r="K6" s="11"/>
      <c r="L6" s="14"/>
      <c r="M6" s="11"/>
      <c r="N6" s="14">
        <v>3</v>
      </c>
      <c r="O6" s="11">
        <v>13</v>
      </c>
      <c r="P6" s="14"/>
      <c r="Q6" s="11"/>
      <c r="R6" s="14"/>
      <c r="S6" s="11"/>
      <c r="T6" s="14"/>
      <c r="U6" s="11"/>
      <c r="V6" s="14"/>
      <c r="W6" s="14"/>
    </row>
    <row r="7" spans="1:23" s="5" customFormat="1" x14ac:dyDescent="0.25">
      <c r="A7" s="8">
        <v>26</v>
      </c>
      <c r="B7" s="6" t="s">
        <v>28</v>
      </c>
      <c r="C7" s="8">
        <v>130710</v>
      </c>
      <c r="D7" s="10">
        <v>4568</v>
      </c>
      <c r="E7" s="8">
        <f>SUM(I7,J7,K7,L7,M7,N7,O7,P7,Q7,R7,S7,T7,U7,V7)</f>
        <v>1</v>
      </c>
      <c r="F7" s="8">
        <f>D7*E7</f>
        <v>4568</v>
      </c>
      <c r="G7" s="8" t="s">
        <v>17</v>
      </c>
      <c r="H7" s="14"/>
      <c r="I7" s="11"/>
      <c r="J7" s="14"/>
      <c r="K7" s="11"/>
      <c r="L7" s="14"/>
      <c r="M7" s="11"/>
      <c r="N7" s="14"/>
      <c r="O7" s="11">
        <v>1</v>
      </c>
      <c r="P7" s="14"/>
      <c r="Q7" s="11"/>
      <c r="R7" s="14"/>
      <c r="S7" s="11"/>
      <c r="T7" s="14"/>
      <c r="U7" s="11"/>
      <c r="V7" s="14"/>
      <c r="W7" s="14"/>
    </row>
    <row r="8" spans="1:23" s="5" customFormat="1" x14ac:dyDescent="0.25">
      <c r="A8" s="8">
        <v>27</v>
      </c>
      <c r="B8" s="6" t="s">
        <v>29</v>
      </c>
      <c r="C8" s="8">
        <v>140300</v>
      </c>
      <c r="D8" s="11">
        <v>140000</v>
      </c>
      <c r="E8" s="8">
        <f>SUM(I8,J8,K8,L8,M8,N8,O8,P8,Q8,R8,S8,T8,U8,V8)</f>
        <v>5</v>
      </c>
      <c r="F8" s="8">
        <f>D8*E8</f>
        <v>700000</v>
      </c>
      <c r="G8" s="8" t="s">
        <v>17</v>
      </c>
      <c r="H8" s="14"/>
      <c r="I8" s="11"/>
      <c r="J8" s="14"/>
      <c r="K8" s="11"/>
      <c r="L8" s="14"/>
      <c r="M8" s="11"/>
      <c r="N8" s="14"/>
      <c r="O8" s="11">
        <v>5</v>
      </c>
      <c r="P8" s="14"/>
      <c r="Q8" s="11"/>
      <c r="R8" s="14"/>
      <c r="S8" s="11"/>
      <c r="T8" s="14"/>
      <c r="U8" s="11"/>
      <c r="V8" s="14"/>
      <c r="W8" s="14"/>
    </row>
    <row r="9" spans="1:23" s="5" customFormat="1" x14ac:dyDescent="0.25">
      <c r="A9" s="8">
        <v>28</v>
      </c>
      <c r="B9" s="6" t="s">
        <v>30</v>
      </c>
      <c r="C9" s="8">
        <v>140370</v>
      </c>
      <c r="D9" s="10">
        <v>20747</v>
      </c>
      <c r="E9" s="8">
        <f>SUM(I9,J9,K9,L9,M9,N9,O9,P9,Q9,R9,S9,T9,U9,V9)</f>
        <v>1</v>
      </c>
      <c r="F9" s="8">
        <f>D9*E9</f>
        <v>20747</v>
      </c>
      <c r="G9" s="8" t="s">
        <v>17</v>
      </c>
      <c r="H9" s="14"/>
      <c r="I9" s="11"/>
      <c r="J9" s="14"/>
      <c r="K9" s="11"/>
      <c r="L9" s="14"/>
      <c r="M9" s="11"/>
      <c r="N9" s="14"/>
      <c r="O9" s="11">
        <v>1</v>
      </c>
      <c r="P9" s="14"/>
      <c r="Q9" s="11"/>
      <c r="R9" s="14"/>
      <c r="S9" s="11"/>
      <c r="T9" s="14"/>
      <c r="U9" s="11"/>
      <c r="V9" s="14"/>
      <c r="W9" s="14"/>
    </row>
    <row r="10" spans="1:23" s="5" customFormat="1" x14ac:dyDescent="0.25">
      <c r="A10" s="8">
        <v>29</v>
      </c>
      <c r="B10" s="6" t="s">
        <v>31</v>
      </c>
      <c r="C10" s="8">
        <v>140390</v>
      </c>
      <c r="D10" s="10">
        <v>23004</v>
      </c>
      <c r="E10" s="8">
        <f>SUM(I10,J10,K10,L10,M10,N10,O10,P10,Q10,R10,S10,T10,U10,V10)</f>
        <v>7</v>
      </c>
      <c r="F10" s="8">
        <f>D10*E10</f>
        <v>161028</v>
      </c>
      <c r="G10" s="8" t="s">
        <v>17</v>
      </c>
      <c r="H10" s="14"/>
      <c r="I10" s="11"/>
      <c r="J10" s="14"/>
      <c r="K10" s="11"/>
      <c r="L10" s="14"/>
      <c r="M10" s="11"/>
      <c r="N10" s="14"/>
      <c r="O10" s="11">
        <v>7</v>
      </c>
      <c r="P10" s="14"/>
      <c r="Q10" s="11"/>
      <c r="R10" s="14"/>
      <c r="S10" s="11"/>
      <c r="T10" s="14"/>
      <c r="U10" s="11"/>
      <c r="V10" s="14"/>
      <c r="W10" s="14"/>
    </row>
    <row r="11" spans="1:23" s="5" customFormat="1" x14ac:dyDescent="0.25">
      <c r="A11" s="8">
        <v>30</v>
      </c>
      <c r="B11" s="6" t="s">
        <v>32</v>
      </c>
      <c r="C11" s="8">
        <v>140490</v>
      </c>
      <c r="D11" s="10">
        <v>22286</v>
      </c>
      <c r="E11" s="8">
        <f>SUM(I11,J11,K11,L11,M11,N11,O11,P11,Q11,R11,S11,T11,U11,V11)</f>
        <v>35</v>
      </c>
      <c r="F11" s="8">
        <f>D11*E11</f>
        <v>780010</v>
      </c>
      <c r="G11" s="8" t="s">
        <v>17</v>
      </c>
      <c r="H11" s="14"/>
      <c r="I11" s="11"/>
      <c r="J11" s="14"/>
      <c r="K11" s="11"/>
      <c r="L11" s="14"/>
      <c r="M11" s="11"/>
      <c r="N11" s="14"/>
      <c r="O11" s="11">
        <v>35</v>
      </c>
      <c r="P11" s="14"/>
      <c r="Q11" s="11"/>
      <c r="R11" s="14"/>
      <c r="S11" s="11"/>
      <c r="T11" s="14"/>
      <c r="U11" s="11"/>
      <c r="V11" s="14"/>
      <c r="W11" s="14"/>
    </row>
    <row r="12" spans="1:23" s="5" customFormat="1" ht="30" x14ac:dyDescent="0.25">
      <c r="A12" s="8">
        <v>31</v>
      </c>
      <c r="B12" s="6" t="s">
        <v>34</v>
      </c>
      <c r="C12" s="8">
        <v>260210</v>
      </c>
      <c r="D12" s="10">
        <v>14917</v>
      </c>
      <c r="E12" s="8">
        <f>SUM(I12,J12,K12,L12,M12,N12,O12,P12,Q12,R12,S12,T12,U12,V12,H12)</f>
        <v>10</v>
      </c>
      <c r="F12" s="8">
        <f>D12*E12</f>
        <v>149170</v>
      </c>
      <c r="G12" s="8" t="s">
        <v>17</v>
      </c>
      <c r="H12" s="14">
        <v>4</v>
      </c>
      <c r="I12" s="11"/>
      <c r="J12" s="14"/>
      <c r="K12" s="11"/>
      <c r="L12" s="14"/>
      <c r="M12" s="11"/>
      <c r="N12" s="14">
        <v>5</v>
      </c>
      <c r="O12" s="11"/>
      <c r="P12" s="14"/>
      <c r="Q12" s="11">
        <v>1</v>
      </c>
      <c r="R12" s="14"/>
      <c r="S12" s="11"/>
      <c r="T12" s="14"/>
      <c r="U12" s="11"/>
      <c r="V12" s="14"/>
      <c r="W12" s="14"/>
    </row>
    <row r="13" spans="1:23" s="5" customFormat="1" ht="30" x14ac:dyDescent="0.25">
      <c r="A13" s="8">
        <v>32</v>
      </c>
      <c r="B13" s="6" t="s">
        <v>49</v>
      </c>
      <c r="C13" s="8">
        <v>260211</v>
      </c>
      <c r="D13" s="10">
        <v>17917</v>
      </c>
      <c r="E13" s="8">
        <f>SUM(I13,J13,K13,L13,M13,N13,O13,P13,Q13,R13,S13,T13,U13,V13)</f>
        <v>5</v>
      </c>
      <c r="F13" s="8">
        <f t="shared" ref="F12:F13" si="1">D13*E13</f>
        <v>89585</v>
      </c>
      <c r="G13" s="8" t="s">
        <v>17</v>
      </c>
      <c r="H13" s="14"/>
      <c r="I13" s="11"/>
      <c r="J13" s="14"/>
      <c r="K13" s="11"/>
      <c r="L13" s="14"/>
      <c r="M13" s="11"/>
      <c r="N13" s="14">
        <v>5</v>
      </c>
      <c r="O13" s="11"/>
      <c r="P13" s="14"/>
      <c r="Q13" s="11"/>
      <c r="R13" s="14"/>
      <c r="S13" s="11"/>
      <c r="T13" s="14"/>
      <c r="U13" s="11"/>
      <c r="V13" s="14"/>
      <c r="W13" s="14"/>
    </row>
    <row r="14" spans="1:23" s="5" customFormat="1" ht="30" x14ac:dyDescent="0.25">
      <c r="A14" s="8">
        <v>33</v>
      </c>
      <c r="B14" s="6" t="s">
        <v>50</v>
      </c>
      <c r="C14" s="8">
        <v>260222</v>
      </c>
      <c r="D14" s="10">
        <v>21018</v>
      </c>
      <c r="E14" s="8">
        <f>SUM(I14,J14,K14,L14,M14,N14,O14,P14,Q14,R14,S14,T14,U14,V14)</f>
        <v>4</v>
      </c>
      <c r="F14" s="8">
        <f>D14*E14</f>
        <v>84072</v>
      </c>
      <c r="G14" s="8" t="s">
        <v>17</v>
      </c>
      <c r="H14" s="14"/>
      <c r="I14" s="11"/>
      <c r="J14" s="14">
        <v>4</v>
      </c>
      <c r="K14" s="11"/>
      <c r="L14" s="14"/>
      <c r="M14" s="11"/>
      <c r="N14" s="14"/>
      <c r="O14" s="11"/>
      <c r="P14" s="14"/>
      <c r="Q14" s="11"/>
      <c r="R14" s="14"/>
      <c r="S14" s="11"/>
      <c r="T14" s="14"/>
      <c r="U14" s="11"/>
      <c r="V14" s="14"/>
      <c r="W14" s="14"/>
    </row>
    <row r="15" spans="1:23" s="5" customFormat="1" ht="30" x14ac:dyDescent="0.25">
      <c r="A15" s="8">
        <v>34</v>
      </c>
      <c r="B15" s="6" t="s">
        <v>51</v>
      </c>
      <c r="C15" s="8">
        <v>260231</v>
      </c>
      <c r="D15" s="10">
        <v>27699</v>
      </c>
      <c r="E15" s="8">
        <f>SUM(I15,J15,K15,L15,M15,N15,O15,P15,Q15,R15,S15,T15,U15,V15)</f>
        <v>2</v>
      </c>
      <c r="F15" s="8">
        <f>D15*E15</f>
        <v>55398</v>
      </c>
      <c r="G15" s="8" t="s">
        <v>17</v>
      </c>
      <c r="H15" s="14"/>
      <c r="I15" s="11"/>
      <c r="J15" s="14"/>
      <c r="K15" s="11">
        <v>1</v>
      </c>
      <c r="L15" s="14"/>
      <c r="M15" s="11">
        <v>1</v>
      </c>
      <c r="N15" s="14"/>
      <c r="O15" s="11"/>
      <c r="P15" s="14"/>
      <c r="Q15" s="11"/>
      <c r="R15" s="14"/>
      <c r="S15" s="11"/>
      <c r="T15" s="14"/>
      <c r="U15" s="11"/>
      <c r="V15" s="14"/>
      <c r="W15" s="14"/>
    </row>
    <row r="16" spans="1:23" s="5" customFormat="1" ht="30" x14ac:dyDescent="0.25">
      <c r="A16" s="8">
        <v>35</v>
      </c>
      <c r="B16" s="6" t="s">
        <v>52</v>
      </c>
      <c r="C16" s="8">
        <v>260320</v>
      </c>
      <c r="D16" s="10">
        <v>26398</v>
      </c>
      <c r="E16" s="8">
        <f>SUM(I16,J16,K16,L16,M16,N16,O16,P16,Q16,R16,S16,T16,U16,V16)</f>
        <v>18</v>
      </c>
      <c r="F16" s="8">
        <f>D16*E16</f>
        <v>475164</v>
      </c>
      <c r="G16" s="8" t="s">
        <v>17</v>
      </c>
      <c r="H16" s="14"/>
      <c r="I16" s="11"/>
      <c r="J16" s="14"/>
      <c r="K16" s="11"/>
      <c r="L16" s="14"/>
      <c r="M16" s="11"/>
      <c r="N16" s="14"/>
      <c r="O16" s="11"/>
      <c r="P16" s="14"/>
      <c r="Q16" s="11"/>
      <c r="R16" s="14"/>
      <c r="S16" s="11">
        <v>18</v>
      </c>
      <c r="T16" s="14"/>
      <c r="U16" s="11"/>
      <c r="V16" s="14"/>
      <c r="W16" s="14"/>
    </row>
    <row r="17" spans="1:23" s="5" customFormat="1" x14ac:dyDescent="0.25">
      <c r="A17" s="8">
        <v>36</v>
      </c>
      <c r="B17" s="6" t="s">
        <v>53</v>
      </c>
      <c r="C17" s="8">
        <v>260430</v>
      </c>
      <c r="D17" s="10">
        <v>8578</v>
      </c>
      <c r="E17" s="8">
        <f>SUM(I17,J17,K17,L17,M17,N17,O17,P17,Q17,R17,S17,T17,U17,V17)</f>
        <v>8</v>
      </c>
      <c r="F17" s="8">
        <f t="shared" ref="F17:F18" si="2">D17*E17</f>
        <v>68624</v>
      </c>
      <c r="G17" s="8" t="s">
        <v>17</v>
      </c>
      <c r="H17" s="14"/>
      <c r="I17" s="11"/>
      <c r="J17" s="14"/>
      <c r="K17" s="11"/>
      <c r="L17" s="14">
        <v>1</v>
      </c>
      <c r="M17" s="11"/>
      <c r="N17" s="14"/>
      <c r="O17" s="11">
        <v>7</v>
      </c>
      <c r="P17" s="14"/>
      <c r="Q17" s="11"/>
      <c r="R17" s="14"/>
      <c r="S17" s="11"/>
      <c r="T17" s="14"/>
      <c r="U17" s="11"/>
      <c r="V17" s="14"/>
      <c r="W17" s="14"/>
    </row>
    <row r="18" spans="1:23" s="5" customFormat="1" x14ac:dyDescent="0.25">
      <c r="A18" s="8">
        <v>37</v>
      </c>
      <c r="B18" s="6" t="s">
        <v>54</v>
      </c>
      <c r="C18" s="8">
        <v>260440</v>
      </c>
      <c r="D18" s="10">
        <v>360</v>
      </c>
      <c r="E18" s="8">
        <f>SUM(I18,J18,K18,L18,M18,N18,O18,P18,Q18,R18,S18,T18,U18,V18)</f>
        <v>28</v>
      </c>
      <c r="F18" s="8">
        <f t="shared" si="2"/>
        <v>10080</v>
      </c>
      <c r="G18" s="8" t="s">
        <v>17</v>
      </c>
      <c r="H18" s="14"/>
      <c r="I18" s="11"/>
      <c r="J18" s="14"/>
      <c r="K18" s="11"/>
      <c r="L18" s="14">
        <v>4</v>
      </c>
      <c r="M18" s="11"/>
      <c r="N18" s="14"/>
      <c r="O18" s="11">
        <v>19</v>
      </c>
      <c r="P18" s="14"/>
      <c r="Q18" s="11"/>
      <c r="R18" s="14">
        <v>5</v>
      </c>
      <c r="S18" s="11"/>
      <c r="T18" s="14"/>
      <c r="U18" s="11"/>
      <c r="V18" s="14"/>
      <c r="W18" s="14"/>
    </row>
    <row r="19" spans="1:23" s="5" customFormat="1" x14ac:dyDescent="0.25">
      <c r="A19" s="8">
        <v>38</v>
      </c>
      <c r="B19" s="6" t="s">
        <v>35</v>
      </c>
      <c r="C19" s="8">
        <v>260600</v>
      </c>
      <c r="D19" s="10">
        <v>38</v>
      </c>
      <c r="E19" s="8">
        <f>SUM(I19,J19,K19,L19,M19,N19,O19,P19,Q19,R19,S19,T19,U19,V19)</f>
        <v>1698</v>
      </c>
      <c r="F19" s="8">
        <f t="shared" ref="F19:F25" si="3">D19*E19</f>
        <v>64524</v>
      </c>
      <c r="G19" s="8" t="s">
        <v>17</v>
      </c>
      <c r="H19" s="14"/>
      <c r="I19" s="11"/>
      <c r="J19" s="14"/>
      <c r="K19" s="11">
        <v>10</v>
      </c>
      <c r="L19" s="14"/>
      <c r="M19" s="11"/>
      <c r="N19" s="14">
        <v>1200</v>
      </c>
      <c r="O19" s="11">
        <v>388</v>
      </c>
      <c r="P19" s="14"/>
      <c r="Q19" s="11"/>
      <c r="R19" s="14"/>
      <c r="S19" s="11"/>
      <c r="T19" s="14"/>
      <c r="U19" s="11">
        <v>100</v>
      </c>
      <c r="V19" s="14"/>
      <c r="W19" s="14"/>
    </row>
    <row r="20" spans="1:23" s="5" customFormat="1" x14ac:dyDescent="0.25">
      <c r="A20" s="8">
        <v>39</v>
      </c>
      <c r="B20" s="6" t="s">
        <v>36</v>
      </c>
      <c r="C20" s="8">
        <v>260610</v>
      </c>
      <c r="D20" s="10">
        <v>63</v>
      </c>
      <c r="E20" s="8">
        <f>SUM(I20,J20,K20,L20,M20,N20,O20,P20,Q20,R20,S20,T20,U20,V20)</f>
        <v>100</v>
      </c>
      <c r="F20" s="8">
        <f t="shared" si="3"/>
        <v>6300</v>
      </c>
      <c r="G20" s="8" t="s">
        <v>17</v>
      </c>
      <c r="H20" s="14"/>
      <c r="I20" s="11"/>
      <c r="J20" s="14"/>
      <c r="K20" s="11"/>
      <c r="L20" s="14"/>
      <c r="M20" s="11"/>
      <c r="N20" s="14"/>
      <c r="O20" s="11">
        <v>100</v>
      </c>
      <c r="P20" s="14"/>
      <c r="Q20" s="11"/>
      <c r="R20" s="14"/>
      <c r="S20" s="11"/>
      <c r="T20" s="14"/>
      <c r="U20" s="11"/>
      <c r="V20" s="14"/>
      <c r="W20" s="14"/>
    </row>
    <row r="21" spans="1:23" s="5" customFormat="1" x14ac:dyDescent="0.25">
      <c r="A21" s="8">
        <v>40</v>
      </c>
      <c r="B21" s="6" t="s">
        <v>37</v>
      </c>
      <c r="C21" s="8">
        <v>260620</v>
      </c>
      <c r="D21" s="10">
        <v>958</v>
      </c>
      <c r="E21" s="8">
        <f>SUM(I21,J21,K21,L21,M21,N21,O21,P21,Q21,R21,S21,T21,U21,V21)</f>
        <v>9</v>
      </c>
      <c r="F21" s="8">
        <f t="shared" si="3"/>
        <v>8622</v>
      </c>
      <c r="G21" s="8" t="s">
        <v>17</v>
      </c>
      <c r="H21" s="14"/>
      <c r="I21" s="11"/>
      <c r="J21" s="14"/>
      <c r="K21" s="11">
        <v>1</v>
      </c>
      <c r="L21" s="14"/>
      <c r="M21" s="11"/>
      <c r="N21" s="14"/>
      <c r="O21" s="11">
        <v>3</v>
      </c>
      <c r="P21" s="14"/>
      <c r="Q21" s="11"/>
      <c r="R21" s="14"/>
      <c r="S21" s="11"/>
      <c r="T21" s="14">
        <v>5</v>
      </c>
      <c r="U21" s="11"/>
      <c r="V21" s="14"/>
      <c r="W21" s="14"/>
    </row>
    <row r="22" spans="1:23" s="5" customFormat="1" x14ac:dyDescent="0.25">
      <c r="A22" s="8">
        <v>41</v>
      </c>
      <c r="B22" s="6" t="s">
        <v>38</v>
      </c>
      <c r="C22" s="8">
        <v>260630</v>
      </c>
      <c r="D22" s="10">
        <v>254</v>
      </c>
      <c r="E22" s="8">
        <f>SUM(I22,J22,K22,L22,M22,N22,O22,P22,Q22,R22,S22,T22,U22,V22)</f>
        <v>15</v>
      </c>
      <c r="F22" s="8">
        <f t="shared" si="3"/>
        <v>3810</v>
      </c>
      <c r="G22" s="8" t="s">
        <v>17</v>
      </c>
      <c r="H22" s="14"/>
      <c r="I22" s="11">
        <v>5</v>
      </c>
      <c r="J22" s="14"/>
      <c r="K22" s="11"/>
      <c r="L22" s="14"/>
      <c r="M22" s="11"/>
      <c r="N22" s="14">
        <v>10</v>
      </c>
      <c r="O22" s="11"/>
      <c r="P22" s="14"/>
      <c r="Q22" s="11"/>
      <c r="R22" s="14"/>
      <c r="S22" s="11"/>
      <c r="T22" s="14"/>
      <c r="U22" s="11"/>
      <c r="V22" s="14"/>
      <c r="W22" s="14"/>
    </row>
    <row r="23" spans="1:23" s="5" customFormat="1" x14ac:dyDescent="0.25">
      <c r="A23" s="8">
        <v>42</v>
      </c>
      <c r="B23" s="6" t="s">
        <v>39</v>
      </c>
      <c r="C23" s="8">
        <v>260640</v>
      </c>
      <c r="D23" s="10">
        <v>254</v>
      </c>
      <c r="E23" s="8">
        <f>SUM(I23,J23,K23,L23,M23,N23,O23,P23,Q23,R23,S23,T23,U23,V23)</f>
        <v>55</v>
      </c>
      <c r="F23" s="8">
        <f t="shared" si="3"/>
        <v>13970</v>
      </c>
      <c r="G23" s="8" t="s">
        <v>17</v>
      </c>
      <c r="H23" s="14"/>
      <c r="I23" s="11">
        <v>5</v>
      </c>
      <c r="J23" s="14"/>
      <c r="K23" s="11"/>
      <c r="L23" s="14"/>
      <c r="M23" s="11"/>
      <c r="N23" s="14">
        <v>15</v>
      </c>
      <c r="O23" s="11"/>
      <c r="P23" s="14"/>
      <c r="Q23" s="11"/>
      <c r="R23" s="14"/>
      <c r="S23" s="11"/>
      <c r="T23" s="14"/>
      <c r="U23" s="11">
        <v>35</v>
      </c>
      <c r="V23" s="14"/>
      <c r="W23" s="14"/>
    </row>
    <row r="24" spans="1:23" s="5" customFormat="1" x14ac:dyDescent="0.25">
      <c r="A24" s="8">
        <v>43</v>
      </c>
      <c r="B24" s="6" t="s">
        <v>40</v>
      </c>
      <c r="C24" s="8">
        <v>260700</v>
      </c>
      <c r="D24" s="10">
        <v>151</v>
      </c>
      <c r="E24" s="8">
        <f>SUM(I24,J24,K24,L24,M24,N24,O24,P24,Q24,R24,S24,T24,U24,V24)</f>
        <v>5</v>
      </c>
      <c r="F24" s="8">
        <f t="shared" si="3"/>
        <v>755</v>
      </c>
      <c r="G24" s="8" t="s">
        <v>17</v>
      </c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>
        <v>5</v>
      </c>
      <c r="S24" s="11"/>
      <c r="T24" s="14"/>
      <c r="U24" s="11"/>
      <c r="V24" s="14"/>
      <c r="W24" s="14"/>
    </row>
    <row r="25" spans="1:23" s="5" customFormat="1" x14ac:dyDescent="0.25">
      <c r="A25" s="8">
        <v>44</v>
      </c>
      <c r="B25" s="6" t="s">
        <v>41</v>
      </c>
      <c r="C25" s="8">
        <v>260710</v>
      </c>
      <c r="D25" s="10">
        <v>174</v>
      </c>
      <c r="E25" s="8">
        <f>SUM(I25,J25,K25,L25,M25,N25,O25,P25,Q25,R25,S25,T25,U25,V25)</f>
        <v>273</v>
      </c>
      <c r="F25" s="8">
        <f t="shared" si="3"/>
        <v>47502</v>
      </c>
      <c r="G25" s="8" t="s">
        <v>17</v>
      </c>
      <c r="H25" s="14"/>
      <c r="I25" s="11"/>
      <c r="J25" s="14"/>
      <c r="K25" s="11"/>
      <c r="L25" s="14"/>
      <c r="M25" s="11"/>
      <c r="N25" s="14">
        <v>200</v>
      </c>
      <c r="O25" s="11">
        <v>43</v>
      </c>
      <c r="P25" s="14"/>
      <c r="Q25" s="11"/>
      <c r="R25" s="14"/>
      <c r="S25" s="11"/>
      <c r="T25" s="14"/>
      <c r="U25" s="11">
        <v>30</v>
      </c>
      <c r="V25" s="14"/>
      <c r="W25" s="14"/>
    </row>
    <row r="26" spans="1:23" s="5" customFormat="1" x14ac:dyDescent="0.25">
      <c r="A26" s="8">
        <v>45</v>
      </c>
      <c r="B26" s="6" t="s">
        <v>42</v>
      </c>
      <c r="C26" s="8">
        <v>260740</v>
      </c>
      <c r="D26" s="10">
        <v>1292</v>
      </c>
      <c r="E26" s="8">
        <f>SUM(I26,J26,K26,L26,M26,N26,O26,P26,Q26,R26,S26,T26,U26,V26)</f>
        <v>5</v>
      </c>
      <c r="F26" s="8">
        <f>D26*E26</f>
        <v>6460</v>
      </c>
      <c r="G26" s="8" t="s">
        <v>17</v>
      </c>
      <c r="H26" s="14"/>
      <c r="I26" s="11"/>
      <c r="J26" s="14"/>
      <c r="K26" s="11"/>
      <c r="L26" s="14"/>
      <c r="M26" s="11"/>
      <c r="N26" s="14"/>
      <c r="O26" s="11">
        <v>5</v>
      </c>
      <c r="P26" s="14"/>
      <c r="Q26" s="11"/>
      <c r="R26" s="14"/>
      <c r="S26" s="11"/>
      <c r="T26" s="14"/>
      <c r="U26" s="11"/>
      <c r="V26" s="14"/>
      <c r="W26" s="14"/>
    </row>
    <row r="27" spans="1:23" s="5" customFormat="1" x14ac:dyDescent="0.25">
      <c r="A27" s="8">
        <v>46</v>
      </c>
      <c r="B27" s="6" t="s">
        <v>43</v>
      </c>
      <c r="C27" s="8">
        <v>260760</v>
      </c>
      <c r="D27" s="10">
        <v>1292</v>
      </c>
      <c r="E27" s="8">
        <f>SUM(I27,J27,K27,L27,M27,N27,O27,P27,Q27,R27,S27,T27,U27,V27)</f>
        <v>80</v>
      </c>
      <c r="F27" s="8">
        <f t="shared" ref="F27:F28" si="4">D27*E27</f>
        <v>103360</v>
      </c>
      <c r="G27" s="8" t="s">
        <v>17</v>
      </c>
      <c r="H27" s="14"/>
      <c r="I27" s="11"/>
      <c r="J27" s="14"/>
      <c r="K27" s="11"/>
      <c r="L27" s="14"/>
      <c r="M27" s="11"/>
      <c r="N27" s="14">
        <v>53</v>
      </c>
      <c r="O27" s="11">
        <v>27</v>
      </c>
      <c r="P27" s="14"/>
      <c r="Q27" s="11"/>
      <c r="R27" s="14"/>
      <c r="S27" s="11"/>
      <c r="T27" s="14"/>
      <c r="U27" s="11"/>
      <c r="V27" s="14"/>
      <c r="W27" s="14"/>
    </row>
    <row r="28" spans="1:23" s="5" customFormat="1" x14ac:dyDescent="0.25">
      <c r="A28" s="8">
        <v>47</v>
      </c>
      <c r="B28" s="6" t="s">
        <v>44</v>
      </c>
      <c r="C28" s="8">
        <v>260770</v>
      </c>
      <c r="D28" s="10">
        <v>1932</v>
      </c>
      <c r="E28" s="8">
        <f>SUM(I28,J28,K28,L28,M28,N28,O28,P28,Q28,R28,S28,T28,U28,V28)</f>
        <v>1</v>
      </c>
      <c r="F28" s="8">
        <f t="shared" si="4"/>
        <v>1932</v>
      </c>
      <c r="G28" s="8" t="s">
        <v>17</v>
      </c>
      <c r="H28" s="14"/>
      <c r="I28" s="11"/>
      <c r="J28" s="14"/>
      <c r="K28" s="11">
        <v>1</v>
      </c>
      <c r="L28" s="14"/>
      <c r="M28" s="11"/>
      <c r="N28" s="14"/>
      <c r="O28" s="11"/>
      <c r="P28" s="14"/>
      <c r="Q28" s="11"/>
      <c r="R28" s="14"/>
      <c r="S28" s="11"/>
      <c r="T28" s="14"/>
      <c r="U28" s="11"/>
      <c r="V28" s="14"/>
      <c r="W28" s="14"/>
    </row>
    <row r="29" spans="1:23" s="5" customFormat="1" x14ac:dyDescent="0.25">
      <c r="A29" s="8">
        <v>48</v>
      </c>
      <c r="B29" s="6" t="s">
        <v>55</v>
      </c>
      <c r="C29" s="8">
        <v>300400</v>
      </c>
      <c r="D29" s="14">
        <v>249960</v>
      </c>
      <c r="E29" s="8">
        <v>1</v>
      </c>
      <c r="F29" s="8">
        <f t="shared" ref="F29:F30" si="5">D29*E29</f>
        <v>249960</v>
      </c>
      <c r="G29" s="8" t="s">
        <v>17</v>
      </c>
      <c r="H29" s="14">
        <v>1</v>
      </c>
      <c r="I29" s="11"/>
      <c r="J29" s="14"/>
      <c r="K29" s="11"/>
      <c r="L29" s="14"/>
      <c r="M29" s="11"/>
      <c r="N29" s="14"/>
      <c r="O29" s="11"/>
      <c r="P29" s="14"/>
      <c r="Q29" s="11"/>
      <c r="R29" s="14"/>
      <c r="S29" s="11"/>
      <c r="T29" s="14"/>
      <c r="U29" s="11"/>
      <c r="V29" s="14"/>
      <c r="W29" s="14"/>
    </row>
    <row r="30" spans="1:23" s="5" customFormat="1" x14ac:dyDescent="0.25">
      <c r="A30" s="8">
        <v>49</v>
      </c>
      <c r="B30" s="4" t="s">
        <v>56</v>
      </c>
      <c r="C30" s="8">
        <v>300500</v>
      </c>
      <c r="D30" s="10">
        <v>559882</v>
      </c>
      <c r="E30" s="8">
        <f>SUM(I30,J30,K30,L30,M30,N30,O30,P30,Q30,R30,S30,T30,U30,V30)</f>
        <v>1</v>
      </c>
      <c r="F30" s="8">
        <f t="shared" si="5"/>
        <v>559882</v>
      </c>
      <c r="G30" s="8" t="s">
        <v>17</v>
      </c>
      <c r="H30" s="14"/>
      <c r="I30" s="11"/>
      <c r="J30" s="14"/>
      <c r="K30" s="11"/>
      <c r="L30" s="14"/>
      <c r="M30" s="11"/>
      <c r="N30" s="14"/>
      <c r="O30" s="11">
        <v>1</v>
      </c>
      <c r="P30" s="14"/>
      <c r="Q30" s="11"/>
      <c r="R30" s="14"/>
      <c r="S30" s="11"/>
      <c r="T30" s="14"/>
      <c r="U30" s="11"/>
      <c r="V30" s="14"/>
      <c r="W30" s="14"/>
    </row>
    <row r="31" spans="1:23" x14ac:dyDescent="0.25">
      <c r="D31" s="1"/>
    </row>
    <row r="32" spans="1:23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</sheetData>
  <autoFilter ref="A2:W30" xr:uid="{00000000-0001-0000-03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">
    <mergeCell ref="V2:W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 I Bloc Operator, Reanimare</vt:lpstr>
      <vt:lpstr>Grup IV DIagnostic, Altele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2022-05-06T07:48:44Z</dcterms:modified>
</cp:coreProperties>
</file>