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1470" yWindow="1470" windowWidth="17145" windowHeight="13005"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91029"/>
  <extLst/>
</workbook>
</file>

<file path=xl/sharedStrings.xml><?xml version="1.0" encoding="utf-8"?>
<sst xmlns="http://schemas.openxmlformats.org/spreadsheetml/2006/main" count="296" uniqueCount="110">
  <si>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</si>
  <si>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</si>
  <si>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</si>
  <si>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</si>
  <si>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</si>
  <si>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</si>
  <si>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</si>
  <si>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</si>
  <si>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</si>
  <si>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</si>
  <si>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</si>
  <si>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</si>
  <si>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</si>
  <si>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</si>
  <si>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</si>
  <si>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</si>
  <si>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</si>
  <si>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</si>
  <si>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</si>
  <si>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</si>
  <si>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</si>
  <si>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</si>
  <si>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</si>
  <si>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</si>
  <si>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</si>
  <si>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</si>
  <si>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</si>
  <si>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</si>
  <si>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</si>
  <si>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</si>
  <si>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</si>
  <si>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</si>
  <si>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Bucată</t>
  </si>
  <si>
    <t>Standarde de referință/ Număr de înregistrare AMDM</t>
  </si>
  <si>
    <t>Bastonase igienice auriculare N100</t>
  </si>
  <si>
    <t>Bastonase igienice auriculare pe lemn N100</t>
  </si>
  <si>
    <t>Benzi de silicon</t>
  </si>
  <si>
    <t xml:space="preserve">Brilliant blue </t>
  </si>
  <si>
    <t>Câmpuri operatorii pentru chirurgia globului ocular 6x4 cm, SMS Laminat</t>
  </si>
  <si>
    <t>Câmpuri operatorii pentruchirurgia globului ocular, 10x12 cm, SMS Laminat</t>
  </si>
  <si>
    <t>Canula oftalmic getabil pentru hidrodisecția</t>
  </si>
  <si>
    <t>Canula oftalmic getabil pentru polisarea capsulei cristalinului</t>
  </si>
  <si>
    <t xml:space="preserve">Capsuloretractor </t>
  </si>
  <si>
    <t>Casete combinate pentru cataracta şi facoemulsificare</t>
  </si>
  <si>
    <t xml:space="preserve">Conformer flexibil </t>
  </si>
  <si>
    <t>Cristalin artificial dur</t>
  </si>
  <si>
    <t>Cristalin artificial dur camera posterioară.</t>
  </si>
  <si>
    <t>Cristalin artificial multifocal</t>
  </si>
  <si>
    <t>Cristalin artificial, forma patrat (square form), foldabil, preincarcat</t>
  </si>
  <si>
    <t>Cutit microchirurgical (pentru incizie corneana, sclerala)</t>
  </si>
  <si>
    <t>Cutit oftalmic pentru incizia de bază chirurugia cataractei lama de 1.2 mm</t>
  </si>
  <si>
    <t>Cutit oftalmic pentru incizia de bază chirurugia cataractei lama de 2.6 mm</t>
  </si>
  <si>
    <t xml:space="preserve">Fir sutura 8/0 Polyglactin (PGA) </t>
  </si>
  <si>
    <t>Fir sutură nailon 10/0</t>
  </si>
  <si>
    <t>Fir sutura Poliglacti 9/0 pentru chirurgia globului ocular</t>
  </si>
  <si>
    <t xml:space="preserve">Fir sutura Polipropilen  5/0 </t>
  </si>
  <si>
    <t>Foarfece endooculare cu tăiere vertical</t>
  </si>
  <si>
    <t>Hialuronat de sodiu 1%</t>
  </si>
  <si>
    <t>Implant orbital din silicon</t>
  </si>
  <si>
    <t>Implant pentru chirurgia filtranta a glaucomului</t>
  </si>
  <si>
    <t>Marcher chirurgical</t>
  </si>
  <si>
    <t>Piesa p/u vitrectomie anterioara compatibil cu  aparatulALCON INFINITI</t>
  </si>
  <si>
    <t xml:space="preserve">Sutura chir. oftalm. Poliester 6/0 </t>
  </si>
  <si>
    <t>Tub de silicon</t>
  </si>
  <si>
    <t>Tub de silicon pentru fixarea benzii de silicon</t>
  </si>
  <si>
    <t>Viscoelastic methylcelluloza 2%, 5 ml</t>
  </si>
  <si>
    <t>Cutit oftalmic chirurgical 45 grade</t>
  </si>
  <si>
    <t>Ulei de Silicon 1300</t>
  </si>
  <si>
    <t>Canula getabila 27G, dreapta</t>
  </si>
  <si>
    <t>Bastonase igienice auriculare N100. Set de 100 bucăți= Bucată. Certificat de calitate de la producător</t>
  </si>
  <si>
    <t>Bastonase igienice auriculare pe lemn N100. Set de 100 bucăți= Bucată. Certificat de calitate de la producător</t>
  </si>
  <si>
    <t xml:space="preserve">Benzi de silicon pentru chirurgia dezlipirii de retina,  circlaj 2 mm latimea, steril </t>
  </si>
  <si>
    <t xml:space="preserve"> solutie Brilliant blue G 0,025%, in ambalaj steril, (0,5 ml- 1,0 ml ),  colorant pentru uz intraocular  seringa preumpluta cu canula</t>
  </si>
  <si>
    <t>Câmpuri operatorii pentru chirurgia globului ocular (câmp operator de unica folosință, steril, dimensiune 102x122 cm (+/- 2 cm), Material SMS Laminat, cu punga de colectare a fluidelor, cu apertura (suprafata de lucru) cu dimensiunea 6x4 cm, acoperita integral cu pelicula adezivă.</t>
  </si>
  <si>
    <t>Câmpuri operatorii pentru chirurgia globului ocular (câmp operator de unica folosință, steril, dimensiune 100x120 cm (+/- 1 cm), Material SMS Laminat, cu punga de colectare a fluidelor, cu apertura (suprafata de lucru) cu dimensiunea 10x12 cm, acoperita integral cu pelicula adezivă.</t>
  </si>
  <si>
    <t xml:space="preserve">27 G,40mm, angulata,6 mm, BOND, steril  </t>
  </si>
  <si>
    <t xml:space="preserve">27 G, Kratz, angulata la 8 mm de la varf,40 mm, cu orificiu din partea superioara, steril, bent. </t>
  </si>
  <si>
    <t xml:space="preserve">Flexibil, din polypropilen sau nylon,  cu stopper ajustabil din silicon, steril , set din 5 dispozitive pentru stabilizarea capsulei, capete rotunjite pentru marirea ariei de suport. </t>
  </si>
  <si>
    <t xml:space="preserve">1) Pentru Alcon Infinity Facoemulsificator: 25 g; 2) Sterile; </t>
  </si>
  <si>
    <t xml:space="preserve">Conformer flexibil din silicon, steril, jetabil, pentru mentinerea sacului conjunctival . </t>
  </si>
  <si>
    <t xml:space="preserve">Cristalin artificial camera posterioara, PMMA, biconvex. Optica 6,0 mm, haptica 12,5 mm. Gama dioptrica: +6,0D → +30,0D, cu 2 găuri în haptică pentru fixație sclerală. Indice de refractie 1.49. Constanta A – 118,5, steril. Pasul de 0.5 - 1.0 D pentru gama dioptrica + 6.0 -+ 10.0D,  pasul de 0.5 pentru gama dioptrica + 10.0 -+ 30.0D.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</si>
  <si>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PMMA, Optic Constanta 118,4, Gaura - 2 (0,35 mm), Gama dioprtică  +6,0D…+32,0D, cu pasul 0,5D, Equicinvex 6,0 mm, haptica 12,5 mm. Pasul de 0.5 - 1.0 D pentru gama dioptrica + 6.0 -+ 10.0D,  pasul de 0.5 pentru gama dioptrica + 10.0 -+ 30.0D. Se accepta oferta unui spectru mai larg de dioptrii. </t>
  </si>
  <si>
    <t xml:space="preserve">Cristalin multifocal activ-difractiv. Adiții moderate 1,5D. Pentru un grad ridicat de independența de ochelari. Material acrilic cu caracter hidrofob. Implantabil prin 2 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</si>
  <si>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one-piece, biconvex, UV absorbție. Adiții moderate 1,5D. Material acrilic cu caracter hidrofob. Implantabil prin 2 mm . Optic asferic. optica 6mm, haptica  11mm A-constanta 118,0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</si>
  <si>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camera posterioară foldabil, monobloc, cu patru piciorușe, acrilic, hidrofilic,  asferic. D=6.0 mm, haptica 11.0-11,5, angulatia hapticelor 5°. Constanta A: metoda biometrica 118,9 , metoda prin imersie 118.4. Indice de refractie - 1.48. Gama dioptrică: +5.0D  +35,0D. Pasul de 1.0 D pentru gama dioptrica +5.0D - +10.0D, +31.0D - +35.0D,  pasul de 0.5D pentru gama dioptrica +10.5D -+30.0.0D. Se accepta oferta unui spectru mai larg de dioptrii. Preincarcat in injector , pentru incizia de 1,8 - 2,2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</si>
  <si>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Cutit microchirurgical (pentru incizie corneana, sclerala). Lama de 1,2 mm (20 G) cu tăiş bilateral, drept, steril. Material - otel inoxidabil.</t>
  </si>
  <si>
    <t xml:space="preserve">Cutit microchirurgical (pentru incizia de baza in chirurgia cataractei). Lama de 1,2 mm cu tăiş lateral, steril.  Material - otel inoxidabil (aliaj- austenit) forma conică, lungime cap 6,5mm +  0,2 , unghi 45grade, lama bilaterală, lungime lama 2,0 +  0,2mm, lațimea tăietoare - 0,2-0,3mm </t>
  </si>
  <si>
    <t xml:space="preserve">PGA Absorbabil violet împletit 2 ace,  spatulă 6,5 mm , diametru 0,20 mm, curbura  3/8, 135°, lungimea suturii 30 cm, sterilă. Parametrii diametrul si lungimea  acului si suturii ±2%  </t>
  </si>
  <si>
    <t xml:space="preserve">Fir sutură nailon 10/0 nailon oftalmologic monofil.10/0, 0.2mmx30cm (2ace 3/8, tip Spatula, d=0.2±2%mm, L=6.2±2%mm), steril </t>
  </si>
  <si>
    <t>Sutura resorbabila,  polyglactin, sterila, oftalmica,9/0, 0,2mm x30 cm (2 ace 3/8 , tip spatula, d=0,20±2% mm, L=6,55±2% mm),steril *</t>
  </si>
  <si>
    <t xml:space="preserve">Fir sutura polipropilen 5/0 dublu armat, lungimea suturii de la 60 cm ,  2 ace cat taper, L= 16mm, 1/2 , steril. Parametrii diametrul si lungimea  acului si suturii ±2% , </t>
  </si>
  <si>
    <t xml:space="preserve">Foarfece endooculare 25 G cu tăiere verticala, mobila partea proximala, steril
</t>
  </si>
  <si>
    <t xml:space="preserve">Hialuronat de sodiu 1% - 1.0 ml (menținerea spațiului, manipulare ușoară). Viscozitatea minimă 300 000 mPas. în seringa sterilă de 1.0 ml, cu canulă 27 G de unică folosință, sterila, apirogena.
</t>
  </si>
  <si>
    <t xml:space="preserve">1)Diametre de la 18 pina la 22 mm inclusiv, steril; </t>
  </si>
  <si>
    <t>Implant oftalmic biocompatibil, model P50, sistemul de drenaj, lungimea 2,64mm.
Diametrul lumenului 50 μm, diametrul extern 0,4mm; 27G, preloaded.</t>
  </si>
  <si>
    <t xml:space="preserve">Marcher chirurgical (carioca pentru marcare în chirurgia oftalmică, fiecare ambalată sterilă) </t>
  </si>
  <si>
    <t>Piesa p/u vitrectomie anterioara compatibil cu  aparatulALCON INFINITI, 25GA  steril,unica folosinta</t>
  </si>
  <si>
    <t xml:space="preserve">(grosime 6/0, impletit, alb, dublu armat, L=45 mm, ac 1/4, spatulat, d=0,35±2%mm, L=7,92±2%, steril </t>
  </si>
  <si>
    <t xml:space="preserve">1) Tub de silicon pentru conjunctivorinostomie; 2)  Ø 3,7 mm- 4,0 mm; 3) Steril; </t>
  </si>
  <si>
    <t xml:space="preserve">1) Tub de silicon pentru fixarea benzii de silicon (sleeve); 2)  Diametru 2,0 x 0,75 mm; 3)steril; 4) Din silicon; </t>
  </si>
  <si>
    <t xml:space="preserve">Hydroxypropyl methylcellulose 2%  -  soluție viscoelastică  oftalmica, transparentă, isotona, apirogena, in flacoane de 5 ml.  Sterilă. Viscozitatea  1x10.000 pe 1 mm
</t>
  </si>
  <si>
    <t>Cutit de unica folosinta, pentru interventii microchirurgicale, miner complet, lama din otel inoxidabil dur, lama dreapta, cu tais lateral sub unghi  45 grade, satinat, steril (echivalent cu cuțitul MST45)</t>
  </si>
  <si>
    <t xml:space="preserve">Ulei de silicon 1300 (densitatea relativa 0,96-0,98 g/cm3), in seringa preincarcata sterila de 10 ml
</t>
  </si>
  <si>
    <t xml:space="preserve">Canula viscoelastic 27 G , dreapta, soft tip (virf de silicon) 
</t>
  </si>
  <si>
    <t>Achiziționarea centralizată de implanturi oftalmologice (cristaline) și consumabile
oftalmologice, conform necesităților IMSP - beneficiari pentru anul 2024 - REPETAT</t>
  </si>
  <si>
    <t>Set</t>
  </si>
  <si>
    <t>Bucata</t>
  </si>
  <si>
    <t>flacon</t>
  </si>
  <si>
    <t>Termenul de livrare: Inconterms 2020 DDP - Franco Destinație Vămuit, cu transportul Vînzătorului, în termen de până la 30 de zile de la comanda scrisă a beneficiarului pe parcursul anului 2024.</t>
  </si>
  <si>
    <r>
      <t>Cuțit oftalmic, pentru chirurgia globului ocular (pentru incizia de bază în chirurgia cataractei). Cutit cu miner complet, cu lățimea lamei de 2.6-</t>
    </r>
    <r>
      <rPr>
        <sz val="12"/>
        <color rgb="FFFF0000"/>
        <rFont val="Times New Roman"/>
        <family val="1"/>
      </rPr>
      <t>2.65 mm</t>
    </r>
    <r>
      <rPr>
        <sz val="12"/>
        <rFont val="Times New Roman"/>
        <family val="1"/>
      </rPr>
      <t xml:space="preserve">, satinat, angulat sub unghi 45 grade, cu tăiş lateral, cu marker de 2mm.  Material - otel inoxidabil (aliaj- austenit).  Steril.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</si>
</sst>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000"/>
  </numFmts>
  <fonts count="2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sz val="11"/>
      <color theme="1"/>
      <name val="Times New Roman"/>
      <family val="1"/>
    </font>
    <font>
      <sz val="10"/>
      <name val="Times New Roman"/>
      <family val="1"/>
    </font>
    <font>
      <sz val="11"/>
      <color rgb="FF000000"/>
      <name val="Times New Roman"/>
      <family val="1"/>
    </font>
    <font>
      <sz val="12"/>
      <color theme="1"/>
      <name val="Times New Roman"/>
      <family val="1"/>
    </font>
    <font>
      <sz val="12"/>
      <color rgb="FF000000"/>
      <name val="Times New Roman"/>
      <family val="1"/>
    </font>
    <font>
      <sz val="12"/>
      <color rgb="FFFF0000"/>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pplyBorder="0" applyProtection="0">
      <alignment/>
    </xf>
    <xf numFmtId="0" fontId="0" fillId="0" borderId="0">
      <alignment/>
      <protection/>
    </xf>
    <xf numFmtId="0" fontId="14"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Border="0" applyProtection="0">
      <alignment/>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7" fillId="0" borderId="0" applyBorder="0" applyProtection="0">
      <alignment/>
    </xf>
    <xf numFmtId="0" fontId="0" fillId="0" borderId="0">
      <alignment/>
      <protection/>
    </xf>
    <xf numFmtId="0" fontId="16" fillId="3" borderId="1" applyProtection="0">
      <alignment/>
    </xf>
    <xf numFmtId="0" fontId="18"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cellStyleXfs>
  <cellXfs count="84">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5"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4" fontId="3" fillId="6" borderId="2" xfId="20" applyNumberFormat="1" applyFont="1" applyFill="1" applyBorder="1" applyAlignment="1" applyProtection="1">
      <alignment horizontal="left" vertical="top"/>
      <protection locked="0"/>
    </xf>
    <xf numFmtId="4" fontId="11" fillId="0" borderId="2" xfId="20" applyNumberFormat="1" applyFont="1" applyBorder="1" applyAlignment="1" applyProtection="1">
      <alignment horizontal="left" vertical="top"/>
      <protection locked="0"/>
    </xf>
    <xf numFmtId="0" fontId="0" fillId="0" borderId="0" xfId="0"/>
    <xf numFmtId="0" fontId="3" fillId="0" borderId="0" xfId="20" applyFont="1" applyProtection="1">
      <alignment/>
      <protection locked="0"/>
    </xf>
    <xf numFmtId="0" fontId="9" fillId="0" borderId="0" xfId="20" applyFont="1" applyProtection="1">
      <alignment/>
      <protection locked="0"/>
    </xf>
    <xf numFmtId="0" fontId="5" fillId="6"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0" fillId="0" borderId="2" xfId="0" applyBorder="1" applyAlignment="1">
      <alignment horizontal="center" vertical="center"/>
    </xf>
    <xf numFmtId="0" fontId="20" fillId="0" borderId="2" xfId="0" applyFont="1" applyBorder="1" applyAlignment="1">
      <alignment wrapText="1"/>
    </xf>
    <xf numFmtId="0" fontId="3" fillId="0" borderId="2" xfId="20" applyFont="1" applyBorder="1" applyAlignment="1" applyProtection="1">
      <alignment horizontal="center" vertical="center"/>
      <protection locked="0"/>
    </xf>
    <xf numFmtId="164" fontId="3" fillId="0" borderId="2" xfId="20" applyNumberFormat="1" applyFont="1" applyBorder="1" applyAlignment="1" applyProtection="1">
      <alignment wrapText="1"/>
      <protection locked="0"/>
    </xf>
    <xf numFmtId="0" fontId="3" fillId="0" borderId="2" xfId="20" applyFont="1" applyBorder="1" applyAlignment="1" applyProtection="1">
      <alignment wrapText="1"/>
      <protection locked="0"/>
    </xf>
    <xf numFmtId="0" fontId="3" fillId="0" borderId="2" xfId="88" applyFont="1" applyBorder="1" applyAlignment="1">
      <alignment wrapText="1"/>
      <protection/>
    </xf>
    <xf numFmtId="0" fontId="3" fillId="0" borderId="2" xfId="88" applyFont="1" applyBorder="1" applyAlignment="1">
      <alignment horizontal="center" vertical="center" wrapText="1"/>
      <protection/>
    </xf>
    <xf numFmtId="0" fontId="3" fillId="0" borderId="2" xfId="83" applyFont="1" applyBorder="1" applyAlignment="1">
      <alignment horizontal="center" vertical="center" wrapText="1"/>
      <protection/>
    </xf>
    <xf numFmtId="0" fontId="3" fillId="0" borderId="2" xfId="56" applyFont="1" applyBorder="1" applyAlignment="1">
      <alignment horizontal="center" vertical="center" wrapText="1"/>
      <protection/>
    </xf>
    <xf numFmtId="0" fontId="3" fillId="0" borderId="2" xfId="20" applyFont="1" applyBorder="1" applyProtection="1">
      <alignment/>
      <protection locked="0"/>
    </xf>
    <xf numFmtId="0" fontId="9" fillId="0" borderId="2" xfId="20" applyFont="1" applyBorder="1" applyProtection="1">
      <alignment/>
      <protection locked="0"/>
    </xf>
    <xf numFmtId="0" fontId="0" fillId="0" borderId="2" xfId="0" applyBorder="1"/>
    <xf numFmtId="0" fontId="20" fillId="0" borderId="2" xfId="0" applyFont="1" applyBorder="1"/>
    <xf numFmtId="0" fontId="21" fillId="0" borderId="2" xfId="29" applyFont="1" applyBorder="1" applyAlignment="1">
      <alignment horizontal="left" vertical="top" wrapText="1"/>
      <protection/>
    </xf>
    <xf numFmtId="0" fontId="22" fillId="0" borderId="2" xfId="0" applyFont="1" applyBorder="1" applyAlignment="1">
      <alignment horizontal="center" vertical="center" wrapText="1"/>
    </xf>
    <xf numFmtId="4" fontId="23" fillId="0" borderId="2" xfId="88" applyNumberFormat="1" applyFont="1" applyBorder="1" applyAlignment="1">
      <alignment horizontal="center" vertical="center"/>
      <protection/>
    </xf>
    <xf numFmtId="0" fontId="24" fillId="0" borderId="2" xfId="56" applyFont="1" applyBorder="1" applyAlignment="1">
      <alignment horizontal="center" vertical="center" wrapText="1"/>
      <protection/>
    </xf>
    <xf numFmtId="43" fontId="3" fillId="0" borderId="2" xfId="18" applyFont="1" applyFill="1" applyBorder="1" applyAlignment="1" applyProtection="1">
      <alignment horizontal="center" vertical="center"/>
      <protection locked="0"/>
    </xf>
    <xf numFmtId="0" fontId="3" fillId="0" borderId="2" xfId="20" applyFont="1" applyBorder="1" applyProtection="1">
      <alignment/>
      <protection locked="0"/>
    </xf>
    <xf numFmtId="4" fontId="3" fillId="0" borderId="0" xfId="20" applyNumberFormat="1" applyFont="1" applyProtection="1">
      <alignment/>
      <protection locked="0"/>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center" vertical="top" wrapText="1"/>
      <protection/>
    </xf>
    <xf numFmtId="0" fontId="6" fillId="0" borderId="2" xfId="0" applyFont="1" applyBorder="1" applyAlignment="1" applyProtection="1">
      <alignment horizontal="center" wrapText="1"/>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cellXfs>
  <cellStyles count="7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 name="Comma 2" xfId="87"/>
    <cellStyle name="Normal 2 2 4"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43"/>
  <sheetViews>
    <sheetView tabSelected="1" workbookViewId="0" topLeftCell="A25">
      <selection activeCell="F26" sqref="F26"/>
    </sheetView>
  </sheetViews>
  <sheetFormatPr defaultColWidth="9.140625" defaultRowHeight="12.75"/>
  <cols>
    <col min="1" max="1" width="5.7109375" style="13" customWidth="1"/>
    <col min="2" max="2" width="4.421875" style="13" customWidth="1"/>
    <col min="3" max="3" width="25.8515625" style="13" customWidth="1"/>
    <col min="4" max="4" width="20.7109375" style="21" customWidth="1"/>
    <col min="5" max="5" width="10.57421875" style="13" customWidth="1"/>
    <col min="6" max="6" width="11.28125" style="13" customWidth="1"/>
    <col min="7" max="7" width="10.7109375" style="13" customWidth="1"/>
    <col min="8" max="8" width="38.7109375" style="13" customWidth="1"/>
    <col min="9" max="9" width="30.421875" style="13" customWidth="1"/>
    <col min="10" max="10" width="30.00390625" style="21" customWidth="1"/>
    <col min="11" max="11" width="1.7109375" style="13" customWidth="1"/>
    <col min="12" max="16384" width="9.140625" style="13" customWidth="1"/>
  </cols>
  <sheetData>
    <row r="1" spans="3:11" ht="12.75">
      <c r="C1" s="69" t="s">
        <v>27</v>
      </c>
      <c r="D1" s="69"/>
      <c r="E1" s="69"/>
      <c r="F1" s="69"/>
      <c r="G1" s="69"/>
      <c r="H1" s="69"/>
      <c r="I1" s="69"/>
      <c r="J1" s="69"/>
      <c r="K1" s="69"/>
    </row>
    <row r="2" spans="4:8" ht="42" customHeight="1">
      <c r="D2" s="72" t="s">
        <v>14</v>
      </c>
      <c r="E2" s="72"/>
      <c r="F2" s="72"/>
      <c r="G2" s="72"/>
      <c r="H2" s="72"/>
    </row>
    <row r="3" spans="1:10" ht="12.75">
      <c r="A3" s="73" t="s">
        <v>9</v>
      </c>
      <c r="B3" s="73"/>
      <c r="C3" s="73"/>
      <c r="D3" s="74" t="s">
        <v>29</v>
      </c>
      <c r="E3" s="74"/>
      <c r="F3" s="74"/>
      <c r="G3" s="74"/>
      <c r="H3" s="74"/>
      <c r="I3" s="13" t="s">
        <v>10</v>
      </c>
      <c r="J3" s="21" t="s">
        <v>12</v>
      </c>
    </row>
    <row r="4" spans="1:11" s="19" customFormat="1" ht="39.75" customHeight="1">
      <c r="A4" s="75" t="s">
        <v>8</v>
      </c>
      <c r="B4" s="75"/>
      <c r="C4" s="75"/>
      <c r="D4" s="76" t="s">
        <v>104</v>
      </c>
      <c r="E4" s="76"/>
      <c r="F4" s="76"/>
      <c r="G4" s="76"/>
      <c r="H4" s="76"/>
      <c r="I4" s="76"/>
      <c r="J4" s="17" t="s">
        <v>13</v>
      </c>
      <c r="K4" s="18"/>
    </row>
    <row r="5" spans="4:11" s="20" customFormat="1" ht="12.75">
      <c r="D5" s="70"/>
      <c r="E5" s="70"/>
      <c r="F5" s="70"/>
      <c r="G5" s="70"/>
      <c r="H5" s="70"/>
      <c r="I5" s="70"/>
      <c r="J5" s="70"/>
      <c r="K5" s="18"/>
    </row>
    <row r="6" spans="1:11" ht="47.25">
      <c r="A6" s="27" t="s">
        <v>2</v>
      </c>
      <c r="B6" s="27" t="s">
        <v>0</v>
      </c>
      <c r="C6" s="27" t="s">
        <v>1</v>
      </c>
      <c r="D6" s="27" t="s">
        <v>3</v>
      </c>
      <c r="E6" s="31" t="s">
        <v>4</v>
      </c>
      <c r="F6" s="31" t="s">
        <v>5</v>
      </c>
      <c r="G6" s="31" t="s">
        <v>6</v>
      </c>
      <c r="H6" s="32" t="s">
        <v>7</v>
      </c>
      <c r="I6" s="32" t="s">
        <v>28</v>
      </c>
      <c r="J6" s="32" t="s">
        <v>33</v>
      </c>
      <c r="K6" s="12"/>
    </row>
    <row r="7" spans="1:11" ht="12.75">
      <c r="A7" s="32">
        <v>1</v>
      </c>
      <c r="B7" s="71">
        <v>2</v>
      </c>
      <c r="C7" s="71"/>
      <c r="D7" s="71"/>
      <c r="E7" s="32">
        <v>3</v>
      </c>
      <c r="F7" s="32">
        <v>4</v>
      </c>
      <c r="G7" s="32">
        <v>5</v>
      </c>
      <c r="H7" s="32">
        <v>6</v>
      </c>
      <c r="I7" s="23">
        <v>7</v>
      </c>
      <c r="J7" s="27">
        <v>8</v>
      </c>
      <c r="K7" s="12"/>
    </row>
    <row r="8" spans="1:11" ht="47.25">
      <c r="A8" s="33" t="s">
        <v>30</v>
      </c>
      <c r="B8" s="61">
        <v>1</v>
      </c>
      <c r="C8" s="50" t="s">
        <v>34</v>
      </c>
      <c r="D8" s="50" t="str">
        <f>C8</f>
        <v>Bastonase igienice auriculare N100</v>
      </c>
      <c r="E8" s="24"/>
      <c r="F8" s="24"/>
      <c r="G8" s="28"/>
      <c r="H8" s="54" t="s">
        <v>69</v>
      </c>
      <c r="I8" s="29"/>
      <c r="J8" s="30"/>
      <c r="K8" s="35"/>
    </row>
    <row r="9" spans="1:11" ht="47.25">
      <c r="A9" s="33" t="s">
        <v>30</v>
      </c>
      <c r="B9" s="61">
        <v>2</v>
      </c>
      <c r="C9" s="50" t="s">
        <v>35</v>
      </c>
      <c r="D9" s="50" t="str">
        <f aca="true" t="shared" si="0" ref="D9:D43">C9</f>
        <v>Bastonase igienice auriculare pe lemn N100</v>
      </c>
      <c r="E9" s="24"/>
      <c r="F9" s="24"/>
      <c r="G9" s="28"/>
      <c r="H9" s="52" t="s">
        <v>70</v>
      </c>
      <c r="I9" s="29"/>
      <c r="J9" s="30"/>
      <c r="K9" s="37"/>
    </row>
    <row r="10" spans="1:11" ht="31.5">
      <c r="A10" s="33" t="s">
        <v>30</v>
      </c>
      <c r="B10" s="61">
        <v>3</v>
      </c>
      <c r="C10" s="50" t="s">
        <v>36</v>
      </c>
      <c r="D10" s="50" t="str">
        <f t="shared" si="0"/>
        <v>Benzi de silicon</v>
      </c>
      <c r="E10" s="24"/>
      <c r="F10" s="24"/>
      <c r="G10" s="28"/>
      <c r="H10" s="53" t="s">
        <v>71</v>
      </c>
      <c r="I10" s="29"/>
      <c r="J10" s="30"/>
      <c r="K10" s="37"/>
    </row>
    <row r="11" spans="1:11" ht="47.25">
      <c r="A11" s="33" t="s">
        <v>30</v>
      </c>
      <c r="B11" s="61">
        <v>4</v>
      </c>
      <c r="C11" s="50" t="s">
        <v>37</v>
      </c>
      <c r="D11" s="50" t="str">
        <f t="shared" si="0"/>
        <v xml:space="preserve">Brilliant blue </v>
      </c>
      <c r="E11" s="24"/>
      <c r="F11" s="24"/>
      <c r="G11" s="28"/>
      <c r="H11" s="55" t="s">
        <v>72</v>
      </c>
      <c r="I11" s="29"/>
      <c r="J11" s="30"/>
      <c r="K11" s="37"/>
    </row>
    <row r="12" spans="1:11" ht="110.25">
      <c r="A12" s="33" t="s">
        <v>30</v>
      </c>
      <c r="B12" s="61">
        <v>5</v>
      </c>
      <c r="C12" s="50" t="s">
        <v>38</v>
      </c>
      <c r="D12" s="50" t="str">
        <f t="shared" si="0"/>
        <v>Câmpuri operatorii pentru chirurgia globului ocular 6x4 cm, SMS Laminat</v>
      </c>
      <c r="E12" s="24"/>
      <c r="F12" s="24"/>
      <c r="G12" s="28"/>
      <c r="H12" s="55" t="s">
        <v>73</v>
      </c>
      <c r="I12" s="29"/>
      <c r="J12" s="30"/>
      <c r="K12" s="37"/>
    </row>
    <row r="13" spans="1:11" ht="110.25">
      <c r="A13" s="33" t="s">
        <v>30</v>
      </c>
      <c r="B13" s="61">
        <v>7</v>
      </c>
      <c r="C13" s="50" t="s">
        <v>39</v>
      </c>
      <c r="D13" s="50" t="str">
        <f t="shared" si="0"/>
        <v>Câmpuri operatorii pentruchirurgia globului ocular, 10x12 cm, SMS Laminat</v>
      </c>
      <c r="E13" s="24"/>
      <c r="F13" s="24"/>
      <c r="G13" s="28"/>
      <c r="H13" s="55" t="s">
        <v>74</v>
      </c>
      <c r="I13" s="42"/>
      <c r="J13" s="30"/>
      <c r="K13" s="37"/>
    </row>
    <row r="14" spans="1:11" ht="30">
      <c r="A14" s="33" t="s">
        <v>30</v>
      </c>
      <c r="B14" s="61">
        <v>8</v>
      </c>
      <c r="C14" s="50" t="s">
        <v>40</v>
      </c>
      <c r="D14" s="50" t="str">
        <f t="shared" si="0"/>
        <v>Canula oftalmic getabil pentru hidrodisecția</v>
      </c>
      <c r="E14" s="24"/>
      <c r="F14" s="24"/>
      <c r="G14" s="28"/>
      <c r="H14" s="55" t="s">
        <v>75</v>
      </c>
      <c r="I14" s="42"/>
      <c r="J14" s="30"/>
      <c r="K14" s="37"/>
    </row>
    <row r="15" spans="1:11" ht="47.25">
      <c r="A15" s="33" t="s">
        <v>30</v>
      </c>
      <c r="B15" s="61">
        <v>9</v>
      </c>
      <c r="C15" s="50" t="s">
        <v>41</v>
      </c>
      <c r="D15" s="50" t="str">
        <f t="shared" si="0"/>
        <v>Canula oftalmic getabil pentru polisarea capsulei cristalinului</v>
      </c>
      <c r="E15" s="24"/>
      <c r="F15" s="24"/>
      <c r="G15" s="28"/>
      <c r="H15" s="55" t="s">
        <v>76</v>
      </c>
      <c r="I15" s="43"/>
      <c r="J15" s="30"/>
      <c r="K15" s="37"/>
    </row>
    <row r="16" spans="1:11" ht="78.75">
      <c r="A16" s="33" t="s">
        <v>30</v>
      </c>
      <c r="B16" s="61">
        <v>10</v>
      </c>
      <c r="C16" s="50" t="s">
        <v>42</v>
      </c>
      <c r="D16" s="50" t="str">
        <f t="shared" si="0"/>
        <v xml:space="preserve">Capsuloretractor </v>
      </c>
      <c r="E16" s="24"/>
      <c r="F16" s="24"/>
      <c r="G16" s="28"/>
      <c r="H16" s="55" t="s">
        <v>77</v>
      </c>
      <c r="I16" s="29"/>
      <c r="J16" s="30"/>
      <c r="K16" s="37"/>
    </row>
    <row r="17" spans="1:11" ht="45">
      <c r="A17" s="33" t="s">
        <v>30</v>
      </c>
      <c r="B17" s="61">
        <v>11</v>
      </c>
      <c r="C17" s="50" t="s">
        <v>43</v>
      </c>
      <c r="D17" s="50" t="str">
        <f t="shared" si="0"/>
        <v>Casete combinate pentru cataracta şi facoemulsificare</v>
      </c>
      <c r="E17" s="24"/>
      <c r="F17" s="24"/>
      <c r="G17" s="28"/>
      <c r="H17" s="55" t="s">
        <v>78</v>
      </c>
      <c r="I17" s="42"/>
      <c r="J17" s="30"/>
      <c r="K17" s="37"/>
    </row>
    <row r="18" spans="1:11" ht="31.5">
      <c r="A18" s="33" t="s">
        <v>30</v>
      </c>
      <c r="B18" s="61">
        <v>12</v>
      </c>
      <c r="C18" s="50" t="s">
        <v>44</v>
      </c>
      <c r="D18" s="50" t="str">
        <f t="shared" si="0"/>
        <v xml:space="preserve">Conformer flexibil </v>
      </c>
      <c r="E18" s="24"/>
      <c r="F18" s="24"/>
      <c r="G18" s="28"/>
      <c r="H18" s="55" t="s">
        <v>79</v>
      </c>
      <c r="I18" s="29"/>
      <c r="J18" s="30"/>
      <c r="K18" s="37"/>
    </row>
    <row r="19" spans="1:11" ht="378">
      <c r="A19" s="33" t="s">
        <v>30</v>
      </c>
      <c r="B19" s="61">
        <v>13</v>
      </c>
      <c r="C19" s="50" t="s">
        <v>45</v>
      </c>
      <c r="D19" s="50" t="str">
        <f t="shared" si="0"/>
        <v>Cristalin artificial dur</v>
      </c>
      <c r="E19" s="24"/>
      <c r="F19" s="24"/>
      <c r="G19" s="28"/>
      <c r="H19" s="55" t="s">
        <v>80</v>
      </c>
      <c r="I19" s="29"/>
      <c r="J19" s="30"/>
      <c r="K19" s="37"/>
    </row>
    <row r="20" spans="1:11" ht="141.75">
      <c r="A20" s="33" t="s">
        <v>30</v>
      </c>
      <c r="B20" s="61">
        <v>14</v>
      </c>
      <c r="C20" s="50" t="s">
        <v>46</v>
      </c>
      <c r="D20" s="50" t="str">
        <f t="shared" si="0"/>
        <v>Cristalin artificial dur camera posterioară.</v>
      </c>
      <c r="E20" s="24"/>
      <c r="F20" s="24"/>
      <c r="G20" s="28"/>
      <c r="H20" s="55" t="s">
        <v>81</v>
      </c>
      <c r="I20" s="29"/>
      <c r="J20" s="30"/>
      <c r="K20" s="37"/>
    </row>
    <row r="21" spans="1:11" ht="299.25">
      <c r="A21" s="33" t="s">
        <v>30</v>
      </c>
      <c r="B21" s="61">
        <v>15</v>
      </c>
      <c r="C21" s="50" t="s">
        <v>47</v>
      </c>
      <c r="D21" s="50" t="str">
        <f t="shared" si="0"/>
        <v>Cristalin artificial multifocal</v>
      </c>
      <c r="E21" s="24"/>
      <c r="F21" s="24"/>
      <c r="G21" s="28"/>
      <c r="H21" s="56" t="s">
        <v>82</v>
      </c>
      <c r="I21" s="29"/>
      <c r="J21" s="30"/>
      <c r="K21" s="37"/>
    </row>
    <row r="22" spans="1:16" ht="299.25">
      <c r="A22" s="33" t="s">
        <v>30</v>
      </c>
      <c r="B22" s="61">
        <v>16</v>
      </c>
      <c r="C22" s="50" t="s">
        <v>47</v>
      </c>
      <c r="D22" s="50" t="str">
        <f t="shared" si="0"/>
        <v>Cristalin artificial multifocal</v>
      </c>
      <c r="E22" s="58"/>
      <c r="F22" s="58"/>
      <c r="G22" s="58"/>
      <c r="H22" s="56" t="s">
        <v>83</v>
      </c>
      <c r="I22" s="58"/>
      <c r="J22" s="58"/>
      <c r="K22" s="45"/>
      <c r="L22" s="45"/>
      <c r="M22" s="45"/>
      <c r="N22" s="45"/>
      <c r="O22" s="45"/>
      <c r="P22" s="45"/>
    </row>
    <row r="23" spans="1:16" ht="409.5">
      <c r="A23" s="33" t="s">
        <v>30</v>
      </c>
      <c r="B23" s="61">
        <v>17</v>
      </c>
      <c r="C23" s="50" t="s">
        <v>48</v>
      </c>
      <c r="D23" s="50" t="str">
        <f t="shared" si="0"/>
        <v>Cristalin artificial, forma patrat (square form), foldabil, preincarcat</v>
      </c>
      <c r="E23" s="59"/>
      <c r="F23" s="59"/>
      <c r="G23" s="59"/>
      <c r="H23" s="56" t="s">
        <v>84</v>
      </c>
      <c r="I23" s="59"/>
      <c r="J23" s="59"/>
      <c r="K23" s="46"/>
      <c r="L23" s="46"/>
      <c r="M23" s="46"/>
      <c r="N23" s="46"/>
      <c r="O23" s="46"/>
      <c r="P23" s="46"/>
    </row>
    <row r="24" spans="1:16" ht="63">
      <c r="A24" s="33" t="s">
        <v>30</v>
      </c>
      <c r="B24" s="61">
        <v>18</v>
      </c>
      <c r="C24" s="50" t="s">
        <v>49</v>
      </c>
      <c r="D24" s="50" t="str">
        <f t="shared" si="0"/>
        <v>Cutit microchirurgical (pentru incizie corneana, sclerala)</v>
      </c>
      <c r="E24" s="59"/>
      <c r="F24" s="59"/>
      <c r="G24" s="59"/>
      <c r="H24" s="56" t="s">
        <v>85</v>
      </c>
      <c r="I24" s="59"/>
      <c r="J24" s="59"/>
      <c r="K24" s="46"/>
      <c r="L24" s="46"/>
      <c r="M24" s="46"/>
      <c r="N24" s="46"/>
      <c r="O24" s="46"/>
      <c r="P24" s="46"/>
    </row>
    <row r="25" spans="1:16" ht="110.25">
      <c r="A25" s="33" t="s">
        <v>30</v>
      </c>
      <c r="B25" s="61">
        <v>19</v>
      </c>
      <c r="C25" s="50" t="s">
        <v>50</v>
      </c>
      <c r="D25" s="50" t="str">
        <f t="shared" si="0"/>
        <v>Cutit oftalmic pentru incizia de bază chirurugia cataractei lama de 1.2 mm</v>
      </c>
      <c r="E25" s="59"/>
      <c r="F25" s="59"/>
      <c r="G25" s="59"/>
      <c r="H25" s="56" t="s">
        <v>86</v>
      </c>
      <c r="I25" s="59"/>
      <c r="J25" s="59"/>
      <c r="K25" s="46"/>
      <c r="L25" s="46"/>
      <c r="M25" s="46"/>
      <c r="N25" s="46"/>
      <c r="O25" s="46"/>
      <c r="P25" s="46"/>
    </row>
    <row r="26" spans="1:16" ht="126">
      <c r="A26" s="33" t="s">
        <v>30</v>
      </c>
      <c r="B26" s="61">
        <v>20</v>
      </c>
      <c r="C26" s="50" t="s">
        <v>51</v>
      </c>
      <c r="D26" s="50" t="str">
        <f t="shared" si="0"/>
        <v>Cutit oftalmic pentru incizia de bază chirurugia cataractei lama de 2.6 mm</v>
      </c>
      <c r="E26" s="60"/>
      <c r="F26" s="60"/>
      <c r="G26" s="60"/>
      <c r="H26" s="56" t="s">
        <v>109</v>
      </c>
      <c r="I26" s="60"/>
      <c r="J26" s="60"/>
      <c r="K26" s="44"/>
      <c r="L26" s="44"/>
      <c r="M26" s="44"/>
      <c r="N26" s="44"/>
      <c r="O26" s="44"/>
      <c r="P26" s="44"/>
    </row>
    <row r="27" spans="1:16" ht="78.75">
      <c r="A27" s="33" t="s">
        <v>30</v>
      </c>
      <c r="B27" s="61">
        <v>21</v>
      </c>
      <c r="C27" s="50" t="s">
        <v>52</v>
      </c>
      <c r="D27" s="50" t="str">
        <f t="shared" si="0"/>
        <v xml:space="preserve">Fir sutura 8/0 Polyglactin (PGA) </v>
      </c>
      <c r="E27" s="60"/>
      <c r="F27" s="60"/>
      <c r="G27" s="60"/>
      <c r="H27" s="56" t="s">
        <v>87</v>
      </c>
      <c r="I27" s="60"/>
      <c r="J27" s="60"/>
      <c r="K27" s="44"/>
      <c r="L27" s="44"/>
      <c r="M27" s="44"/>
      <c r="N27" s="44"/>
      <c r="O27" s="44"/>
      <c r="P27" s="44"/>
    </row>
    <row r="28" spans="1:11" ht="63">
      <c r="A28" s="33" t="s">
        <v>30</v>
      </c>
      <c r="B28" s="61">
        <v>22</v>
      </c>
      <c r="C28" s="50" t="s">
        <v>53</v>
      </c>
      <c r="D28" s="50" t="str">
        <f t="shared" si="0"/>
        <v>Fir sutură nailon 10/0</v>
      </c>
      <c r="H28" s="57" t="s">
        <v>88</v>
      </c>
      <c r="K28" s="35"/>
    </row>
    <row r="29" spans="1:8" ht="63">
      <c r="A29" s="33" t="s">
        <v>30</v>
      </c>
      <c r="B29" s="61">
        <v>23</v>
      </c>
      <c r="C29" s="50" t="s">
        <v>54</v>
      </c>
      <c r="D29" s="50" t="str">
        <f t="shared" si="0"/>
        <v>Fir sutura Poliglacti 9/0 pentru chirurgia globului ocular</v>
      </c>
      <c r="H29" s="57" t="s">
        <v>89</v>
      </c>
    </row>
    <row r="30" spans="1:8" ht="78.75">
      <c r="A30" s="33" t="s">
        <v>30</v>
      </c>
      <c r="B30" s="61">
        <v>24</v>
      </c>
      <c r="C30" s="50" t="s">
        <v>55</v>
      </c>
      <c r="D30" s="50" t="str">
        <f t="shared" si="0"/>
        <v xml:space="preserve">Fir sutura Polipropilen  5/0 </v>
      </c>
      <c r="H30" s="57" t="s">
        <v>90</v>
      </c>
    </row>
    <row r="31" spans="1:8" ht="47.25">
      <c r="A31" s="33" t="s">
        <v>30</v>
      </c>
      <c r="B31" s="61">
        <v>25</v>
      </c>
      <c r="C31" s="50" t="s">
        <v>56</v>
      </c>
      <c r="D31" s="50" t="str">
        <f t="shared" si="0"/>
        <v>Foarfece endooculare cu tăiere vertical</v>
      </c>
      <c r="H31" s="57" t="s">
        <v>91</v>
      </c>
    </row>
    <row r="32" spans="1:8" ht="94.5">
      <c r="A32" s="33" t="s">
        <v>30</v>
      </c>
      <c r="B32" s="61">
        <v>26</v>
      </c>
      <c r="C32" s="50" t="s">
        <v>57</v>
      </c>
      <c r="D32" s="50" t="str">
        <f t="shared" si="0"/>
        <v>Hialuronat de sodiu 1%</v>
      </c>
      <c r="H32" s="57" t="s">
        <v>92</v>
      </c>
    </row>
    <row r="33" spans="1:8" ht="31.5">
      <c r="A33" s="33" t="s">
        <v>30</v>
      </c>
      <c r="B33" s="61">
        <v>27</v>
      </c>
      <c r="C33" s="50" t="s">
        <v>58</v>
      </c>
      <c r="D33" s="50" t="str">
        <f t="shared" si="0"/>
        <v>Implant orbital din silicon</v>
      </c>
      <c r="H33" s="57" t="s">
        <v>93</v>
      </c>
    </row>
    <row r="34" spans="1:8" ht="94.5">
      <c r="A34" s="33" t="s">
        <v>30</v>
      </c>
      <c r="B34" s="61">
        <v>28</v>
      </c>
      <c r="C34" s="50" t="s">
        <v>59</v>
      </c>
      <c r="D34" s="50" t="str">
        <f t="shared" si="0"/>
        <v>Implant pentru chirurgia filtranta a glaucomului</v>
      </c>
      <c r="H34" s="57" t="s">
        <v>94</v>
      </c>
    </row>
    <row r="35" spans="1:8" ht="47.25">
      <c r="A35" s="33" t="s">
        <v>30</v>
      </c>
      <c r="B35" s="61">
        <v>29</v>
      </c>
      <c r="C35" s="50" t="s">
        <v>60</v>
      </c>
      <c r="D35" s="50" t="str">
        <f t="shared" si="0"/>
        <v>Marcher chirurgical</v>
      </c>
      <c r="H35" s="57" t="s">
        <v>95</v>
      </c>
    </row>
    <row r="36" spans="1:8" ht="60">
      <c r="A36" s="33" t="s">
        <v>30</v>
      </c>
      <c r="B36" s="61">
        <v>30</v>
      </c>
      <c r="C36" s="50" t="s">
        <v>61</v>
      </c>
      <c r="D36" s="50" t="str">
        <f t="shared" si="0"/>
        <v>Piesa p/u vitrectomie anterioara compatibil cu  aparatulALCON INFINITI</v>
      </c>
      <c r="H36" s="57" t="s">
        <v>96</v>
      </c>
    </row>
    <row r="37" spans="1:8" ht="47.25">
      <c r="A37" s="33" t="s">
        <v>30</v>
      </c>
      <c r="B37" s="61">
        <v>31</v>
      </c>
      <c r="C37" s="50" t="s">
        <v>62</v>
      </c>
      <c r="D37" s="50" t="str">
        <f t="shared" si="0"/>
        <v xml:space="preserve">Sutura chir. oftalm. Poliester 6/0 </v>
      </c>
      <c r="H37" s="57" t="s">
        <v>97</v>
      </c>
    </row>
    <row r="38" spans="1:8" ht="47.25">
      <c r="A38" s="33" t="s">
        <v>30</v>
      </c>
      <c r="B38" s="61">
        <v>32</v>
      </c>
      <c r="C38" s="50" t="s">
        <v>63</v>
      </c>
      <c r="D38" s="50" t="str">
        <f t="shared" si="0"/>
        <v>Tub de silicon</v>
      </c>
      <c r="H38" s="57" t="s">
        <v>98</v>
      </c>
    </row>
    <row r="39" spans="1:8" ht="47.25">
      <c r="A39" s="33" t="s">
        <v>30</v>
      </c>
      <c r="B39" s="61">
        <v>33</v>
      </c>
      <c r="C39" s="50" t="s">
        <v>64</v>
      </c>
      <c r="D39" s="50" t="str">
        <f t="shared" si="0"/>
        <v>Tub de silicon pentru fixarea benzii de silicon</v>
      </c>
      <c r="H39" s="57" t="s">
        <v>99</v>
      </c>
    </row>
    <row r="40" spans="1:8" ht="110.25">
      <c r="A40" s="33" t="s">
        <v>30</v>
      </c>
      <c r="B40" s="61">
        <v>34</v>
      </c>
      <c r="C40" s="50" t="s">
        <v>65</v>
      </c>
      <c r="D40" s="50" t="str">
        <f t="shared" si="0"/>
        <v>Viscoelastic methylcelluloza 2%, 5 ml</v>
      </c>
      <c r="H40" s="57" t="s">
        <v>100</v>
      </c>
    </row>
    <row r="41" spans="1:8" ht="78.75">
      <c r="A41" s="33" t="s">
        <v>30</v>
      </c>
      <c r="B41" s="61">
        <v>35</v>
      </c>
      <c r="C41" s="50" t="s">
        <v>66</v>
      </c>
      <c r="D41" s="50" t="str">
        <f t="shared" si="0"/>
        <v>Cutit oftalmic chirurgical 45 grade</v>
      </c>
      <c r="H41" s="57" t="s">
        <v>101</v>
      </c>
    </row>
    <row r="42" spans="1:8" ht="63">
      <c r="A42" s="33" t="s">
        <v>30</v>
      </c>
      <c r="B42" s="61">
        <v>36</v>
      </c>
      <c r="C42" s="50" t="s">
        <v>67</v>
      </c>
      <c r="D42" s="50" t="str">
        <f t="shared" si="0"/>
        <v>Ulei de Silicon 1300</v>
      </c>
      <c r="H42" s="57" t="s">
        <v>102</v>
      </c>
    </row>
    <row r="43" spans="1:8" ht="47.25">
      <c r="A43" s="33" t="s">
        <v>30</v>
      </c>
      <c r="B43" s="61">
        <v>37</v>
      </c>
      <c r="C43" s="62" t="s">
        <v>68</v>
      </c>
      <c r="D43" s="50" t="str">
        <f t="shared" si="0"/>
        <v>Canula getabila 27G, dreapta</v>
      </c>
      <c r="H43" s="21" t="s">
        <v>103</v>
      </c>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5"/>
  <sheetViews>
    <sheetView workbookViewId="0" topLeftCell="A40">
      <selection activeCell="L9" sqref="L9:L43"/>
    </sheetView>
  </sheetViews>
  <sheetFormatPr defaultColWidth="9.140625" defaultRowHeight="12.75"/>
  <cols>
    <col min="1" max="1" width="3.421875" style="1" customWidth="1"/>
    <col min="2" max="2" width="5.7109375" style="1" customWidth="1"/>
    <col min="3" max="3" width="4.421875" style="1" customWidth="1"/>
    <col min="4" max="4" width="20.7109375" style="1" customWidth="1"/>
    <col min="5" max="5" width="23.00390625" style="22" customWidth="1"/>
    <col min="6" max="6" width="15.28125" style="6" customWidth="1"/>
    <col min="7" max="7" width="14.7109375" style="16" customWidth="1"/>
    <col min="8" max="8" width="18.28125" style="1" customWidth="1"/>
    <col min="9" max="9" width="12.140625" style="1" customWidth="1"/>
    <col min="10" max="10" width="13.140625" style="1" customWidth="1"/>
    <col min="11" max="11" width="17.00390625" style="1" customWidth="1"/>
    <col min="12" max="12" width="30.00390625" style="1" customWidth="1"/>
    <col min="13" max="13" width="13.8515625" style="1" customWidth="1"/>
    <col min="14" max="16384" width="9.140625" style="1" customWidth="1"/>
  </cols>
  <sheetData>
    <row r="1" spans="4:13" ht="12.75">
      <c r="D1" s="69" t="s">
        <v>26</v>
      </c>
      <c r="E1" s="69"/>
      <c r="F1" s="69"/>
      <c r="G1" s="69"/>
      <c r="H1" s="69"/>
      <c r="I1" s="69"/>
      <c r="J1" s="69"/>
      <c r="K1" s="69"/>
      <c r="L1" s="69"/>
      <c r="M1" s="36"/>
    </row>
    <row r="2" spans="4:11" ht="12.75">
      <c r="D2" s="79" t="s">
        <v>17</v>
      </c>
      <c r="E2" s="79"/>
      <c r="F2" s="79"/>
      <c r="G2" s="79"/>
      <c r="H2" s="79"/>
      <c r="I2" s="79"/>
      <c r="J2" s="79"/>
      <c r="K2" s="14"/>
    </row>
    <row r="3" spans="2:12" ht="12.75">
      <c r="B3" s="80" t="s">
        <v>9</v>
      </c>
      <c r="C3" s="80"/>
      <c r="D3" s="80"/>
      <c r="E3" s="81" t="s">
        <v>29</v>
      </c>
      <c r="F3" s="81"/>
      <c r="G3" s="81"/>
      <c r="H3" s="81"/>
      <c r="I3" s="81"/>
      <c r="K3" s="1" t="s">
        <v>10</v>
      </c>
      <c r="L3" s="1" t="s">
        <v>12</v>
      </c>
    </row>
    <row r="4" spans="1:13" s="3" customFormat="1" ht="31.5">
      <c r="A4" s="2"/>
      <c r="B4" s="82" t="s">
        <v>8</v>
      </c>
      <c r="C4" s="82"/>
      <c r="D4" s="82"/>
      <c r="E4" s="76" t="s">
        <v>104</v>
      </c>
      <c r="F4" s="76"/>
      <c r="G4" s="76"/>
      <c r="H4" s="76"/>
      <c r="I4" s="76"/>
      <c r="J4" s="76"/>
      <c r="K4" s="26" t="s">
        <v>11</v>
      </c>
      <c r="L4" s="26" t="s">
        <v>13</v>
      </c>
      <c r="M4" s="38"/>
    </row>
    <row r="5" spans="1:13" s="4" customFormat="1" ht="12.75">
      <c r="A5" s="2"/>
      <c r="E5" s="77"/>
      <c r="F5" s="77"/>
      <c r="G5" s="77"/>
      <c r="H5" s="77"/>
      <c r="I5" s="77"/>
      <c r="J5" s="25"/>
      <c r="K5" s="25"/>
      <c r="L5" s="25"/>
      <c r="M5" s="39"/>
    </row>
    <row r="6" spans="1:13" ht="47.25">
      <c r="A6" s="5"/>
      <c r="B6" s="48" t="s">
        <v>2</v>
      </c>
      <c r="C6" s="48" t="s">
        <v>0</v>
      </c>
      <c r="D6" s="48" t="s">
        <v>1</v>
      </c>
      <c r="E6" s="48" t="s">
        <v>3</v>
      </c>
      <c r="F6" s="48" t="s">
        <v>18</v>
      </c>
      <c r="G6" s="15" t="s">
        <v>19</v>
      </c>
      <c r="H6" s="48" t="s">
        <v>20</v>
      </c>
      <c r="I6" s="48" t="s">
        <v>21</v>
      </c>
      <c r="J6" s="48" t="s">
        <v>22</v>
      </c>
      <c r="K6" s="48" t="s">
        <v>23</v>
      </c>
      <c r="L6" s="48" t="s">
        <v>24</v>
      </c>
      <c r="M6" s="40" t="s">
        <v>31</v>
      </c>
    </row>
    <row r="7" spans="1:13" ht="12.75">
      <c r="A7" s="5"/>
      <c r="B7" s="48">
        <v>1</v>
      </c>
      <c r="C7" s="78">
        <v>2</v>
      </c>
      <c r="D7" s="78"/>
      <c r="E7" s="78"/>
      <c r="F7" s="48">
        <v>3</v>
      </c>
      <c r="G7" s="15">
        <v>4</v>
      </c>
      <c r="H7" s="48">
        <v>5</v>
      </c>
      <c r="I7" s="48">
        <v>6</v>
      </c>
      <c r="J7" s="48">
        <v>7</v>
      </c>
      <c r="K7" s="48">
        <v>8</v>
      </c>
      <c r="L7" s="23">
        <v>9</v>
      </c>
      <c r="M7" s="41"/>
    </row>
    <row r="8" spans="1:21" ht="110.25">
      <c r="A8" s="34"/>
      <c r="B8" s="33" t="s">
        <v>30</v>
      </c>
      <c r="C8" s="61">
        <v>1</v>
      </c>
      <c r="D8" s="50" t="s">
        <v>34</v>
      </c>
      <c r="E8" s="50" t="str">
        <f>D8</f>
        <v>Bastonase igienice auriculare N100</v>
      </c>
      <c r="F8" s="61" t="s">
        <v>105</v>
      </c>
      <c r="G8" s="61">
        <v>210</v>
      </c>
      <c r="H8" s="58"/>
      <c r="I8" s="51"/>
      <c r="J8" s="51">
        <f>H8*G8</f>
        <v>0</v>
      </c>
      <c r="K8" s="51">
        <f>I8*G8</f>
        <v>0</v>
      </c>
      <c r="L8" s="47" t="s">
        <v>108</v>
      </c>
      <c r="M8" s="64">
        <v>1449</v>
      </c>
      <c r="N8" s="45"/>
      <c r="O8" s="45"/>
      <c r="P8" s="45"/>
      <c r="Q8" s="45"/>
      <c r="R8" s="45"/>
      <c r="S8" s="45"/>
      <c r="T8" s="45"/>
      <c r="U8" s="45"/>
    </row>
    <row r="9" spans="2:21" ht="110.25">
      <c r="B9" s="33" t="s">
        <v>30</v>
      </c>
      <c r="C9" s="61">
        <v>2</v>
      </c>
      <c r="D9" s="50" t="s">
        <v>35</v>
      </c>
      <c r="E9" s="50" t="str">
        <f aca="true" t="shared" si="0" ref="E9:E43">D9</f>
        <v>Bastonase igienice auriculare pe lemn N100</v>
      </c>
      <c r="F9" s="61" t="s">
        <v>105</v>
      </c>
      <c r="G9" s="61">
        <v>735</v>
      </c>
      <c r="H9" s="58"/>
      <c r="I9" s="51"/>
      <c r="J9" s="51">
        <f aca="true" t="shared" si="1" ref="J9:J43">H9*G9</f>
        <v>0</v>
      </c>
      <c r="K9" s="51">
        <f aca="true" t="shared" si="2" ref="K9:K43">I9*G9</f>
        <v>0</v>
      </c>
      <c r="L9" s="47" t="s">
        <v>108</v>
      </c>
      <c r="M9" s="64">
        <v>6125</v>
      </c>
      <c r="N9" s="45"/>
      <c r="O9" s="45"/>
      <c r="P9" s="45"/>
      <c r="Q9" s="45"/>
      <c r="R9" s="45"/>
      <c r="S9" s="45"/>
      <c r="T9" s="45"/>
      <c r="U9" s="45"/>
    </row>
    <row r="10" spans="2:21" ht="110.25">
      <c r="B10" s="33" t="s">
        <v>30</v>
      </c>
      <c r="C10" s="61">
        <v>3</v>
      </c>
      <c r="D10" s="50" t="s">
        <v>36</v>
      </c>
      <c r="E10" s="50" t="str">
        <f t="shared" si="0"/>
        <v>Benzi de silicon</v>
      </c>
      <c r="F10" s="61" t="s">
        <v>32</v>
      </c>
      <c r="G10" s="61">
        <v>160</v>
      </c>
      <c r="H10" s="58"/>
      <c r="I10" s="51"/>
      <c r="J10" s="51">
        <f t="shared" si="1"/>
        <v>0</v>
      </c>
      <c r="K10" s="51">
        <f t="shared" si="2"/>
        <v>0</v>
      </c>
      <c r="L10" s="47" t="s">
        <v>108</v>
      </c>
      <c r="M10" s="64">
        <v>47700</v>
      </c>
      <c r="N10" s="45"/>
      <c r="O10" s="45"/>
      <c r="P10" s="45"/>
      <c r="Q10" s="45"/>
      <c r="R10" s="45"/>
      <c r="S10" s="45"/>
      <c r="T10" s="45"/>
      <c r="U10" s="45"/>
    </row>
    <row r="11" spans="2:21" ht="110.25">
      <c r="B11" s="33" t="s">
        <v>30</v>
      </c>
      <c r="C11" s="61">
        <v>4</v>
      </c>
      <c r="D11" s="50" t="s">
        <v>37</v>
      </c>
      <c r="E11" s="50" t="str">
        <f t="shared" si="0"/>
        <v xml:space="preserve">Brilliant blue </v>
      </c>
      <c r="F11" s="61" t="s">
        <v>32</v>
      </c>
      <c r="G11" s="61">
        <v>280</v>
      </c>
      <c r="H11" s="58"/>
      <c r="I11" s="51"/>
      <c r="J11" s="51">
        <f t="shared" si="1"/>
        <v>0</v>
      </c>
      <c r="K11" s="51">
        <f t="shared" si="2"/>
        <v>0</v>
      </c>
      <c r="L11" s="47" t="s">
        <v>108</v>
      </c>
      <c r="M11" s="64">
        <v>210000</v>
      </c>
      <c r="N11" s="45"/>
      <c r="O11" s="45"/>
      <c r="P11" s="45"/>
      <c r="Q11" s="45"/>
      <c r="R11" s="45"/>
      <c r="S11" s="45"/>
      <c r="T11" s="45"/>
      <c r="U11" s="45"/>
    </row>
    <row r="12" spans="2:21" ht="110.25">
      <c r="B12" s="33" t="s">
        <v>30</v>
      </c>
      <c r="C12" s="61">
        <v>5</v>
      </c>
      <c r="D12" s="50" t="s">
        <v>38</v>
      </c>
      <c r="E12" s="50" t="str">
        <f t="shared" si="0"/>
        <v>Câmpuri operatorii pentru chirurgia globului ocular 6x4 cm, SMS Laminat</v>
      </c>
      <c r="F12" s="61" t="s">
        <v>32</v>
      </c>
      <c r="G12" s="61">
        <v>260</v>
      </c>
      <c r="H12" s="58"/>
      <c r="I12" s="51"/>
      <c r="J12" s="51">
        <f t="shared" si="1"/>
        <v>0</v>
      </c>
      <c r="K12" s="51">
        <f t="shared" si="2"/>
        <v>0</v>
      </c>
      <c r="L12" s="47" t="s">
        <v>108</v>
      </c>
      <c r="M12" s="64">
        <v>5590</v>
      </c>
      <c r="N12" s="46"/>
      <c r="O12" s="46"/>
      <c r="P12" s="46"/>
      <c r="Q12" s="46"/>
      <c r="R12" s="46"/>
      <c r="S12" s="46"/>
      <c r="T12" s="46"/>
      <c r="U12" s="46"/>
    </row>
    <row r="13" spans="2:21" ht="110.25">
      <c r="B13" s="33" t="s">
        <v>30</v>
      </c>
      <c r="C13" s="61">
        <v>7</v>
      </c>
      <c r="D13" s="50" t="s">
        <v>39</v>
      </c>
      <c r="E13" s="50" t="str">
        <f t="shared" si="0"/>
        <v>Câmpuri operatorii pentruchirurgia globului ocular, 10x12 cm, SMS Laminat</v>
      </c>
      <c r="F13" s="61" t="s">
        <v>32</v>
      </c>
      <c r="G13" s="61">
        <v>3660</v>
      </c>
      <c r="H13" s="58"/>
      <c r="I13" s="51"/>
      <c r="J13" s="51">
        <f t="shared" si="1"/>
        <v>0</v>
      </c>
      <c r="K13" s="51">
        <f t="shared" si="2"/>
        <v>0</v>
      </c>
      <c r="L13" s="47" t="s">
        <v>108</v>
      </c>
      <c r="M13" s="64">
        <v>92781.00000000001</v>
      </c>
      <c r="N13" s="46"/>
      <c r="O13" s="46"/>
      <c r="P13" s="46"/>
      <c r="Q13" s="46"/>
      <c r="R13" s="46"/>
      <c r="S13" s="46"/>
      <c r="T13" s="46"/>
      <c r="U13" s="46"/>
    </row>
    <row r="14" spans="2:21" ht="110.25">
      <c r="B14" s="33" t="s">
        <v>30</v>
      </c>
      <c r="C14" s="61">
        <v>8</v>
      </c>
      <c r="D14" s="50" t="s">
        <v>40</v>
      </c>
      <c r="E14" s="50" t="str">
        <f t="shared" si="0"/>
        <v>Canula oftalmic getabil pentru hidrodisecția</v>
      </c>
      <c r="F14" s="61" t="s">
        <v>32</v>
      </c>
      <c r="G14" s="61">
        <v>1920</v>
      </c>
      <c r="H14" s="58"/>
      <c r="I14" s="51"/>
      <c r="J14" s="51">
        <f t="shared" si="1"/>
        <v>0</v>
      </c>
      <c r="K14" s="51">
        <f t="shared" si="2"/>
        <v>0</v>
      </c>
      <c r="L14" s="47" t="s">
        <v>108</v>
      </c>
      <c r="M14" s="64">
        <v>30624.000000000004</v>
      </c>
      <c r="N14" s="46"/>
      <c r="O14" s="46"/>
      <c r="P14" s="46"/>
      <c r="Q14" s="46"/>
      <c r="R14" s="46"/>
      <c r="S14" s="46"/>
      <c r="T14" s="46"/>
      <c r="U14" s="46"/>
    </row>
    <row r="15" spans="2:21" ht="110.25">
      <c r="B15" s="33" t="s">
        <v>30</v>
      </c>
      <c r="C15" s="61">
        <v>9</v>
      </c>
      <c r="D15" s="50" t="s">
        <v>41</v>
      </c>
      <c r="E15" s="50" t="str">
        <f t="shared" si="0"/>
        <v>Canula oftalmic getabil pentru polisarea capsulei cristalinului</v>
      </c>
      <c r="F15" s="61" t="s">
        <v>32</v>
      </c>
      <c r="G15" s="61">
        <v>587</v>
      </c>
      <c r="H15" s="58"/>
      <c r="I15" s="49"/>
      <c r="J15" s="51">
        <f t="shared" si="1"/>
        <v>0</v>
      </c>
      <c r="K15" s="51">
        <f t="shared" si="2"/>
        <v>0</v>
      </c>
      <c r="L15" s="47" t="s">
        <v>108</v>
      </c>
      <c r="M15" s="64">
        <v>15320.7</v>
      </c>
      <c r="N15" s="44"/>
      <c r="O15" s="44"/>
      <c r="P15" s="44"/>
      <c r="Q15" s="44"/>
      <c r="R15" s="44"/>
      <c r="S15" s="44"/>
      <c r="T15" s="44"/>
      <c r="U15" s="44"/>
    </row>
    <row r="16" spans="2:21" ht="110.25">
      <c r="B16" s="33" t="s">
        <v>30</v>
      </c>
      <c r="C16" s="61">
        <v>10</v>
      </c>
      <c r="D16" s="50" t="s">
        <v>42</v>
      </c>
      <c r="E16" s="50" t="str">
        <f t="shared" si="0"/>
        <v xml:space="preserve">Capsuloretractor </v>
      </c>
      <c r="F16" s="61" t="s">
        <v>32</v>
      </c>
      <c r="G16" s="61">
        <v>60</v>
      </c>
      <c r="H16" s="58"/>
      <c r="I16" s="51"/>
      <c r="J16" s="51">
        <f t="shared" si="1"/>
        <v>0</v>
      </c>
      <c r="K16" s="51">
        <f t="shared" si="2"/>
        <v>0</v>
      </c>
      <c r="L16" s="47" t="s">
        <v>108</v>
      </c>
      <c r="M16" s="64">
        <v>31200</v>
      </c>
      <c r="N16" s="45"/>
      <c r="O16" s="45"/>
      <c r="P16" s="44"/>
      <c r="Q16" s="44"/>
      <c r="R16" s="44"/>
      <c r="S16" s="44"/>
      <c r="T16" s="44"/>
      <c r="U16" s="44"/>
    </row>
    <row r="17" spans="2:21" ht="110.25">
      <c r="B17" s="33" t="s">
        <v>30</v>
      </c>
      <c r="C17" s="61">
        <v>11</v>
      </c>
      <c r="D17" s="50" t="s">
        <v>43</v>
      </c>
      <c r="E17" s="50" t="str">
        <f t="shared" si="0"/>
        <v>Casete combinate pentru cataracta şi facoemulsificare</v>
      </c>
      <c r="F17" s="61" t="s">
        <v>32</v>
      </c>
      <c r="G17" s="61">
        <v>320</v>
      </c>
      <c r="H17" s="58"/>
      <c r="I17" s="51"/>
      <c r="J17" s="51">
        <f t="shared" si="1"/>
        <v>0</v>
      </c>
      <c r="K17" s="51">
        <f t="shared" si="2"/>
        <v>0</v>
      </c>
      <c r="L17" s="47" t="s">
        <v>108</v>
      </c>
      <c r="M17" s="64">
        <v>521128</v>
      </c>
      <c r="N17" s="45"/>
      <c r="O17" s="45"/>
      <c r="P17" s="44"/>
      <c r="Q17" s="44"/>
      <c r="R17" s="44"/>
      <c r="S17" s="44"/>
      <c r="T17" s="44"/>
      <c r="U17" s="44"/>
    </row>
    <row r="18" spans="2:21" ht="110.25">
      <c r="B18" s="33" t="s">
        <v>30</v>
      </c>
      <c r="C18" s="61">
        <v>12</v>
      </c>
      <c r="D18" s="50" t="s">
        <v>44</v>
      </c>
      <c r="E18" s="50" t="str">
        <f t="shared" si="0"/>
        <v xml:space="preserve">Conformer flexibil </v>
      </c>
      <c r="F18" s="61" t="s">
        <v>32</v>
      </c>
      <c r="G18" s="61">
        <v>15</v>
      </c>
      <c r="H18" s="58"/>
      <c r="I18" s="51"/>
      <c r="J18" s="51">
        <f t="shared" si="1"/>
        <v>0</v>
      </c>
      <c r="K18" s="51">
        <f t="shared" si="2"/>
        <v>0</v>
      </c>
      <c r="L18" s="47" t="s">
        <v>108</v>
      </c>
      <c r="M18" s="64">
        <v>4658.25</v>
      </c>
      <c r="N18" s="45"/>
      <c r="O18" s="45"/>
      <c r="P18" s="45"/>
      <c r="Q18" s="45"/>
      <c r="R18" s="45"/>
      <c r="S18" s="45"/>
      <c r="T18" s="45"/>
      <c r="U18" s="45"/>
    </row>
    <row r="19" spans="2:21" ht="110.25">
      <c r="B19" s="33" t="s">
        <v>30</v>
      </c>
      <c r="C19" s="61">
        <v>13</v>
      </c>
      <c r="D19" s="50" t="s">
        <v>45</v>
      </c>
      <c r="E19" s="50" t="str">
        <f t="shared" si="0"/>
        <v>Cristalin artificial dur</v>
      </c>
      <c r="F19" s="61" t="s">
        <v>32</v>
      </c>
      <c r="G19" s="61">
        <v>70</v>
      </c>
      <c r="H19" s="58"/>
      <c r="I19" s="51"/>
      <c r="J19" s="51">
        <f t="shared" si="1"/>
        <v>0</v>
      </c>
      <c r="K19" s="51">
        <f t="shared" si="2"/>
        <v>0</v>
      </c>
      <c r="L19" s="47" t="s">
        <v>108</v>
      </c>
      <c r="M19" s="64">
        <v>14583.33</v>
      </c>
      <c r="N19" s="45"/>
      <c r="O19" s="45"/>
      <c r="P19" s="45"/>
      <c r="Q19" s="45"/>
      <c r="R19" s="45"/>
      <c r="S19" s="45"/>
      <c r="T19" s="45"/>
      <c r="U19" s="45"/>
    </row>
    <row r="20" spans="2:21" ht="110.25">
      <c r="B20" s="33" t="s">
        <v>30</v>
      </c>
      <c r="C20" s="61">
        <v>14</v>
      </c>
      <c r="D20" s="50" t="s">
        <v>46</v>
      </c>
      <c r="E20" s="50" t="str">
        <f t="shared" si="0"/>
        <v>Cristalin artificial dur camera posterioară.</v>
      </c>
      <c r="F20" s="61" t="s">
        <v>32</v>
      </c>
      <c r="G20" s="61">
        <v>200</v>
      </c>
      <c r="H20" s="58"/>
      <c r="I20" s="51"/>
      <c r="J20" s="51">
        <f t="shared" si="1"/>
        <v>0</v>
      </c>
      <c r="K20" s="51">
        <f t="shared" si="2"/>
        <v>0</v>
      </c>
      <c r="L20" s="47" t="s">
        <v>108</v>
      </c>
      <c r="M20" s="64">
        <v>20833.33</v>
      </c>
      <c r="N20" s="45"/>
      <c r="O20" s="45"/>
      <c r="P20" s="45"/>
      <c r="Q20" s="45"/>
      <c r="R20" s="45"/>
      <c r="S20" s="45"/>
      <c r="T20" s="45"/>
      <c r="U20" s="45"/>
    </row>
    <row r="21" spans="2:21" ht="110.25">
      <c r="B21" s="33" t="s">
        <v>30</v>
      </c>
      <c r="C21" s="61">
        <v>15</v>
      </c>
      <c r="D21" s="50" t="s">
        <v>47</v>
      </c>
      <c r="E21" s="50" t="str">
        <f t="shared" si="0"/>
        <v>Cristalin artificial multifocal</v>
      </c>
      <c r="F21" s="61" t="s">
        <v>32</v>
      </c>
      <c r="G21" s="61">
        <v>25</v>
      </c>
      <c r="H21" s="58"/>
      <c r="I21" s="51"/>
      <c r="J21" s="51">
        <f t="shared" si="1"/>
        <v>0</v>
      </c>
      <c r="K21" s="51">
        <f t="shared" si="2"/>
        <v>0</v>
      </c>
      <c r="L21" s="47" t="s">
        <v>108</v>
      </c>
      <c r="M21" s="64">
        <v>296543.19</v>
      </c>
      <c r="N21" s="45"/>
      <c r="O21" s="45"/>
      <c r="P21" s="45"/>
      <c r="Q21" s="45"/>
      <c r="R21" s="45"/>
      <c r="S21" s="45"/>
      <c r="T21" s="45"/>
      <c r="U21" s="45"/>
    </row>
    <row r="22" spans="2:13" ht="110.25">
      <c r="B22" s="33" t="s">
        <v>30</v>
      </c>
      <c r="C22" s="61">
        <v>16</v>
      </c>
      <c r="D22" s="50" t="s">
        <v>47</v>
      </c>
      <c r="E22" s="50" t="str">
        <f t="shared" si="0"/>
        <v>Cristalin artificial multifocal</v>
      </c>
      <c r="F22" s="61" t="s">
        <v>32</v>
      </c>
      <c r="G22" s="61">
        <v>5</v>
      </c>
      <c r="H22" s="58"/>
      <c r="I22" s="51"/>
      <c r="J22" s="51">
        <f t="shared" si="1"/>
        <v>0</v>
      </c>
      <c r="K22" s="51">
        <f t="shared" si="2"/>
        <v>0</v>
      </c>
      <c r="L22" s="47" t="s">
        <v>108</v>
      </c>
      <c r="M22" s="64">
        <v>57479.33</v>
      </c>
    </row>
    <row r="23" spans="2:13" ht="110.25">
      <c r="B23" s="33" t="s">
        <v>30</v>
      </c>
      <c r="C23" s="61">
        <v>17</v>
      </c>
      <c r="D23" s="50" t="s">
        <v>48</v>
      </c>
      <c r="E23" s="50" t="str">
        <f t="shared" si="0"/>
        <v>Cristalin artificial, forma patrat (square form), foldabil, preincarcat</v>
      </c>
      <c r="F23" s="61" t="s">
        <v>32</v>
      </c>
      <c r="G23" s="61">
        <v>520</v>
      </c>
      <c r="H23" s="58"/>
      <c r="I23" s="51"/>
      <c r="J23" s="51">
        <f t="shared" si="1"/>
        <v>0</v>
      </c>
      <c r="K23" s="51">
        <f t="shared" si="2"/>
        <v>0</v>
      </c>
      <c r="L23" s="47" t="s">
        <v>108</v>
      </c>
      <c r="M23" s="64">
        <v>541666.67</v>
      </c>
    </row>
    <row r="24" spans="2:17" ht="110.25">
      <c r="B24" s="33" t="s">
        <v>30</v>
      </c>
      <c r="C24" s="61">
        <v>18</v>
      </c>
      <c r="D24" s="50" t="s">
        <v>49</v>
      </c>
      <c r="E24" s="50" t="str">
        <f t="shared" si="0"/>
        <v>Cutit microchirurgical (pentru incizie corneana, sclerala)</v>
      </c>
      <c r="F24" s="61" t="s">
        <v>32</v>
      </c>
      <c r="G24" s="61">
        <v>2236</v>
      </c>
      <c r="H24" s="58"/>
      <c r="I24" s="51"/>
      <c r="J24" s="51">
        <f t="shared" si="1"/>
        <v>0</v>
      </c>
      <c r="K24" s="51">
        <f t="shared" si="2"/>
        <v>0</v>
      </c>
      <c r="L24" s="47" t="s">
        <v>108</v>
      </c>
      <c r="M24" s="64">
        <v>183314.73</v>
      </c>
      <c r="N24" s="45"/>
      <c r="O24" s="45"/>
      <c r="P24" s="45"/>
      <c r="Q24" s="45"/>
    </row>
    <row r="25" spans="2:17" ht="110.25">
      <c r="B25" s="33" t="s">
        <v>30</v>
      </c>
      <c r="C25" s="61">
        <v>19</v>
      </c>
      <c r="D25" s="50" t="s">
        <v>50</v>
      </c>
      <c r="E25" s="50" t="str">
        <f t="shared" si="0"/>
        <v>Cutit oftalmic pentru incizia de bază chirurugia cataractei lama de 1.2 mm</v>
      </c>
      <c r="F25" s="61" t="s">
        <v>32</v>
      </c>
      <c r="G25" s="61">
        <v>1336</v>
      </c>
      <c r="H25" s="58"/>
      <c r="I25" s="51"/>
      <c r="J25" s="51">
        <f t="shared" si="1"/>
        <v>0</v>
      </c>
      <c r="K25" s="51">
        <f t="shared" si="2"/>
        <v>0</v>
      </c>
      <c r="L25" s="47" t="s">
        <v>108</v>
      </c>
      <c r="M25" s="64">
        <v>113582.27</v>
      </c>
      <c r="N25" s="45"/>
      <c r="O25" s="45"/>
      <c r="P25" s="45"/>
      <c r="Q25" s="45"/>
    </row>
    <row r="26" spans="2:17" ht="110.25">
      <c r="B26" s="33" t="s">
        <v>30</v>
      </c>
      <c r="C26" s="61">
        <v>20</v>
      </c>
      <c r="D26" s="50" t="s">
        <v>51</v>
      </c>
      <c r="E26" s="50" t="str">
        <f t="shared" si="0"/>
        <v>Cutit oftalmic pentru incizia de bază chirurugia cataractei lama de 2.6 mm</v>
      </c>
      <c r="F26" s="61" t="s">
        <v>32</v>
      </c>
      <c r="G26" s="61">
        <v>1310</v>
      </c>
      <c r="H26" s="58"/>
      <c r="I26" s="51"/>
      <c r="J26" s="51">
        <f t="shared" si="1"/>
        <v>0</v>
      </c>
      <c r="K26" s="51">
        <f t="shared" si="2"/>
        <v>0</v>
      </c>
      <c r="L26" s="47" t="s">
        <v>108</v>
      </c>
      <c r="M26" s="64">
        <v>111371.83</v>
      </c>
      <c r="N26" s="45"/>
      <c r="O26" s="45"/>
      <c r="P26" s="45"/>
      <c r="Q26" s="45"/>
    </row>
    <row r="27" spans="2:17" ht="110.25">
      <c r="B27" s="33" t="s">
        <v>30</v>
      </c>
      <c r="C27" s="61">
        <v>21</v>
      </c>
      <c r="D27" s="50" t="s">
        <v>52</v>
      </c>
      <c r="E27" s="50" t="str">
        <f t="shared" si="0"/>
        <v xml:space="preserve">Fir sutura 8/0 Polyglactin (PGA) </v>
      </c>
      <c r="F27" s="61" t="s">
        <v>32</v>
      </c>
      <c r="G27" s="61">
        <v>184</v>
      </c>
      <c r="H27" s="58"/>
      <c r="I27" s="51"/>
      <c r="J27" s="51">
        <f t="shared" si="1"/>
        <v>0</v>
      </c>
      <c r="K27" s="51">
        <f t="shared" si="2"/>
        <v>0</v>
      </c>
      <c r="L27" s="47" t="s">
        <v>108</v>
      </c>
      <c r="M27" s="64">
        <v>12190</v>
      </c>
      <c r="N27" s="46"/>
      <c r="O27" s="46"/>
      <c r="P27" s="46"/>
      <c r="Q27" s="46"/>
    </row>
    <row r="28" spans="2:17" ht="110.25">
      <c r="B28" s="33" t="s">
        <v>30</v>
      </c>
      <c r="C28" s="61">
        <v>22</v>
      </c>
      <c r="D28" s="50" t="s">
        <v>53</v>
      </c>
      <c r="E28" s="50" t="str">
        <f t="shared" si="0"/>
        <v>Fir sutură nailon 10/0</v>
      </c>
      <c r="F28" s="61" t="s">
        <v>32</v>
      </c>
      <c r="G28" s="61">
        <v>316</v>
      </c>
      <c r="H28" s="58"/>
      <c r="I28" s="51"/>
      <c r="J28" s="51">
        <f t="shared" si="1"/>
        <v>0</v>
      </c>
      <c r="K28" s="51">
        <f t="shared" si="2"/>
        <v>0</v>
      </c>
      <c r="L28" s="47" t="s">
        <v>108</v>
      </c>
      <c r="M28" s="65">
        <v>31892.300000000003</v>
      </c>
      <c r="N28" s="46"/>
      <c r="O28" s="46"/>
      <c r="P28" s="46"/>
      <c r="Q28" s="46"/>
    </row>
    <row r="29" spans="2:17" ht="110.25">
      <c r="B29" s="33" t="s">
        <v>30</v>
      </c>
      <c r="C29" s="61">
        <v>23</v>
      </c>
      <c r="D29" s="50" t="s">
        <v>54</v>
      </c>
      <c r="E29" s="50" t="str">
        <f t="shared" si="0"/>
        <v>Fir sutura Poliglacti 9/0 pentru chirurgia globului ocular</v>
      </c>
      <c r="F29" s="61" t="s">
        <v>32</v>
      </c>
      <c r="G29" s="61">
        <v>115</v>
      </c>
      <c r="H29" s="58"/>
      <c r="I29" s="51"/>
      <c r="J29" s="51">
        <f t="shared" si="1"/>
        <v>0</v>
      </c>
      <c r="K29" s="51">
        <f t="shared" si="2"/>
        <v>0</v>
      </c>
      <c r="L29" s="47" t="s">
        <v>108</v>
      </c>
      <c r="M29" s="65">
        <v>14270.54</v>
      </c>
      <c r="N29" s="46"/>
      <c r="O29" s="46"/>
      <c r="P29" s="46"/>
      <c r="Q29" s="46"/>
    </row>
    <row r="30" spans="2:17" ht="110.25">
      <c r="B30" s="33" t="s">
        <v>30</v>
      </c>
      <c r="C30" s="61">
        <v>24</v>
      </c>
      <c r="D30" s="50" t="s">
        <v>55</v>
      </c>
      <c r="E30" s="50" t="str">
        <f t="shared" si="0"/>
        <v xml:space="preserve">Fir sutura Polipropilen  5/0 </v>
      </c>
      <c r="F30" s="61" t="s">
        <v>32</v>
      </c>
      <c r="G30" s="61">
        <v>166</v>
      </c>
      <c r="H30" s="58"/>
      <c r="I30" s="51"/>
      <c r="J30" s="51">
        <f t="shared" si="1"/>
        <v>0</v>
      </c>
      <c r="K30" s="51">
        <f t="shared" si="2"/>
        <v>0</v>
      </c>
      <c r="L30" s="47" t="s">
        <v>108</v>
      </c>
      <c r="M30" s="65">
        <v>13733.73</v>
      </c>
      <c r="N30" s="44"/>
      <c r="O30" s="44"/>
      <c r="P30" s="44"/>
      <c r="Q30" s="44"/>
    </row>
    <row r="31" spans="2:17" ht="110.25">
      <c r="B31" s="33" t="s">
        <v>30</v>
      </c>
      <c r="C31" s="61">
        <v>25</v>
      </c>
      <c r="D31" s="50" t="s">
        <v>56</v>
      </c>
      <c r="E31" s="50" t="str">
        <f t="shared" si="0"/>
        <v>Foarfece endooculare cu tăiere vertical</v>
      </c>
      <c r="F31" s="61" t="s">
        <v>32</v>
      </c>
      <c r="G31" s="61">
        <v>68</v>
      </c>
      <c r="H31" s="58"/>
      <c r="I31" s="51"/>
      <c r="J31" s="51">
        <f t="shared" si="1"/>
        <v>0</v>
      </c>
      <c r="K31" s="51">
        <f t="shared" si="2"/>
        <v>0</v>
      </c>
      <c r="L31" s="47" t="s">
        <v>108</v>
      </c>
      <c r="M31" s="65">
        <v>221255.57</v>
      </c>
      <c r="N31" s="44"/>
      <c r="O31" s="44"/>
      <c r="P31" s="44"/>
      <c r="Q31" s="44"/>
    </row>
    <row r="32" spans="2:13" ht="110.25">
      <c r="B32" s="33" t="s">
        <v>30</v>
      </c>
      <c r="C32" s="61">
        <v>26</v>
      </c>
      <c r="D32" s="50" t="s">
        <v>57</v>
      </c>
      <c r="E32" s="50" t="str">
        <f t="shared" si="0"/>
        <v>Hialuronat de sodiu 1%</v>
      </c>
      <c r="F32" s="61" t="s">
        <v>32</v>
      </c>
      <c r="G32" s="61">
        <v>3740</v>
      </c>
      <c r="H32" s="58"/>
      <c r="I32" s="51"/>
      <c r="J32" s="51">
        <f t="shared" si="1"/>
        <v>0</v>
      </c>
      <c r="K32" s="51">
        <f t="shared" si="2"/>
        <v>0</v>
      </c>
      <c r="L32" s="47" t="s">
        <v>108</v>
      </c>
      <c r="M32" s="65">
        <v>514094.17</v>
      </c>
    </row>
    <row r="33" spans="2:13" ht="110.25">
      <c r="B33" s="33" t="s">
        <v>30</v>
      </c>
      <c r="C33" s="61">
        <v>27</v>
      </c>
      <c r="D33" s="50" t="s">
        <v>58</v>
      </c>
      <c r="E33" s="50" t="str">
        <f t="shared" si="0"/>
        <v>Implant orbital din silicon</v>
      </c>
      <c r="F33" s="61" t="s">
        <v>32</v>
      </c>
      <c r="G33" s="61">
        <v>10</v>
      </c>
      <c r="H33" s="58"/>
      <c r="I33" s="58"/>
      <c r="J33" s="51">
        <f t="shared" si="1"/>
        <v>0</v>
      </c>
      <c r="K33" s="51">
        <f t="shared" si="2"/>
        <v>0</v>
      </c>
      <c r="L33" s="47" t="s">
        <v>108</v>
      </c>
      <c r="M33" s="66">
        <v>24326.42</v>
      </c>
    </row>
    <row r="34" spans="2:13" ht="110.25">
      <c r="B34" s="33" t="s">
        <v>30</v>
      </c>
      <c r="C34" s="61">
        <v>28</v>
      </c>
      <c r="D34" s="50" t="s">
        <v>59</v>
      </c>
      <c r="E34" s="50" t="str">
        <f t="shared" si="0"/>
        <v>Implant pentru chirurgia filtranta a glaucomului</v>
      </c>
      <c r="F34" s="61" t="s">
        <v>32</v>
      </c>
      <c r="G34" s="61">
        <v>10</v>
      </c>
      <c r="H34" s="58"/>
      <c r="I34" s="58"/>
      <c r="J34" s="51">
        <f t="shared" si="1"/>
        <v>0</v>
      </c>
      <c r="K34" s="51">
        <f t="shared" si="2"/>
        <v>0</v>
      </c>
      <c r="L34" s="47" t="s">
        <v>108</v>
      </c>
      <c r="M34" s="67">
        <v>123233.33</v>
      </c>
    </row>
    <row r="35" spans="2:13" ht="110.25">
      <c r="B35" s="33" t="s">
        <v>30</v>
      </c>
      <c r="C35" s="61">
        <v>29</v>
      </c>
      <c r="D35" s="50" t="s">
        <v>60</v>
      </c>
      <c r="E35" s="50" t="str">
        <f t="shared" si="0"/>
        <v>Marcher chirurgical</v>
      </c>
      <c r="F35" s="61" t="s">
        <v>32</v>
      </c>
      <c r="G35" s="61">
        <v>146</v>
      </c>
      <c r="H35" s="58"/>
      <c r="I35" s="58"/>
      <c r="J35" s="51">
        <f t="shared" si="1"/>
        <v>0</v>
      </c>
      <c r="K35" s="51">
        <f t="shared" si="2"/>
        <v>0</v>
      </c>
      <c r="L35" s="47" t="s">
        <v>108</v>
      </c>
      <c r="M35" s="67">
        <v>14690.03</v>
      </c>
    </row>
    <row r="36" spans="2:13" ht="110.25">
      <c r="B36" s="33" t="s">
        <v>30</v>
      </c>
      <c r="C36" s="61">
        <v>30</v>
      </c>
      <c r="D36" s="50" t="s">
        <v>61</v>
      </c>
      <c r="E36" s="50" t="str">
        <f t="shared" si="0"/>
        <v>Piesa p/u vitrectomie anterioara compatibil cu  aparatulALCON INFINITI</v>
      </c>
      <c r="F36" s="61" t="s">
        <v>32</v>
      </c>
      <c r="G36" s="61">
        <v>90</v>
      </c>
      <c r="H36" s="58"/>
      <c r="I36" s="58"/>
      <c r="J36" s="51">
        <f t="shared" si="1"/>
        <v>0</v>
      </c>
      <c r="K36" s="51">
        <f t="shared" si="2"/>
        <v>0</v>
      </c>
      <c r="L36" s="47" t="s">
        <v>108</v>
      </c>
      <c r="M36" s="67">
        <v>253830</v>
      </c>
    </row>
    <row r="37" spans="2:13" ht="110.25">
      <c r="B37" s="33" t="s">
        <v>30</v>
      </c>
      <c r="C37" s="61">
        <v>31</v>
      </c>
      <c r="D37" s="50" t="s">
        <v>62</v>
      </c>
      <c r="E37" s="50" t="str">
        <f t="shared" si="0"/>
        <v xml:space="preserve">Sutura chir. oftalm. Poliester 6/0 </v>
      </c>
      <c r="F37" s="61" t="s">
        <v>32</v>
      </c>
      <c r="G37" s="61">
        <v>100</v>
      </c>
      <c r="H37" s="58"/>
      <c r="I37" s="58"/>
      <c r="J37" s="51">
        <f t="shared" si="1"/>
        <v>0</v>
      </c>
      <c r="K37" s="51">
        <f t="shared" si="2"/>
        <v>0</v>
      </c>
      <c r="L37" s="47" t="s">
        <v>108</v>
      </c>
      <c r="M37" s="67">
        <v>7266.67</v>
      </c>
    </row>
    <row r="38" spans="2:13" ht="110.25">
      <c r="B38" s="33" t="s">
        <v>30</v>
      </c>
      <c r="C38" s="61">
        <v>32</v>
      </c>
      <c r="D38" s="50" t="s">
        <v>63</v>
      </c>
      <c r="E38" s="50" t="str">
        <f t="shared" si="0"/>
        <v>Tub de silicon</v>
      </c>
      <c r="F38" s="61" t="s">
        <v>32</v>
      </c>
      <c r="G38" s="61">
        <v>20</v>
      </c>
      <c r="H38" s="58"/>
      <c r="I38" s="58"/>
      <c r="J38" s="51">
        <f t="shared" si="1"/>
        <v>0</v>
      </c>
      <c r="K38" s="51">
        <f t="shared" si="2"/>
        <v>0</v>
      </c>
      <c r="L38" s="47" t="s">
        <v>108</v>
      </c>
      <c r="M38" s="67">
        <v>4782.5</v>
      </c>
    </row>
    <row r="39" spans="2:13" ht="110.25">
      <c r="B39" s="33" t="s">
        <v>30</v>
      </c>
      <c r="C39" s="61">
        <v>33</v>
      </c>
      <c r="D39" s="50" t="s">
        <v>64</v>
      </c>
      <c r="E39" s="50" t="str">
        <f t="shared" si="0"/>
        <v>Tub de silicon pentru fixarea benzii de silicon</v>
      </c>
      <c r="F39" s="61" t="s">
        <v>32</v>
      </c>
      <c r="G39" s="61">
        <v>20</v>
      </c>
      <c r="H39" s="58"/>
      <c r="I39" s="58"/>
      <c r="J39" s="51">
        <f t="shared" si="1"/>
        <v>0</v>
      </c>
      <c r="K39" s="51">
        <f t="shared" si="2"/>
        <v>0</v>
      </c>
      <c r="L39" s="47" t="s">
        <v>108</v>
      </c>
      <c r="M39" s="67">
        <v>3892.17</v>
      </c>
    </row>
    <row r="40" spans="2:13" ht="110.25">
      <c r="B40" s="33" t="s">
        <v>30</v>
      </c>
      <c r="C40" s="61">
        <v>34</v>
      </c>
      <c r="D40" s="50" t="s">
        <v>65</v>
      </c>
      <c r="E40" s="50" t="str">
        <f t="shared" si="0"/>
        <v>Viscoelastic methylcelluloza 2%, 5 ml</v>
      </c>
      <c r="F40" s="61" t="s">
        <v>32</v>
      </c>
      <c r="G40" s="61">
        <v>1200</v>
      </c>
      <c r="H40" s="58"/>
      <c r="I40" s="58"/>
      <c r="J40" s="51">
        <f t="shared" si="1"/>
        <v>0</v>
      </c>
      <c r="K40" s="51">
        <f t="shared" si="2"/>
        <v>0</v>
      </c>
      <c r="L40" s="47" t="s">
        <v>108</v>
      </c>
      <c r="M40" s="67">
        <v>47300</v>
      </c>
    </row>
    <row r="41" spans="2:13" ht="110.25">
      <c r="B41" s="33" t="s">
        <v>30</v>
      </c>
      <c r="C41" s="61">
        <v>35</v>
      </c>
      <c r="D41" s="50" t="s">
        <v>66</v>
      </c>
      <c r="E41" s="50" t="str">
        <f t="shared" si="0"/>
        <v>Cutit oftalmic chirurgical 45 grade</v>
      </c>
      <c r="F41" s="61" t="s">
        <v>106</v>
      </c>
      <c r="G41" s="61">
        <v>960</v>
      </c>
      <c r="H41" s="58"/>
      <c r="I41" s="58"/>
      <c r="J41" s="51">
        <f t="shared" si="1"/>
        <v>0</v>
      </c>
      <c r="K41" s="51">
        <f t="shared" si="2"/>
        <v>0</v>
      </c>
      <c r="L41" s="47" t="s">
        <v>108</v>
      </c>
      <c r="M41" s="67">
        <v>112000</v>
      </c>
    </row>
    <row r="42" spans="2:13" ht="110.25">
      <c r="B42" s="33" t="s">
        <v>30</v>
      </c>
      <c r="C42" s="61">
        <v>36</v>
      </c>
      <c r="D42" s="50" t="s">
        <v>67</v>
      </c>
      <c r="E42" s="50" t="str">
        <f t="shared" si="0"/>
        <v>Ulei de Silicon 1300</v>
      </c>
      <c r="F42" s="61" t="s">
        <v>107</v>
      </c>
      <c r="G42" s="61">
        <v>60</v>
      </c>
      <c r="H42" s="58"/>
      <c r="I42" s="58"/>
      <c r="J42" s="51">
        <f t="shared" si="1"/>
        <v>0</v>
      </c>
      <c r="K42" s="51">
        <f t="shared" si="2"/>
        <v>0</v>
      </c>
      <c r="L42" s="47" t="s">
        <v>108</v>
      </c>
      <c r="M42" s="67">
        <v>34620</v>
      </c>
    </row>
    <row r="43" spans="2:13" ht="110.25">
      <c r="B43" s="33" t="s">
        <v>30</v>
      </c>
      <c r="C43" s="61">
        <v>37</v>
      </c>
      <c r="D43" s="62" t="s">
        <v>68</v>
      </c>
      <c r="E43" s="50" t="str">
        <f t="shared" si="0"/>
        <v>Canula getabila 27G, dreapta</v>
      </c>
      <c r="F43" s="63" t="s">
        <v>106</v>
      </c>
      <c r="G43" s="61">
        <v>200</v>
      </c>
      <c r="H43" s="58"/>
      <c r="I43" s="58"/>
      <c r="J43" s="51">
        <f t="shared" si="1"/>
        <v>0</v>
      </c>
      <c r="K43" s="51">
        <f t="shared" si="2"/>
        <v>0</v>
      </c>
      <c r="L43" s="47" t="s">
        <v>108</v>
      </c>
      <c r="M43" s="67">
        <v>6666.67</v>
      </c>
    </row>
    <row r="44" ht="12.75">
      <c r="M44" s="68">
        <f>SUM(M8:M43)</f>
        <v>3745994.729999999</v>
      </c>
    </row>
    <row r="45" spans="10:11" ht="12.75">
      <c r="J45" s="1">
        <f>SUM(J8:J43)</f>
        <v>0</v>
      </c>
      <c r="K45" s="45">
        <f>SUM(K8:K43)</f>
        <v>0</v>
      </c>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R19"/>
    </sheetView>
  </sheetViews>
  <sheetFormatPr defaultColWidth="9.140625" defaultRowHeight="12.75"/>
  <sheetData>
    <row r="11" spans="2:12" s="1" customFormat="1" ht="15.75">
      <c r="B11" s="9"/>
      <c r="C11" s="9"/>
      <c r="D11" s="9"/>
      <c r="E11" s="9"/>
      <c r="F11" s="10"/>
      <c r="G11" s="9"/>
      <c r="H11" s="11"/>
      <c r="I11" s="11"/>
      <c r="J11" s="9"/>
      <c r="K11" s="9"/>
      <c r="L11" s="9"/>
    </row>
    <row r="12" spans="2:12" s="1" customFormat="1" ht="15.75">
      <c r="B12" s="9"/>
      <c r="C12" s="9"/>
      <c r="D12" s="9"/>
      <c r="E12" s="9"/>
      <c r="F12" s="10"/>
      <c r="G12" s="9"/>
      <c r="H12" s="83" t="s">
        <v>25</v>
      </c>
      <c r="I12" s="83"/>
      <c r="J12" s="7" t="e">
        <f>SUM(#REF!)</f>
        <v>#REF!</v>
      </c>
      <c r="K12" s="7" t="e">
        <f>SUM(#REF!)</f>
        <v>#REF!</v>
      </c>
      <c r="L12" s="9"/>
    </row>
    <row r="13" s="1" customFormat="1" ht="15.75">
      <c r="F13" s="6"/>
    </row>
    <row r="14" s="1" customFormat="1" ht="15.75">
      <c r="F14" s="6"/>
    </row>
    <row r="15" s="8" customFormat="1" ht="20.25">
      <c r="D15" s="8" t="s">
        <v>15</v>
      </c>
    </row>
    <row r="16" s="8" customFormat="1" ht="20.25"/>
    <row r="17" s="8" customFormat="1" ht="20.25">
      <c r="D17" s="8"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2024-02-29T10:05:16Z</dcterms:modified>
  <cp:category/>
  <cp:version/>
  <cp:contentType/>
  <cp:contentStatus/>
</cp:coreProperties>
</file>