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xr:revisionPtr revIDLastSave="0" documentId="13_ncr:1_{11550756-12DB-4462-BFB6-E93E2FC14494}" xr6:coauthVersionLast="47" xr6:coauthVersionMax="47" xr10:uidLastSave="{00000000-0000-0000-0000-000000000000}"/>
  <bookViews>
    <workbookView xWindow="28680" yWindow="-120" windowWidth="29040" windowHeight="15720" xr2:uid="{00000000-000D-0000-FFFF-FFFF00000000}"/>
  </bookViews>
  <sheets>
    <sheet name="Lista de distribuție" sheetId="1" r:id="rId1"/>
  </sheets>
  <definedNames>
    <definedName name="_xlnm._FilterDatabase" localSheetId="0" hidden="1">'Lista de distribuție'!$B$3:$AY$28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Y8" i="1" l="1"/>
  <c r="AY5" i="1"/>
  <c r="BA5" i="1" s="1"/>
  <c r="AY4" i="1"/>
  <c r="BA4" i="1"/>
  <c r="AX28" i="1"/>
  <c r="BA27" i="1"/>
  <c r="BA26" i="1"/>
  <c r="BA25" i="1"/>
  <c r="BA24" i="1"/>
  <c r="BA23" i="1"/>
  <c r="BA22" i="1"/>
  <c r="BA21" i="1"/>
  <c r="BA20" i="1"/>
  <c r="BA19" i="1"/>
  <c r="BA18" i="1"/>
  <c r="BA17" i="1"/>
  <c r="BA16" i="1"/>
  <c r="BA15" i="1"/>
  <c r="BA14" i="1"/>
  <c r="BA13" i="1"/>
  <c r="BA12" i="1"/>
  <c r="BA11" i="1"/>
  <c r="BA10" i="1"/>
  <c r="BA9" i="1"/>
  <c r="BA6" i="1"/>
  <c r="AY28" i="1" l="1"/>
  <c r="BA8" i="1"/>
  <c r="BB8" i="1" s="1"/>
  <c r="BB24" i="1"/>
  <c r="BB23" i="1"/>
  <c r="BB22" i="1"/>
  <c r="BB21" i="1"/>
  <c r="BB20" i="1"/>
  <c r="BB19" i="1"/>
  <c r="BB18" i="1"/>
  <c r="BB17" i="1"/>
  <c r="BB16" i="1"/>
  <c r="BB15" i="1"/>
  <c r="BB14" i="1"/>
  <c r="BB13" i="1"/>
  <c r="BB12" i="1"/>
  <c r="BB11" i="1"/>
  <c r="BB10" i="1"/>
  <c r="BB9" i="1"/>
  <c r="BB7" i="1"/>
  <c r="BB6" i="1"/>
  <c r="BB5" i="1"/>
  <c r="BA28" i="1" l="1"/>
  <c r="BB4" i="1"/>
</calcChain>
</file>

<file path=xl/sharedStrings.xml><?xml version="1.0" encoding="utf-8"?>
<sst xmlns="http://schemas.openxmlformats.org/spreadsheetml/2006/main" count="150" uniqueCount="102">
  <si>
    <t>CENTRUL DE MEDICINA LEGALA (0035)</t>
  </si>
  <si>
    <t>CENTRUL DE PLASAMENT SI REABILITARE PENTRU COPII DE VARSTA FRAGEDA MUN CHISINAU (0038)</t>
  </si>
  <si>
    <t>CENTRUL NATIONAL DE TRANSFUZIE A SANGELUI (0055)</t>
  </si>
  <si>
    <t>IMSP ASOCIATIA MEDICALA TERITORIALA RASCANI (0164)</t>
  </si>
  <si>
    <t>IMSP CENTRUL DE SANATATE BRICENI (0185)</t>
  </si>
  <si>
    <t>IMSP CENTRUL DE SANATATE CANTEMIR (0196)</t>
  </si>
  <si>
    <t>IMSP CENTRUL DE SANATATE CRIULENI (0241)</t>
  </si>
  <si>
    <t>IMSP CENTRUL DE SANATATE DUBASARI (0252)</t>
  </si>
  <si>
    <t>IMSP CENTRUL DE SANATATE DURLESTI (0254)</t>
  </si>
  <si>
    <t>IMSP CENTRUL DE SANATATE NISPORENI (0316)</t>
  </si>
  <si>
    <t>IMSP CENTRUL DE SANATATE ORHEI NR 1 (0321)</t>
  </si>
  <si>
    <t>IMSP CENTRUL DE SANATATE SOROCA (0366)</t>
  </si>
  <si>
    <t>IMSP CENTRUL DE SANATATE TARACLIA (0379)</t>
  </si>
  <si>
    <t>IMSP CENTRUL DE SANATATE VADUL LUI VODA (0394)</t>
  </si>
  <si>
    <t>IMSP CENTRUL DE SANATATE VULCANESTI (0409)</t>
  </si>
  <si>
    <t>IMSP CLINICA UNIVERSITARA DE ASISTENTA MEDICALA PRIMARA A USMF N TESTEMITANU (0421)</t>
  </si>
  <si>
    <t>IMSP INSTITUTUL DE MEDICINA URGENTA (0426)</t>
  </si>
  <si>
    <t>IMSP INSTITUTUL DE NEUROLOGIE SI NEUROCHIRURGIE DIOMID GHERMAN (0427)</t>
  </si>
  <si>
    <t>IMSP INSTITUTUL DE PNEUMOLOGIE CHIRIL DRAGANIUC (0428)</t>
  </si>
  <si>
    <t>IMSP INSTITUTUL ONCOLOGIC (0430)</t>
  </si>
  <si>
    <t>IMSP SPITALUL CLINIC BALTI (0436)</t>
  </si>
  <si>
    <t>IMSP SPITALUL CLINIC DE RECUPERARE SI INGRIJIRI CRONICE (0435)</t>
  </si>
  <si>
    <t>IMSP SPITALUL CLINIC DE TRAUMATOLOGIE SI ORTOPEDIE (0439)</t>
  </si>
  <si>
    <t>IMSP SPITALUL CLINIC MUNICIPAL SFANTA TREIME (0446)</t>
  </si>
  <si>
    <t>IMSP SPITALUL CLINIC REPUBLICAN TIMOFEI MOSNEAGA (0448)</t>
  </si>
  <si>
    <t>IMSP SPITALUL RAIONAL ANENII NOI (0453)</t>
  </si>
  <si>
    <t>IMSP SPITALUL RAIONAL BRICENI (0455)</t>
  </si>
  <si>
    <t>IMSP SPITALUL RAIONAL CAHUL (0456)</t>
  </si>
  <si>
    <t>IMSP SPITALUL RAIONAL CANTEMIR (0458)</t>
  </si>
  <si>
    <t>IMSP SPITALUL RAIONAL CAUSENI ANA SI ALEXANDRU (0459)</t>
  </si>
  <si>
    <t>IMSP SPITALUL RAIONAL CEADIR-LUNGA (0460)</t>
  </si>
  <si>
    <t>IMSP SPITALUL RAIONAL CRIULENI (0463)</t>
  </si>
  <si>
    <t>IMSP SPITALUL RAIONAL DONDUSENI (0464)</t>
  </si>
  <si>
    <t>IMSP SPITALUL RAIONAL EDINET (0466)</t>
  </si>
  <si>
    <t>IMSP SPITALUL RAIONAL HANCESTI (0470)</t>
  </si>
  <si>
    <t>IMSP SPITALUL RAIONAL IALOVENI (0471)</t>
  </si>
  <si>
    <t>IMSP SPITALUL RAIONAL NISPORENI (0473)</t>
  </si>
  <si>
    <t>IMSP SPITALUL RAIONAL OCNITA (0474)</t>
  </si>
  <si>
    <t>IMSP SPITALUL RAIONAL ORHEI (0475)</t>
  </si>
  <si>
    <t>IMSP SPITALUL RAIONAL REZINA (0477)</t>
  </si>
  <si>
    <t>IMSP SPITALUL RAIONAL SOLDANESTI (0479)</t>
  </si>
  <si>
    <t>IMSP SPITALUL RAIONAL SOROCA A PRISACARI (0480)</t>
  </si>
  <si>
    <t>IMSP SPITALUL RAIONAL STRASENI (0482)</t>
  </si>
  <si>
    <t>SERVICIUL MEDICAL AL MINISTERULUI AFACERILOR INTERNE (0570)</t>
  </si>
  <si>
    <t>Cantitatea</t>
  </si>
  <si>
    <t>Reagent monoclonal anti-A (ml)  ( 006013 )</t>
  </si>
  <si>
    <t>CERINȚE TEHNICE
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CERTIFICARE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</si>
  <si>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ml</t>
  </si>
  <si>
    <t>Reagent monoclonal anti-B (ml)  ( 006014 )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</si>
  <si>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</si>
  <si>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anti-AB (ml)  ( 006015 )</t>
  </si>
  <si>
    <t>Destinaţie: pentru determinarea antigenelor eritrocitari în sângele donatorilor şi pacienţilor.
Proprietăţi:  
Tipul anticorpilor – clasa IgM.
Sensibilitate- cu Ag-e corespunzătoare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</si>
  <si>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Reagent monoclonal anti-A1 (ml)  ( 006016 )</t>
  </si>
  <si>
    <t>Destinaţie: pentru determinarea antigenelor eritrocitari în sângele donatorilor şi pacienţilor.
Proprietăţi:  
Reagent stabilizat, de origine vegetală, care conține aglutinine destinate pentru determinarea subgrupelor A1 și A1B  a antigenului A. Sensibilitate - cu Ag corespunzător. Specificitate - conform Ag fără hemoliză imună şi reacţii false de aglutinare. 
Metoda de utilizare a reagentului pe placă și tub la T° camerei (18-25°C), examen vizual. 
Aspectul vizual - fără rulouri şi precipitat.
Forma de ambalare: în flacoane de  5ml,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</si>
  <si>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 (ml)  ( 006018 )</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</si>
  <si>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</si>
  <si>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anti-D IgM+IgG (ml)  ( 006019 )</t>
  </si>
  <si>
    <t>Destinaţie: pentru determinarea antigenelor eritrocitare în sângele  donatorilor şi pacienţilor.
Proprietăţi: 
Tipul anticorpilor – clasa IgM și IgG.
Sensibilitate -  cu Ag corespunzător
a) aviditate în primele 15 secunde, metoda pe placă.
b) intensitatea reacţiei de la 3+ până la 4+, metoda pe placă și tub Specificitate - conform Ag fără hemoliză imună şi reacţii false de aglutinare.
Metoda de utilizare a reagentului – incubarea în tub la T°  camerei 18-25 °C și 37°C în testul antiglobulinic indirect (TAI),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</si>
  <si>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Reagent monoclonal anti-Kell (ml)  ( 006020 )</t>
  </si>
  <si>
    <t>Destinaţie: pentru determinarea antigenelor eritrocitari în sângele donatorilor şi pacienţilor.
Proprietăţi:  
Tipul anticorpilor – clasa IgM.
Sensibilitate -  cu Ag corespunzător, în formă heterozigotă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</si>
  <si>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Ser polispecific antiglobulinic (ml)  ( 006021 )</t>
  </si>
  <si>
    <t>Destinaţie:  Pentru efectuarea testului antiglobulinic (Coombs) direct și indirect, metoda în tub.
Proprietăţi:
conţine obligatoriu anticorpi anti- IgG şi anti-C3d, care reacționează cu imunoglobulinele și/sau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devalabilitate, condiţii de păstrare). Datele de identitate expuse pe cutie vor coincide în mod obligator cu cele de pe etichet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</si>
  <si>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IgG-celule acoperite (ml)  ( 006022 )</t>
  </si>
  <si>
    <t>Destinaţie: pentru confirmarea şi validarea rezultatelor negative în testul antiglobulinic.
Proprietăţi:
Suspensie eritrocitară:
a) de grup sanguin  0;
b) sensibilizate (acoperite) cu IgG;
c) concentrație – cuprinsă între 2% și 5%.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</si>
  <si>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Soluția LISS, tip II (ml)  ( 006023 )</t>
  </si>
  <si>
    <t>Destinaţie: pentru tehnica de aglutinare în tub.
Proprietăţi:
- pH 6,5 - 7,0.
- asigurarea creşterii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</si>
  <si>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Soluția LISS, tip I (ml)  ( 006024 )</t>
  </si>
  <si>
    <t>Destinaţie: pentru tehnica de aglutinare în gel.
Proprietăţi:
- pH 6,5 - 7,0.
- asigură creşterea ratei de asociere a anticorpilor şi îmbunătățirea  reacţiei antigen/antcicorp; 
Aspectul - lipsa opalescenței sau particulelor la inspecția vizuala.
Forma de ambalare: în flacoane de la 50 ml până la 500 ml, livrate în ambalaj securizat, marcat şi etichetat de producător cu menţionarea datelor de identitate (denumire, număr lot, seria, termenii devalabilitate,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</si>
  <si>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tub cu EDTA (un)  ( 006025 )</t>
  </si>
  <si>
    <t>Destinaţie: pentru recoltarea sângelui de la pacient, pacient/recipient destinat examinărilor de laborator.
Proprietăţi: volum 8-10 ml, asigurată cu conservant tip EDTA K3, cu capac.
Forma de ambalare: livrat în ambalaj, marcat şi etichetat de producător cu menţionarea datelor de identitate (denumire produs, număr lot/serie, termenii de valabilitate, condiţii de păstrare) şi notificările “DE UZ UNIC”, “STERIL în interior”. Datele de identitate expuse pe cutie vor coincide în mod obligator cu cele de pe etichetele fiecărei eprubete.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</si>
  <si>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Bucată</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</si>
  <si>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</si>
  <si>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</si>
  <si>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Card cu gel pentru identificare antigene ABO si Rhesus D (un)  ( 006027 )</t>
  </si>
  <si>
    <t>Destinaţie: Pentru determinarea antigenelor eritrocitari în sângele  donatorilor şi pacienţilor după sistemul AB0 şi Rhesus D.
Proprietăţi:
Coloane cu gel ce conțin minim necesar de anticorpi monoclonali pentru determinarea antigenelor A, B, D și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</si>
  <si>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Card cu gel pentru fenotiparea antigenelor  eritrocitare a sistemului Rhesus şi Kell (un)  ( 006028 )</t>
  </si>
  <si>
    <t>Destinaţie: Pentru fenotiparea  antigenelor eritrocitari în sângele  donatorilor şi pacienţilor după sistemul  Rhesus şi Kell. 
Proprietăţi:
Coloane cu gel ce conțin minim necesar de anticorpi monoclonali pentru determinarea antigenelor C, c, E, e, K şi control.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</si>
  <si>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Card de gel cu ser antiglobulinic polispecific şi soluţie cu putere ionică scăzută (un)  ( 006029 )</t>
  </si>
  <si>
    <t>Destinaţie: Pentru efectuarea testului antiglobulinic (COOMBS) direct și indirect.
Proprietăţi:
Coloane cu gel ce conțin antiglobulina umană (AGU), sunt utilizate în determinare, identificare anticorpi antieritrocitari, compatibilitatea sangvină pretransfuzională și testul antiglobulinic direct (TAD).
Aspectul - fără rulouri şi precipitat, gel omogenizat.
Compatibil cu echipamentul existent în laboratorul instituției.
Forma de ambalare:
Card cu şase coloane, va fi ambalat separat în ambalaj sigur, marcat şi etichetat de către producător cu informaţii de identitate (denumire, număr de lot/serie, termenul de valabilitate, condiţiile de depozitare).  Datele de identificare de pe ambalaj vor coincide în mod obligatoriu cu datele de pe fiecare card.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</si>
  <si>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Panel eritrocitar din 3 celule - test (set)  ( 006030 )</t>
  </si>
  <si>
    <t>Destinaţie: pentru detectarea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specificitate produs  pe o perioadă de cel puțin 60 de zile de la data producerii.
Forma de ambalare:
Flacoane de 10 ml, livrate în ambalaje sigure, marcate şi etichetate de către producător cu  informaţii (nume, număr de lot, numărul de serie, termenele de valabilitate, condiţii de depozitare). Datele de identificare afişate pe cutie vor coincide cu eticheta obligatorie a fiecărui component al setului.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</si>
  <si>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set</t>
  </si>
  <si>
    <t>Reagent monoclonal anti-C (IgM)  ( 008497 )</t>
  </si>
  <si>
    <t>Reagent monoclonal anti-E (IgM)  ( 008498 )</t>
  </si>
  <si>
    <t>Reagent monoclonal anti-e (IgM)  ( 008499 )</t>
  </si>
  <si>
    <t>Reagent monoclonal anti-c (IgM)  ( 008500 )</t>
  </si>
  <si>
    <t>TVA</t>
  </si>
  <si>
    <t>Preț unitar fără TVA</t>
  </si>
  <si>
    <t>Panel eritrocitar din 10 celule - test</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</si>
  <si>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50% (30 zile) din termenul total de valabilitate a acestuiaDestinaţie: pentru identificarea anticorpilor antieritrocitari iregulari la etapa scrining a sîngelui donat, prin metoda în tub.
Proprietăţi:
a) solutie stabilizată de grupa O cu cantitate minimă obligatorie de antigeni principali: D, C, E, c, e, Cw, K, k, Kpa, Kpb, Fya, Fyb, Jka, Jkb, M, N, S, s, Lea, Leb și altele.
b) reactivitate şi specificitate -reacţia clară a reagenţiilor selectaţi cu antigenele eritrocitare corespunzătoare. 
c) aspect - lichidul supernatant nu are semne de hemoliză sau opalescenţă la inspecţia vizuală. 
d) stabilitate reactivitate și specificit</t>
  </si>
  <si>
    <t>Reagent monoclonal anti-IgG</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</si>
  <si>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anticorpilor IgG fixate pe suprafața eritrocitelor în testele antiglobulinice directe, metoda în tub.
Proprietăţi:
conţine obligatoriu anticorpi anti- IgG care reacționează cu imunoglobulinele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t>
  </si>
  <si>
    <t>Reagent monoclonal anti-C3d</t>
  </si>
  <si>
    <t>Declarație de conformitate CE/SM și/sau Certificat de conformitate CE/SM
prezenţa instrucţiunii de utilizare a produsului, în limba de stat, în care se confirmă cerințele produsului
confirmarea prezentării certificatului de calitate pentru fiecare lot la fiecare tranşă
confirmarea precum la livrare termenul de valabilitate a produsului va fi nu mai mic de 80% din termenul total de valabilitate a acestuia. Destinaţie:  Pentru detectarea complimentului fixat pe suprafața eritrocitelor în testele antiglobulinice directe, metoda în tub.
Proprietăţi:
conţine obligatoriu anticorpi anti- C3d care reacționează cu complementul de pe membrana eritrocitelor, provocând aglutinarea eritrocitelor sensibilizate. 
Forma de ambalare: în flacoane de până la 10 ml, livrate în ambalaj securizat, marcat şi etichetat de producător cu menţionarea datelor de identitate (denumire, număr lot, seria, termenii de valabilitate, condiţii de păstrare). Datele de identitate expuse pe cutie vor coincide în mod o</t>
  </si>
  <si>
    <t>Specificarea tehnică deplină solicitată de către autoritatea contractantă</t>
  </si>
  <si>
    <t>Nr.Lot</t>
  </si>
  <si>
    <t>Unitatea de
măsură</t>
  </si>
  <si>
    <t xml:space="preserve">Total </t>
  </si>
  <si>
    <t>Suma estimată  fără TVA</t>
  </si>
  <si>
    <t>Termen de Livrare</t>
  </si>
  <si>
    <t xml:space="preserve">Februarie 2027  
IMSP conform 
anexei </t>
  </si>
  <si>
    <t>Denumire 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</si>
</sst>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sz val="8"/>
      <name val="Arial"/>
      <family val="2"/>
    </font>
    <font>
      <sz val="8"/>
      <name val="Arial"/>
      <family val="2"/>
      <charset val="204"/>
    </font>
    <font>
      <sz val="10"/>
      <name val="Arial"/>
      <family val="2"/>
      <charset val="204"/>
    </font>
    <font>
      <sz val="10"/>
      <name val="Arial"/>
      <family val="2"/>
    </font>
    <font>
      <sz val="11"/>
      <color theme="1"/>
      <name val="Calibri"/>
      <family val="2"/>
      <scheme val="minor"/>
    </font>
    <font>
      <sz val="9"/>
      <color theme="1"/>
      <name val="Times New Roman"/>
      <family val="1"/>
    </font>
    <font>
      <b/>
      <sz val="9"/>
      <color theme="1"/>
      <name val="Times New Roman"/>
      <family val="1"/>
    </font>
    <font>
      <sz val="9"/>
      <color theme="1"/>
      <name val="Calibri"/>
      <family val="2"/>
      <scheme val="minor"/>
    </font>
    <font>
      <sz val="9"/>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9">
    <xf numFmtId="0" fontId="0" fillId="0" borderId="0"/>
    <xf numFmtId="0" fontId="1" fillId="0" borderId="0"/>
    <xf numFmtId="0" fontId="2" fillId="0" borderId="0"/>
    <xf numFmtId="0" fontId="3" fillId="0" borderId="0"/>
    <xf numFmtId="0" fontId="3" fillId="0" borderId="0"/>
    <xf numFmtId="164" fontId="3" fillId="0" borderId="0" applyFont="0" applyFill="0" applyBorder="0" applyAlignment="0" applyProtection="0"/>
    <xf numFmtId="164" fontId="3" fillId="0" borderId="0" applyFont="0" applyFill="0" applyBorder="0" applyAlignment="0" applyProtection="0"/>
    <xf numFmtId="0" fontId="4" fillId="0" borderId="0"/>
    <xf numFmtId="164" fontId="5" fillId="0" borderId="0" applyFont="0" applyFill="0" applyBorder="0" applyAlignment="0" applyProtection="0"/>
  </cellStyleXfs>
  <cellXfs count="43">
    <xf numFmtId="0" fontId="0" fillId="0" borderId="0" xfId="0"/>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7" fillId="0" borderId="1" xfId="1" applyFont="1" applyBorder="1" applyAlignment="1">
      <alignment vertical="center"/>
    </xf>
    <xf numFmtId="0" fontId="6" fillId="0" borderId="1" xfId="0" applyFont="1" applyBorder="1"/>
    <xf numFmtId="2" fontId="8" fillId="0" borderId="0" xfId="0" applyNumberFormat="1" applyFont="1"/>
    <xf numFmtId="0" fontId="8" fillId="0" borderId="0" xfId="0" applyFont="1"/>
    <xf numFmtId="2" fontId="7" fillId="0" borderId="1" xfId="1" applyNumberFormat="1" applyFont="1" applyBorder="1" applyAlignment="1">
      <alignment horizontal="center" vertical="center"/>
    </xf>
    <xf numFmtId="4" fontId="7" fillId="0" borderId="1" xfId="1" applyNumberFormat="1" applyFont="1" applyBorder="1" applyAlignment="1">
      <alignment horizontal="right" vertical="center" indent="1"/>
    </xf>
    <xf numFmtId="2" fontId="7" fillId="0" borderId="1" xfId="1" applyNumberFormat="1" applyFont="1" applyBorder="1" applyAlignment="1">
      <alignment horizontal="right" vertical="center" indent="1"/>
    </xf>
    <xf numFmtId="4" fontId="7" fillId="0" borderId="1" xfId="1" applyNumberFormat="1" applyFont="1" applyBorder="1" applyAlignment="1">
      <alignment horizontal="center" vertical="center"/>
    </xf>
    <xf numFmtId="2" fontId="8" fillId="2" borderId="3" xfId="0" applyNumberFormat="1" applyFont="1" applyFill="1" applyBorder="1" applyAlignment="1">
      <alignment wrapText="1"/>
    </xf>
    <xf numFmtId="0" fontId="8" fillId="0" borderId="1" xfId="0" applyFont="1" applyBorder="1" applyAlignment="1">
      <alignment wrapText="1"/>
    </xf>
    <xf numFmtId="164" fontId="7" fillId="0" borderId="1" xfId="8" applyFont="1" applyFill="1" applyBorder="1" applyAlignment="1">
      <alignment horizontal="center"/>
    </xf>
    <xf numFmtId="164" fontId="7" fillId="0" borderId="1" xfId="8" applyFont="1" applyFill="1" applyBorder="1"/>
    <xf numFmtId="0" fontId="6" fillId="0" borderId="1" xfId="0" applyFont="1" applyBorder="1" applyAlignment="1">
      <alignment horizontal="center"/>
    </xf>
    <xf numFmtId="0" fontId="6" fillId="0" borderId="2" xfId="0" applyFont="1" applyBorder="1" applyAlignment="1">
      <alignment horizontal="center"/>
    </xf>
    <xf numFmtId="164" fontId="7" fillId="0" borderId="1" xfId="8" applyFont="1" applyFill="1" applyBorder="1" applyAlignment="1">
      <alignment horizontal="right" vertical="center" indent="1"/>
    </xf>
    <xf numFmtId="0" fontId="8" fillId="0" borderId="0" xfId="0" applyFont="1" applyAlignment="1">
      <alignment horizontal="center"/>
    </xf>
    <xf numFmtId="0" fontId="8" fillId="0" borderId="0" xfId="0" applyFont="1" applyAlignment="1">
      <alignment wrapText="1"/>
    </xf>
    <xf numFmtId="164" fontId="8" fillId="0" borderId="0" xfId="8" applyFont="1"/>
    <xf numFmtId="2" fontId="6" fillId="0" borderId="1" xfId="1" applyNumberFormat="1" applyFont="1" applyBorder="1" applyAlignment="1">
      <alignment horizontal="center" vertical="center"/>
    </xf>
    <xf numFmtId="4" fontId="6" fillId="0" borderId="1" xfId="1" applyNumberFormat="1" applyFont="1" applyBorder="1" applyAlignment="1">
      <alignment horizontal="right" vertical="center" indent="1"/>
    </xf>
    <xf numFmtId="2" fontId="6" fillId="0" borderId="1" xfId="1" applyNumberFormat="1" applyFont="1" applyBorder="1" applyAlignment="1">
      <alignment horizontal="right" vertical="center" indent="1"/>
    </xf>
    <xf numFmtId="0" fontId="6" fillId="0" borderId="1" xfId="1" applyFont="1" applyBorder="1" applyAlignment="1">
      <alignment vertical="top" wrapText="1"/>
    </xf>
    <xf numFmtId="0" fontId="6" fillId="0" borderId="1" xfId="1" applyFont="1" applyBorder="1" applyAlignment="1">
      <alignment vertical="top" wrapText="1" indent="2"/>
    </xf>
    <xf numFmtId="0" fontId="6" fillId="0" borderId="1" xfId="1" applyFont="1" applyBorder="1" applyAlignment="1">
      <alignment horizontal="right" vertical="center" indent="1"/>
    </xf>
    <xf numFmtId="165" fontId="6" fillId="0" borderId="1" xfId="8" applyNumberFormat="1" applyFont="1" applyFill="1" applyBorder="1" applyAlignment="1">
      <alignment horizontal="center" vertical="center"/>
    </xf>
    <xf numFmtId="0" fontId="6" fillId="0" borderId="1" xfId="1" applyFont="1" applyBorder="1" applyAlignment="1">
      <alignment horizontal="center" vertical="center"/>
    </xf>
    <xf numFmtId="3" fontId="6" fillId="0" borderId="1" xfId="1" applyNumberFormat="1" applyFont="1" applyBorder="1" applyAlignment="1">
      <alignment horizontal="center" vertical="center"/>
    </xf>
    <xf numFmtId="0" fontId="7" fillId="0" borderId="1" xfId="0" applyFont="1" applyBorder="1"/>
    <xf numFmtId="0" fontId="6" fillId="0" borderId="1" xfId="1" applyFont="1" applyBorder="1" applyAlignment="1">
      <alignment horizontal="center" vertical="top" wrapText="1"/>
    </xf>
    <xf numFmtId="0" fontId="7" fillId="0" borderId="5" xfId="1" applyFont="1" applyBorder="1" applyAlignment="1">
      <alignment horizontal="center" vertical="center" wrapText="1"/>
    </xf>
    <xf numFmtId="2" fontId="9" fillId="0" borderId="1" xfId="1" applyNumberFormat="1" applyFont="1" applyBorder="1" applyAlignment="1">
      <alignment horizontal="right" vertical="center" indent="1"/>
    </xf>
    <xf numFmtId="0" fontId="9" fillId="0" borderId="1" xfId="1" applyFont="1" applyBorder="1" applyAlignment="1">
      <alignment horizontal="right" vertical="center" indent="1"/>
    </xf>
    <xf numFmtId="0" fontId="7" fillId="0" borderId="1" xfId="1" applyFont="1" applyBorder="1" applyAlignment="1">
      <alignment horizontal="center" vertical="center" wrapText="1"/>
    </xf>
    <xf numFmtId="0" fontId="7" fillId="0" borderId="1" xfId="1" applyFont="1" applyBorder="1" applyAlignment="1">
      <alignment vertical="center" wrapText="1"/>
    </xf>
    <xf numFmtId="0" fontId="7" fillId="0" borderId="1" xfId="0" applyFont="1" applyBorder="1" applyAlignment="1">
      <alignment horizontal="center" vertical="center"/>
    </xf>
    <xf numFmtId="164" fontId="7" fillId="0" borderId="1" xfId="8" applyFont="1" applyFill="1" applyBorder="1" applyAlignment="1">
      <alignment horizontal="center" vertical="center" wrapText="1"/>
    </xf>
    <xf numFmtId="0" fontId="7" fillId="2" borderId="1" xfId="1" applyFont="1" applyFill="1" applyBorder="1" applyAlignment="1">
      <alignment horizontal="center" vertical="center" wrapText="1"/>
    </xf>
    <xf numFmtId="2" fontId="6" fillId="2" borderId="1" xfId="1" applyNumberFormat="1" applyFont="1" applyFill="1" applyBorder="1" applyAlignment="1">
      <alignment horizontal="right" vertical="center" indent="1"/>
    </xf>
    <xf numFmtId="0" fontId="6" fillId="2" borderId="1" xfId="1" applyFont="1" applyFill="1" applyBorder="1" applyAlignment="1">
      <alignment horizontal="right" vertical="center" indent="1"/>
    </xf>
    <xf numFmtId="4" fontId="7" fillId="2" borderId="1" xfId="1" applyNumberFormat="1" applyFont="1" applyFill="1" applyBorder="1" applyAlignment="1">
      <alignment horizontal="right" vertical="center" indent="1"/>
    </xf>
  </cellXfs>
  <cellStyles count="9">
    <cellStyle name="Comma" xfId="8" builtinId="3"/>
    <cellStyle name="Comma 3" xfId="5" xr:uid="{00000000-0005-0000-0000-000000000000}"/>
    <cellStyle name="Normal" xfId="0" builtinId="0"/>
    <cellStyle name="Normal 2" xfId="3" xr:uid="{00000000-0005-0000-0000-000001000000}"/>
    <cellStyle name="Normal 2 2" xfId="7" xr:uid="{00000000-0005-0000-0000-000002000000}"/>
    <cellStyle name="Обычный 2" xfId="2" xr:uid="{00000000-0005-0000-0000-000006000000}"/>
    <cellStyle name="Обычный 2 2" xfId="4" xr:uid="{00000000-0005-0000-0000-000007000000}"/>
    <cellStyle name="Обычный_Лист1" xfId="1" xr:uid="{00000000-0005-0000-0000-000008000000}"/>
    <cellStyle name="Финансовый 2"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8"/>
  <sheetViews>
    <sheetView tabSelected="1" topLeftCell="Y1" zoomScale="85" zoomScaleNormal="85" workbookViewId="0">
      <selection activeCell="BA28" sqref="BA28"/>
    </sheetView>
  </sheetViews>
  <sheetFormatPr defaultRowHeight="15" customHeight="1" x14ac:dyDescent="0.2"/>
  <cols>
    <col min="1" max="1" width="9.28515625" style="18" bestFit="1" customWidth="1"/>
    <col min="2" max="2" width="31.85546875" style="19" customWidth="1"/>
    <col min="3" max="3" width="29.5703125" style="6" customWidth="1"/>
    <col min="4" max="4" width="12.42578125" style="18" customWidth="1"/>
    <col min="5" max="5" width="8.85546875" style="18" customWidth="1"/>
    <col min="6" max="6" width="11" style="18" customWidth="1"/>
    <col min="7" max="7" width="9.140625" style="6" customWidth="1"/>
    <col min="8" max="8" width="11" style="6" customWidth="1"/>
    <col min="9" max="49" width="9.140625" style="6" customWidth="1"/>
    <col min="50" max="50" width="11.140625" style="18" bestFit="1" customWidth="1"/>
    <col min="51" max="51" width="13.140625" style="6" customWidth="1"/>
    <col min="52" max="52" width="11.42578125" style="6" customWidth="1"/>
    <col min="53" max="53" width="14.28515625" style="20" customWidth="1"/>
    <col min="54" max="54" width="11.28515625" style="5" customWidth="1"/>
    <col min="55" max="55" width="11.140625" style="6" customWidth="1"/>
    <col min="56" max="56" width="11.28515625" style="6" customWidth="1"/>
    <col min="57" max="16384" width="9.140625" style="6"/>
  </cols>
  <sheetData>
    <row r="1" spans="1:56" ht="79.5" customHeight="1" x14ac:dyDescent="0.2">
      <c r="A1" s="37" t="s">
        <v>95</v>
      </c>
      <c r="B1" s="35" t="s">
        <v>101</v>
      </c>
      <c r="C1" s="36" t="s">
        <v>94</v>
      </c>
      <c r="D1" s="35" t="s">
        <v>99</v>
      </c>
      <c r="E1" s="35" t="s">
        <v>96</v>
      </c>
      <c r="F1" s="1" t="s">
        <v>0</v>
      </c>
      <c r="G1" s="1" t="s">
        <v>1</v>
      </c>
      <c r="H1" s="1" t="s">
        <v>2</v>
      </c>
      <c r="I1" s="1" t="s">
        <v>3</v>
      </c>
      <c r="J1" s="1" t="s">
        <v>4</v>
      </c>
      <c r="K1" s="1" t="s">
        <v>5</v>
      </c>
      <c r="L1" s="1" t="s">
        <v>6</v>
      </c>
      <c r="M1" s="1" t="s">
        <v>7</v>
      </c>
      <c r="N1" s="1" t="s">
        <v>8</v>
      </c>
      <c r="O1" s="1" t="s">
        <v>9</v>
      </c>
      <c r="P1" s="1" t="s">
        <v>10</v>
      </c>
      <c r="Q1" s="1" t="s">
        <v>11</v>
      </c>
      <c r="R1" s="1" t="s">
        <v>12</v>
      </c>
      <c r="S1" s="1" t="s">
        <v>13</v>
      </c>
      <c r="T1" s="1" t="s">
        <v>14</v>
      </c>
      <c r="U1" s="1" t="s">
        <v>15</v>
      </c>
      <c r="V1" s="1" t="s">
        <v>16</v>
      </c>
      <c r="W1" s="1" t="s">
        <v>17</v>
      </c>
      <c r="X1" s="1" t="s">
        <v>18</v>
      </c>
      <c r="Y1" s="1" t="s">
        <v>19</v>
      </c>
      <c r="Z1" s="1" t="s">
        <v>20</v>
      </c>
      <c r="AA1" s="1" t="s">
        <v>21</v>
      </c>
      <c r="AB1" s="1" t="s">
        <v>22</v>
      </c>
      <c r="AC1" s="1" t="s">
        <v>23</v>
      </c>
      <c r="AD1" s="1" t="s">
        <v>24</v>
      </c>
      <c r="AE1" s="1" t="s">
        <v>25</v>
      </c>
      <c r="AF1" s="1" t="s">
        <v>26</v>
      </c>
      <c r="AG1" s="1" t="s">
        <v>27</v>
      </c>
      <c r="AH1" s="1" t="s">
        <v>28</v>
      </c>
      <c r="AI1" s="1" t="s">
        <v>29</v>
      </c>
      <c r="AJ1" s="1" t="s">
        <v>30</v>
      </c>
      <c r="AK1" s="1" t="s">
        <v>31</v>
      </c>
      <c r="AL1" s="1" t="s">
        <v>32</v>
      </c>
      <c r="AM1" s="1" t="s">
        <v>33</v>
      </c>
      <c r="AN1" s="39" t="s">
        <v>34</v>
      </c>
      <c r="AO1" s="1" t="s">
        <v>35</v>
      </c>
      <c r="AP1" s="1" t="s">
        <v>36</v>
      </c>
      <c r="AQ1" s="1" t="s">
        <v>37</v>
      </c>
      <c r="AR1" s="32" t="s">
        <v>38</v>
      </c>
      <c r="AS1" s="1" t="s">
        <v>39</v>
      </c>
      <c r="AT1" s="1" t="s">
        <v>40</v>
      </c>
      <c r="AU1" s="1" t="s">
        <v>41</v>
      </c>
      <c r="AV1" s="1" t="s">
        <v>42</v>
      </c>
      <c r="AW1" s="1" t="s">
        <v>43</v>
      </c>
      <c r="AX1" s="2" t="s">
        <v>44</v>
      </c>
      <c r="AY1" s="3"/>
      <c r="AZ1" s="30"/>
      <c r="BA1" s="38" t="s">
        <v>98</v>
      </c>
    </row>
    <row r="2" spans="1:56" ht="15" hidden="1" customHeight="1" x14ac:dyDescent="0.2">
      <c r="A2" s="37"/>
      <c r="B2" s="35"/>
      <c r="C2" s="36"/>
      <c r="D2" s="35"/>
      <c r="E2" s="35"/>
      <c r="F2" s="7">
        <v>600</v>
      </c>
      <c r="G2" s="8">
        <v>1500</v>
      </c>
      <c r="H2" s="8">
        <v>642431</v>
      </c>
      <c r="I2" s="9">
        <v>530</v>
      </c>
      <c r="J2" s="9">
        <v>450</v>
      </c>
      <c r="K2" s="9">
        <v>280</v>
      </c>
      <c r="L2" s="9">
        <v>95</v>
      </c>
      <c r="M2" s="9">
        <v>600</v>
      </c>
      <c r="N2" s="9">
        <v>150</v>
      </c>
      <c r="O2" s="9">
        <v>550</v>
      </c>
      <c r="P2" s="8">
        <v>1600</v>
      </c>
      <c r="Q2" s="9">
        <v>780</v>
      </c>
      <c r="R2" s="9">
        <v>30</v>
      </c>
      <c r="S2" s="9">
        <v>150</v>
      </c>
      <c r="T2" s="9">
        <v>120</v>
      </c>
      <c r="U2" s="9">
        <v>230</v>
      </c>
      <c r="V2" s="8">
        <v>22330</v>
      </c>
      <c r="W2" s="9">
        <v>900</v>
      </c>
      <c r="X2" s="9">
        <v>200</v>
      </c>
      <c r="Y2" s="8">
        <v>8300</v>
      </c>
      <c r="Z2" s="8">
        <v>47260</v>
      </c>
      <c r="AA2" s="8">
        <v>3000</v>
      </c>
      <c r="AB2" s="8">
        <v>1925</v>
      </c>
      <c r="AC2" s="8">
        <v>12000</v>
      </c>
      <c r="AD2" s="8">
        <v>1400</v>
      </c>
      <c r="AE2" s="8">
        <v>2775</v>
      </c>
      <c r="AF2" s="9">
        <v>710</v>
      </c>
      <c r="AG2" s="8">
        <v>5130</v>
      </c>
      <c r="AH2" s="9">
        <v>150</v>
      </c>
      <c r="AI2" s="9">
        <v>800</v>
      </c>
      <c r="AJ2" s="8">
        <v>6400</v>
      </c>
      <c r="AK2" s="9">
        <v>395</v>
      </c>
      <c r="AL2" s="9">
        <v>300</v>
      </c>
      <c r="AM2" s="8">
        <v>9650</v>
      </c>
      <c r="AN2" s="42">
        <v>1500</v>
      </c>
      <c r="AO2" s="9">
        <v>950</v>
      </c>
      <c r="AP2" s="8">
        <v>3690</v>
      </c>
      <c r="AQ2" s="8">
        <v>4600</v>
      </c>
      <c r="AR2" s="9">
        <v>700</v>
      </c>
      <c r="AS2" s="8">
        <v>3940</v>
      </c>
      <c r="AT2" s="8">
        <v>1030</v>
      </c>
      <c r="AU2" s="8">
        <v>3440</v>
      </c>
      <c r="AV2" s="9">
        <v>300</v>
      </c>
      <c r="AW2" s="8">
        <v>1460</v>
      </c>
      <c r="AX2" s="10">
        <v>795331</v>
      </c>
      <c r="AY2" s="8">
        <v>3373484.17</v>
      </c>
      <c r="AZ2" s="30"/>
      <c r="BA2" s="38"/>
    </row>
    <row r="3" spans="1:56" ht="37.5" hidden="1" customHeight="1" x14ac:dyDescent="0.2">
      <c r="A3" s="37"/>
      <c r="B3" s="35"/>
      <c r="C3" s="36"/>
      <c r="D3" s="35"/>
      <c r="E3" s="35"/>
      <c r="F3" s="7">
        <v>600</v>
      </c>
      <c r="G3" s="8">
        <v>1500</v>
      </c>
      <c r="H3" s="8">
        <v>642431</v>
      </c>
      <c r="I3" s="9">
        <v>530</v>
      </c>
      <c r="J3" s="9">
        <v>450</v>
      </c>
      <c r="K3" s="9">
        <v>280</v>
      </c>
      <c r="L3" s="9">
        <v>95</v>
      </c>
      <c r="M3" s="9">
        <v>600</v>
      </c>
      <c r="N3" s="9">
        <v>150</v>
      </c>
      <c r="O3" s="9">
        <v>550</v>
      </c>
      <c r="P3" s="8">
        <v>1600</v>
      </c>
      <c r="Q3" s="9">
        <v>780</v>
      </c>
      <c r="R3" s="9">
        <v>30</v>
      </c>
      <c r="S3" s="9">
        <v>150</v>
      </c>
      <c r="T3" s="9">
        <v>120</v>
      </c>
      <c r="U3" s="9">
        <v>230</v>
      </c>
      <c r="V3" s="8">
        <v>22330</v>
      </c>
      <c r="W3" s="9">
        <v>900</v>
      </c>
      <c r="X3" s="9">
        <v>200</v>
      </c>
      <c r="Y3" s="8">
        <v>8300</v>
      </c>
      <c r="Z3" s="8">
        <v>47260</v>
      </c>
      <c r="AA3" s="8">
        <v>3000</v>
      </c>
      <c r="AB3" s="8">
        <v>1925</v>
      </c>
      <c r="AC3" s="8">
        <v>12000</v>
      </c>
      <c r="AD3" s="8">
        <v>1400</v>
      </c>
      <c r="AE3" s="8">
        <v>2775</v>
      </c>
      <c r="AF3" s="9">
        <v>710</v>
      </c>
      <c r="AG3" s="8">
        <v>5130</v>
      </c>
      <c r="AH3" s="9">
        <v>150</v>
      </c>
      <c r="AI3" s="9">
        <v>800</v>
      </c>
      <c r="AJ3" s="8">
        <v>6400</v>
      </c>
      <c r="AK3" s="9">
        <v>395</v>
      </c>
      <c r="AL3" s="9">
        <v>300</v>
      </c>
      <c r="AM3" s="8">
        <v>9650</v>
      </c>
      <c r="AN3" s="42">
        <v>1500</v>
      </c>
      <c r="AO3" s="9">
        <v>950</v>
      </c>
      <c r="AP3" s="8">
        <v>3690</v>
      </c>
      <c r="AQ3" s="8">
        <v>4600</v>
      </c>
      <c r="AR3" s="9">
        <v>700</v>
      </c>
      <c r="AS3" s="8">
        <v>3940</v>
      </c>
      <c r="AT3" s="8">
        <v>1030</v>
      </c>
      <c r="AU3" s="8">
        <v>3440</v>
      </c>
      <c r="AV3" s="9">
        <v>300</v>
      </c>
      <c r="AW3" s="8">
        <v>1460</v>
      </c>
      <c r="AX3" s="10">
        <v>795331</v>
      </c>
      <c r="AY3" s="8">
        <v>3373484.17</v>
      </c>
      <c r="AZ3" s="8" t="s">
        <v>86</v>
      </c>
      <c r="BA3" s="38"/>
      <c r="BB3" s="11" t="s">
        <v>87</v>
      </c>
      <c r="BC3" s="12"/>
      <c r="BD3" s="12"/>
    </row>
    <row r="4" spans="1:56" ht="15" customHeight="1" x14ac:dyDescent="0.2">
      <c r="A4" s="31">
        <v>1</v>
      </c>
      <c r="B4" s="24" t="s">
        <v>45</v>
      </c>
      <c r="C4" s="25" t="s">
        <v>46</v>
      </c>
      <c r="D4" s="25" t="s">
        <v>100</v>
      </c>
      <c r="E4" s="25" t="s">
        <v>47</v>
      </c>
      <c r="F4" s="21">
        <v>300</v>
      </c>
      <c r="G4" s="26"/>
      <c r="H4" s="26">
        <v>7120</v>
      </c>
      <c r="I4" s="23">
        <v>140</v>
      </c>
      <c r="J4" s="23">
        <v>100</v>
      </c>
      <c r="K4" s="23">
        <v>100</v>
      </c>
      <c r="L4" s="23">
        <v>30</v>
      </c>
      <c r="M4" s="23">
        <v>150</v>
      </c>
      <c r="N4" s="23">
        <v>50</v>
      </c>
      <c r="O4" s="23">
        <v>200</v>
      </c>
      <c r="P4" s="23">
        <v>400</v>
      </c>
      <c r="Q4" s="23">
        <v>200</v>
      </c>
      <c r="R4" s="23">
        <v>10</v>
      </c>
      <c r="S4" s="23">
        <v>50</v>
      </c>
      <c r="T4" s="23">
        <v>40</v>
      </c>
      <c r="U4" s="23">
        <v>60</v>
      </c>
      <c r="V4" s="22">
        <v>1000</v>
      </c>
      <c r="W4" s="23">
        <v>200</v>
      </c>
      <c r="X4" s="23">
        <v>20</v>
      </c>
      <c r="Y4" s="23">
        <v>100</v>
      </c>
      <c r="Z4" s="22">
        <v>1000</v>
      </c>
      <c r="AA4" s="26"/>
      <c r="AB4" s="23">
        <v>350</v>
      </c>
      <c r="AC4" s="22">
        <v>1150</v>
      </c>
      <c r="AD4" s="23">
        <v>700</v>
      </c>
      <c r="AE4" s="23">
        <v>10</v>
      </c>
      <c r="AF4" s="23">
        <v>120</v>
      </c>
      <c r="AG4" s="23">
        <v>200</v>
      </c>
      <c r="AH4" s="23">
        <v>40</v>
      </c>
      <c r="AI4" s="23">
        <v>200</v>
      </c>
      <c r="AJ4" s="23">
        <v>50</v>
      </c>
      <c r="AK4" s="23">
        <v>100</v>
      </c>
      <c r="AL4" s="26"/>
      <c r="AM4" s="23">
        <v>100</v>
      </c>
      <c r="AN4" s="40">
        <v>1000</v>
      </c>
      <c r="AO4" s="23">
        <v>20</v>
      </c>
      <c r="AP4" s="23">
        <v>200</v>
      </c>
      <c r="AQ4" s="23">
        <v>40</v>
      </c>
      <c r="AR4" s="23">
        <v>120</v>
      </c>
      <c r="AS4" s="23">
        <v>60</v>
      </c>
      <c r="AT4" s="23">
        <v>20</v>
      </c>
      <c r="AU4" s="23">
        <v>60</v>
      </c>
      <c r="AV4" s="23">
        <v>60</v>
      </c>
      <c r="AW4" s="23">
        <v>480</v>
      </c>
      <c r="AX4" s="27">
        <v>16350</v>
      </c>
      <c r="AY4" s="22">
        <f>49452+1560</f>
        <v>51012</v>
      </c>
      <c r="AZ4" s="22">
        <v>1.08</v>
      </c>
      <c r="BA4" s="13">
        <f>ROUND(AY4/AZ4,2)</f>
        <v>47233.33</v>
      </c>
      <c r="BB4" s="5">
        <f>BA4/AX4</f>
        <v>2.8888886850152908</v>
      </c>
    </row>
    <row r="5" spans="1:56" ht="15" customHeight="1" x14ac:dyDescent="0.2">
      <c r="A5" s="31">
        <v>2</v>
      </c>
      <c r="B5" s="24" t="s">
        <v>48</v>
      </c>
      <c r="C5" s="25" t="s">
        <v>49</v>
      </c>
      <c r="D5" s="25" t="s">
        <v>100</v>
      </c>
      <c r="E5" s="25" t="s">
        <v>47</v>
      </c>
      <c r="F5" s="21">
        <v>300</v>
      </c>
      <c r="G5" s="26"/>
      <c r="H5" s="26">
        <v>7120</v>
      </c>
      <c r="I5" s="23">
        <v>140</v>
      </c>
      <c r="J5" s="23">
        <v>100</v>
      </c>
      <c r="K5" s="23">
        <v>100</v>
      </c>
      <c r="L5" s="23">
        <v>30</v>
      </c>
      <c r="M5" s="23">
        <v>150</v>
      </c>
      <c r="N5" s="23">
        <v>50</v>
      </c>
      <c r="O5" s="23">
        <v>200</v>
      </c>
      <c r="P5" s="23">
        <v>400</v>
      </c>
      <c r="Q5" s="23">
        <v>200</v>
      </c>
      <c r="R5" s="23">
        <v>10</v>
      </c>
      <c r="S5" s="23">
        <v>50</v>
      </c>
      <c r="T5" s="23">
        <v>40</v>
      </c>
      <c r="U5" s="23">
        <v>60</v>
      </c>
      <c r="V5" s="22">
        <v>1000</v>
      </c>
      <c r="W5" s="23">
        <v>200</v>
      </c>
      <c r="X5" s="23">
        <v>20</v>
      </c>
      <c r="Y5" s="23">
        <v>100</v>
      </c>
      <c r="Z5" s="22">
        <v>1000</v>
      </c>
      <c r="AA5" s="26"/>
      <c r="AB5" s="23">
        <v>350</v>
      </c>
      <c r="AC5" s="22">
        <v>1000</v>
      </c>
      <c r="AD5" s="23">
        <v>700</v>
      </c>
      <c r="AE5" s="23">
        <v>110</v>
      </c>
      <c r="AF5" s="23">
        <v>120</v>
      </c>
      <c r="AG5" s="23">
        <v>200</v>
      </c>
      <c r="AH5" s="23">
        <v>50</v>
      </c>
      <c r="AI5" s="23">
        <v>200</v>
      </c>
      <c r="AJ5" s="23">
        <v>50</v>
      </c>
      <c r="AK5" s="23">
        <v>100</v>
      </c>
      <c r="AL5" s="26"/>
      <c r="AM5" s="23">
        <v>100</v>
      </c>
      <c r="AN5" s="40">
        <v>1000</v>
      </c>
      <c r="AO5" s="23">
        <v>20</v>
      </c>
      <c r="AP5" s="23">
        <v>200</v>
      </c>
      <c r="AQ5" s="23">
        <v>40</v>
      </c>
      <c r="AR5" s="23">
        <v>120</v>
      </c>
      <c r="AS5" s="23">
        <v>60</v>
      </c>
      <c r="AT5" s="23">
        <v>20</v>
      </c>
      <c r="AU5" s="23">
        <v>60</v>
      </c>
      <c r="AV5" s="23">
        <v>60</v>
      </c>
      <c r="AW5" s="23">
        <v>480</v>
      </c>
      <c r="AX5" s="27">
        <v>16310</v>
      </c>
      <c r="AY5" s="22">
        <f>49327.2+1560</f>
        <v>50887.199999999997</v>
      </c>
      <c r="AZ5" s="22">
        <v>1.08</v>
      </c>
      <c r="BA5" s="14">
        <f t="shared" ref="BA5:BA27" si="0">ROUND(AY5/AZ5,2)</f>
        <v>47117.78</v>
      </c>
      <c r="BB5" s="5">
        <f t="shared" ref="BB5:BB24" si="1">BA5/AX5</f>
        <v>2.888889025137952</v>
      </c>
    </row>
    <row r="6" spans="1:56" ht="15" customHeight="1" x14ac:dyDescent="0.2">
      <c r="A6" s="31">
        <v>3</v>
      </c>
      <c r="B6" s="24" t="s">
        <v>50</v>
      </c>
      <c r="C6" s="25" t="s">
        <v>51</v>
      </c>
      <c r="D6" s="25" t="s">
        <v>100</v>
      </c>
      <c r="E6" s="25" t="s">
        <v>47</v>
      </c>
      <c r="F6" s="28"/>
      <c r="G6" s="26"/>
      <c r="H6" s="26">
        <v>3760</v>
      </c>
      <c r="I6" s="23">
        <v>100</v>
      </c>
      <c r="J6" s="23">
        <v>50</v>
      </c>
      <c r="K6" s="26"/>
      <c r="L6" s="26"/>
      <c r="M6" s="23">
        <v>150</v>
      </c>
      <c r="N6" s="26"/>
      <c r="O6" s="26"/>
      <c r="P6" s="23">
        <v>400</v>
      </c>
      <c r="Q6" s="23">
        <v>80</v>
      </c>
      <c r="R6" s="26"/>
      <c r="S6" s="26"/>
      <c r="T6" s="26"/>
      <c r="U6" s="23">
        <v>50</v>
      </c>
      <c r="V6" s="26"/>
      <c r="W6" s="26"/>
      <c r="X6" s="23">
        <v>10</v>
      </c>
      <c r="Y6" s="26"/>
      <c r="Z6" s="23">
        <v>800</v>
      </c>
      <c r="AA6" s="26"/>
      <c r="AB6" s="23">
        <v>50</v>
      </c>
      <c r="AC6" s="22">
        <v>1000</v>
      </c>
      <c r="AD6" s="26"/>
      <c r="AE6" s="23">
        <v>50</v>
      </c>
      <c r="AF6" s="26"/>
      <c r="AG6" s="23">
        <v>20</v>
      </c>
      <c r="AH6" s="26"/>
      <c r="AI6" s="23">
        <v>200</v>
      </c>
      <c r="AJ6" s="23">
        <v>50</v>
      </c>
      <c r="AK6" s="23">
        <v>60</v>
      </c>
      <c r="AL6" s="26"/>
      <c r="AM6" s="23">
        <v>20</v>
      </c>
      <c r="AN6" s="41"/>
      <c r="AO6" s="23">
        <v>20</v>
      </c>
      <c r="AP6" s="23">
        <v>30</v>
      </c>
      <c r="AQ6" s="23">
        <v>20</v>
      </c>
      <c r="AR6" s="23">
        <v>20</v>
      </c>
      <c r="AS6" s="23">
        <v>20</v>
      </c>
      <c r="AT6" s="23">
        <v>20</v>
      </c>
      <c r="AU6" s="23">
        <v>60</v>
      </c>
      <c r="AV6" s="23">
        <v>30</v>
      </c>
      <c r="AW6" s="26"/>
      <c r="AX6" s="27">
        <v>7070</v>
      </c>
      <c r="AY6" s="22">
        <v>30895.9</v>
      </c>
      <c r="AZ6" s="22">
        <v>1.08</v>
      </c>
      <c r="BA6" s="14">
        <f t="shared" si="0"/>
        <v>28607.31</v>
      </c>
      <c r="BB6" s="5">
        <f t="shared" si="1"/>
        <v>4.0462956152758132</v>
      </c>
    </row>
    <row r="7" spans="1:56" ht="15" customHeight="1" x14ac:dyDescent="0.2">
      <c r="A7" s="31">
        <v>4</v>
      </c>
      <c r="B7" s="24" t="s">
        <v>52</v>
      </c>
      <c r="C7" s="25" t="s">
        <v>53</v>
      </c>
      <c r="D7" s="25" t="s">
        <v>100</v>
      </c>
      <c r="E7" s="25" t="s">
        <v>47</v>
      </c>
      <c r="F7" s="28"/>
      <c r="G7" s="26"/>
      <c r="H7" s="26">
        <v>1210</v>
      </c>
      <c r="I7" s="26"/>
      <c r="J7" s="26"/>
      <c r="K7" s="26"/>
      <c r="L7" s="26"/>
      <c r="M7" s="26"/>
      <c r="N7" s="26"/>
      <c r="O7" s="26"/>
      <c r="P7" s="26"/>
      <c r="Q7" s="26"/>
      <c r="R7" s="26"/>
      <c r="S7" s="26"/>
      <c r="T7" s="26"/>
      <c r="U7" s="26"/>
      <c r="V7" s="23">
        <v>30</v>
      </c>
      <c r="W7" s="26"/>
      <c r="X7" s="23">
        <v>10</v>
      </c>
      <c r="Y7" s="26"/>
      <c r="Z7" s="26"/>
      <c r="AA7" s="26"/>
      <c r="AB7" s="23">
        <v>5</v>
      </c>
      <c r="AC7" s="33">
        <v>250</v>
      </c>
      <c r="AD7" s="34"/>
      <c r="AE7" s="34">
        <v>35</v>
      </c>
      <c r="AF7" s="26"/>
      <c r="AG7" s="23">
        <v>20</v>
      </c>
      <c r="AH7" s="26"/>
      <c r="AI7" s="26"/>
      <c r="AJ7" s="26"/>
      <c r="AK7" s="26"/>
      <c r="AL7" s="26"/>
      <c r="AM7" s="23">
        <v>30</v>
      </c>
      <c r="AN7" s="41"/>
      <c r="AO7" s="33">
        <v>5</v>
      </c>
      <c r="AP7" s="23">
        <v>10</v>
      </c>
      <c r="AQ7" s="23">
        <v>30</v>
      </c>
      <c r="AR7" s="26"/>
      <c r="AS7" s="23">
        <v>20</v>
      </c>
      <c r="AT7" s="23">
        <v>20</v>
      </c>
      <c r="AU7" s="23">
        <v>30</v>
      </c>
      <c r="AV7" s="26"/>
      <c r="AW7" s="23">
        <v>20</v>
      </c>
      <c r="AX7" s="27">
        <v>1725</v>
      </c>
      <c r="AY7" s="22">
        <v>67608</v>
      </c>
      <c r="AZ7" s="22">
        <v>1.2</v>
      </c>
      <c r="BA7" s="14">
        <v>61780</v>
      </c>
      <c r="BB7" s="5">
        <f t="shared" si="1"/>
        <v>35.814492753623192</v>
      </c>
    </row>
    <row r="8" spans="1:56" ht="15" customHeight="1" x14ac:dyDescent="0.2">
      <c r="A8" s="31">
        <v>5</v>
      </c>
      <c r="B8" s="24" t="s">
        <v>54</v>
      </c>
      <c r="C8" s="25" t="s">
        <v>55</v>
      </c>
      <c r="D8" s="25" t="s">
        <v>100</v>
      </c>
      <c r="E8" s="25" t="s">
        <v>47</v>
      </c>
      <c r="F8" s="28"/>
      <c r="G8" s="26"/>
      <c r="H8" s="26">
        <v>5970</v>
      </c>
      <c r="I8" s="23">
        <v>150</v>
      </c>
      <c r="J8" s="23">
        <v>100</v>
      </c>
      <c r="K8" s="26"/>
      <c r="L8" s="26"/>
      <c r="M8" s="23">
        <v>150</v>
      </c>
      <c r="N8" s="23">
        <v>50</v>
      </c>
      <c r="O8" s="26"/>
      <c r="P8" s="23">
        <v>400</v>
      </c>
      <c r="Q8" s="23">
        <v>200</v>
      </c>
      <c r="R8" s="26"/>
      <c r="S8" s="23">
        <v>50</v>
      </c>
      <c r="T8" s="26"/>
      <c r="U8" s="26"/>
      <c r="V8" s="22">
        <v>1000</v>
      </c>
      <c r="W8" s="26"/>
      <c r="X8" s="23">
        <v>60</v>
      </c>
      <c r="Y8" s="26"/>
      <c r="Z8" s="23">
        <v>800</v>
      </c>
      <c r="AA8" s="26"/>
      <c r="AB8" s="23">
        <v>350</v>
      </c>
      <c r="AC8" s="22">
        <v>1650</v>
      </c>
      <c r="AD8" s="26"/>
      <c r="AE8" s="23">
        <v>100</v>
      </c>
      <c r="AF8" s="23">
        <v>120</v>
      </c>
      <c r="AG8" s="23">
        <v>200</v>
      </c>
      <c r="AH8" s="26"/>
      <c r="AI8" s="23">
        <v>200</v>
      </c>
      <c r="AJ8" s="23">
        <v>70</v>
      </c>
      <c r="AK8" s="23">
        <v>100</v>
      </c>
      <c r="AL8" s="26"/>
      <c r="AM8" s="23">
        <v>100</v>
      </c>
      <c r="AN8" s="40">
        <v>1000</v>
      </c>
      <c r="AO8" s="23">
        <v>20</v>
      </c>
      <c r="AP8" s="26"/>
      <c r="AQ8" s="23">
        <v>40</v>
      </c>
      <c r="AR8" s="26"/>
      <c r="AS8" s="23">
        <v>30</v>
      </c>
      <c r="AT8" s="23">
        <v>50</v>
      </c>
      <c r="AU8" s="23">
        <v>50</v>
      </c>
      <c r="AV8" s="23">
        <v>100</v>
      </c>
      <c r="AW8" s="26"/>
      <c r="AX8" s="27">
        <v>13110</v>
      </c>
      <c r="AY8" s="22">
        <f>96844.8+3840</f>
        <v>100684.8</v>
      </c>
      <c r="AZ8" s="22">
        <v>1.2</v>
      </c>
      <c r="BA8" s="14">
        <f t="shared" si="0"/>
        <v>83904</v>
      </c>
      <c r="BB8" s="5">
        <f t="shared" si="1"/>
        <v>6.4</v>
      </c>
    </row>
    <row r="9" spans="1:56" ht="15" customHeight="1" x14ac:dyDescent="0.2">
      <c r="A9" s="31">
        <v>6</v>
      </c>
      <c r="B9" s="24" t="s">
        <v>56</v>
      </c>
      <c r="C9" s="25" t="s">
        <v>57</v>
      </c>
      <c r="D9" s="25" t="s">
        <v>100</v>
      </c>
      <c r="E9" s="25" t="s">
        <v>47</v>
      </c>
      <c r="F9" s="28"/>
      <c r="G9" s="26"/>
      <c r="H9" s="26">
        <v>5980</v>
      </c>
      <c r="I9" s="26"/>
      <c r="J9" s="23">
        <v>100</v>
      </c>
      <c r="K9" s="23">
        <v>80</v>
      </c>
      <c r="L9" s="23">
        <v>30</v>
      </c>
      <c r="M9" s="26"/>
      <c r="N9" s="26"/>
      <c r="O9" s="23">
        <v>150</v>
      </c>
      <c r="P9" s="26"/>
      <c r="Q9" s="26"/>
      <c r="R9" s="23">
        <v>10</v>
      </c>
      <c r="S9" s="26"/>
      <c r="T9" s="23">
        <v>40</v>
      </c>
      <c r="U9" s="23">
        <v>60</v>
      </c>
      <c r="V9" s="22">
        <v>1000</v>
      </c>
      <c r="W9" s="23">
        <v>200</v>
      </c>
      <c r="X9" s="23">
        <v>40</v>
      </c>
      <c r="Y9" s="23">
        <v>100</v>
      </c>
      <c r="Z9" s="23">
        <v>800</v>
      </c>
      <c r="AA9" s="26"/>
      <c r="AB9" s="23">
        <v>100</v>
      </c>
      <c r="AC9" s="23">
        <v>900</v>
      </c>
      <c r="AD9" s="26"/>
      <c r="AE9" s="23">
        <v>100</v>
      </c>
      <c r="AF9" s="26"/>
      <c r="AG9" s="23">
        <v>200</v>
      </c>
      <c r="AH9" s="23">
        <v>40</v>
      </c>
      <c r="AI9" s="26"/>
      <c r="AJ9" s="23">
        <v>40</v>
      </c>
      <c r="AK9" s="26"/>
      <c r="AL9" s="26"/>
      <c r="AM9" s="23">
        <v>100</v>
      </c>
      <c r="AN9" s="26"/>
      <c r="AO9" s="23">
        <v>20</v>
      </c>
      <c r="AP9" s="23">
        <v>150</v>
      </c>
      <c r="AQ9" s="23">
        <v>40</v>
      </c>
      <c r="AR9" s="23">
        <v>200</v>
      </c>
      <c r="AS9" s="23">
        <v>30</v>
      </c>
      <c r="AT9" s="23">
        <v>50</v>
      </c>
      <c r="AU9" s="23">
        <v>50</v>
      </c>
      <c r="AV9" s="26"/>
      <c r="AW9" s="23">
        <v>240</v>
      </c>
      <c r="AX9" s="27">
        <v>10850</v>
      </c>
      <c r="AY9" s="22">
        <v>51537.5</v>
      </c>
      <c r="AZ9" s="22">
        <v>1.08</v>
      </c>
      <c r="BA9" s="14">
        <f t="shared" si="0"/>
        <v>47719.91</v>
      </c>
      <c r="BB9" s="5">
        <f t="shared" si="1"/>
        <v>4.3981483870967741</v>
      </c>
    </row>
    <row r="10" spans="1:56" ht="15" customHeight="1" x14ac:dyDescent="0.2">
      <c r="A10" s="31">
        <v>7</v>
      </c>
      <c r="B10" s="24" t="s">
        <v>58</v>
      </c>
      <c r="C10" s="25" t="s">
        <v>59</v>
      </c>
      <c r="D10" s="25" t="s">
        <v>100</v>
      </c>
      <c r="E10" s="25" t="s">
        <v>47</v>
      </c>
      <c r="F10" s="28"/>
      <c r="G10" s="26"/>
      <c r="H10" s="26">
        <v>5175</v>
      </c>
      <c r="I10" s="26"/>
      <c r="J10" s="26"/>
      <c r="K10" s="26"/>
      <c r="L10" s="23">
        <v>5</v>
      </c>
      <c r="M10" s="26"/>
      <c r="N10" s="26"/>
      <c r="O10" s="26"/>
      <c r="P10" s="26"/>
      <c r="Q10" s="26"/>
      <c r="R10" s="26"/>
      <c r="S10" s="26"/>
      <c r="T10" s="26"/>
      <c r="U10" s="26"/>
      <c r="V10" s="22">
        <v>1000</v>
      </c>
      <c r="W10" s="26"/>
      <c r="X10" s="26"/>
      <c r="Y10" s="26"/>
      <c r="Z10" s="23">
        <v>600</v>
      </c>
      <c r="AA10" s="26"/>
      <c r="AB10" s="23">
        <v>100</v>
      </c>
      <c r="AC10" s="22">
        <v>1150</v>
      </c>
      <c r="AD10" s="26"/>
      <c r="AE10" s="23">
        <v>100</v>
      </c>
      <c r="AF10" s="26"/>
      <c r="AG10" s="23">
        <v>100</v>
      </c>
      <c r="AH10" s="23">
        <v>20</v>
      </c>
      <c r="AI10" s="26"/>
      <c r="AJ10" s="23">
        <v>70</v>
      </c>
      <c r="AK10" s="23">
        <v>25</v>
      </c>
      <c r="AL10" s="26"/>
      <c r="AM10" s="23">
        <v>30</v>
      </c>
      <c r="AN10" s="26"/>
      <c r="AO10" s="23">
        <v>15</v>
      </c>
      <c r="AP10" s="23">
        <v>100</v>
      </c>
      <c r="AQ10" s="23">
        <v>40</v>
      </c>
      <c r="AR10" s="26"/>
      <c r="AS10" s="23">
        <v>60</v>
      </c>
      <c r="AT10" s="23">
        <v>50</v>
      </c>
      <c r="AU10" s="23">
        <v>50</v>
      </c>
      <c r="AV10" s="23">
        <v>50</v>
      </c>
      <c r="AW10" s="23">
        <v>240</v>
      </c>
      <c r="AX10" s="27">
        <v>8980</v>
      </c>
      <c r="AY10" s="22">
        <v>552808.80000000005</v>
      </c>
      <c r="AZ10" s="22">
        <v>1.08</v>
      </c>
      <c r="BA10" s="14">
        <f t="shared" si="0"/>
        <v>511860</v>
      </c>
      <c r="BB10" s="5">
        <f t="shared" si="1"/>
        <v>57</v>
      </c>
    </row>
    <row r="11" spans="1:56" ht="15" customHeight="1" x14ac:dyDescent="0.2">
      <c r="A11" s="31">
        <v>8</v>
      </c>
      <c r="B11" s="24" t="s">
        <v>60</v>
      </c>
      <c r="C11" s="25" t="s">
        <v>61</v>
      </c>
      <c r="D11" s="25" t="s">
        <v>100</v>
      </c>
      <c r="E11" s="25" t="s">
        <v>47</v>
      </c>
      <c r="F11" s="28"/>
      <c r="G11" s="26"/>
      <c r="H11" s="26">
        <v>14620</v>
      </c>
      <c r="I11" s="26"/>
      <c r="J11" s="26"/>
      <c r="K11" s="26"/>
      <c r="L11" s="26"/>
      <c r="M11" s="26"/>
      <c r="N11" s="26"/>
      <c r="O11" s="26"/>
      <c r="P11" s="26"/>
      <c r="Q11" s="26"/>
      <c r="R11" s="26"/>
      <c r="S11" s="26"/>
      <c r="T11" s="26"/>
      <c r="U11" s="26"/>
      <c r="V11" s="22">
        <v>1000</v>
      </c>
      <c r="W11" s="26"/>
      <c r="X11" s="26"/>
      <c r="Y11" s="26"/>
      <c r="Z11" s="22">
        <v>1000</v>
      </c>
      <c r="AA11" s="26"/>
      <c r="AB11" s="23">
        <v>200</v>
      </c>
      <c r="AC11" s="22">
        <v>1000</v>
      </c>
      <c r="AD11" s="26"/>
      <c r="AE11" s="23">
        <v>120</v>
      </c>
      <c r="AF11" s="26"/>
      <c r="AG11" s="23">
        <v>150</v>
      </c>
      <c r="AH11" s="26"/>
      <c r="AI11" s="26"/>
      <c r="AJ11" s="26"/>
      <c r="AK11" s="26"/>
      <c r="AL11" s="26"/>
      <c r="AM11" s="23">
        <v>50</v>
      </c>
      <c r="AN11" s="26"/>
      <c r="AO11" s="23">
        <v>40</v>
      </c>
      <c r="AP11" s="23">
        <v>150</v>
      </c>
      <c r="AQ11" s="23">
        <v>40</v>
      </c>
      <c r="AR11" s="23">
        <v>120</v>
      </c>
      <c r="AS11" s="26"/>
      <c r="AT11" s="23">
        <v>100</v>
      </c>
      <c r="AU11" s="23">
        <v>80</v>
      </c>
      <c r="AV11" s="26"/>
      <c r="AW11" s="26"/>
      <c r="AX11" s="27">
        <v>18670</v>
      </c>
      <c r="AY11" s="22">
        <v>194728.1</v>
      </c>
      <c r="AZ11" s="22">
        <v>1.2</v>
      </c>
      <c r="BA11" s="14">
        <f t="shared" si="0"/>
        <v>162273.42000000001</v>
      </c>
      <c r="BB11" s="5">
        <f t="shared" si="1"/>
        <v>8.691666845206214</v>
      </c>
    </row>
    <row r="12" spans="1:56" ht="15" customHeight="1" x14ac:dyDescent="0.2">
      <c r="A12" s="31">
        <v>9</v>
      </c>
      <c r="B12" s="24" t="s">
        <v>62</v>
      </c>
      <c r="C12" s="25" t="s">
        <v>63</v>
      </c>
      <c r="D12" s="25" t="s">
        <v>100</v>
      </c>
      <c r="E12" s="25" t="s">
        <v>47</v>
      </c>
      <c r="F12" s="28"/>
      <c r="G12" s="26"/>
      <c r="H12" s="26">
        <v>690</v>
      </c>
      <c r="I12" s="26"/>
      <c r="J12" s="26"/>
      <c r="K12" s="26"/>
      <c r="L12" s="26"/>
      <c r="M12" s="26"/>
      <c r="N12" s="26"/>
      <c r="O12" s="26"/>
      <c r="P12" s="26"/>
      <c r="Q12" s="26"/>
      <c r="R12" s="26"/>
      <c r="S12" s="26"/>
      <c r="T12" s="26"/>
      <c r="U12" s="26"/>
      <c r="V12" s="23">
        <v>300</v>
      </c>
      <c r="W12" s="26"/>
      <c r="X12" s="26"/>
      <c r="Y12" s="26"/>
      <c r="Z12" s="23">
        <v>360</v>
      </c>
      <c r="AA12" s="26"/>
      <c r="AB12" s="23">
        <v>120</v>
      </c>
      <c r="AC12" s="23">
        <v>500</v>
      </c>
      <c r="AD12" s="26"/>
      <c r="AE12" s="23">
        <v>120</v>
      </c>
      <c r="AF12" s="23">
        <v>60</v>
      </c>
      <c r="AG12" s="23">
        <v>60</v>
      </c>
      <c r="AH12" s="26"/>
      <c r="AI12" s="26"/>
      <c r="AJ12" s="23">
        <v>70</v>
      </c>
      <c r="AK12" s="23">
        <v>10</v>
      </c>
      <c r="AL12" s="26"/>
      <c r="AM12" s="23">
        <v>60</v>
      </c>
      <c r="AN12" s="26"/>
      <c r="AO12" s="23">
        <v>60</v>
      </c>
      <c r="AP12" s="23">
        <v>60</v>
      </c>
      <c r="AQ12" s="23">
        <v>60</v>
      </c>
      <c r="AR12" s="23">
        <v>120</v>
      </c>
      <c r="AS12" s="23">
        <v>60</v>
      </c>
      <c r="AT12" s="23">
        <v>10</v>
      </c>
      <c r="AU12" s="23">
        <v>120</v>
      </c>
      <c r="AV12" s="26"/>
      <c r="AW12" s="26"/>
      <c r="AX12" s="27">
        <v>2840</v>
      </c>
      <c r="AY12" s="22">
        <v>332791.2</v>
      </c>
      <c r="AZ12" s="22">
        <v>1.08</v>
      </c>
      <c r="BA12" s="14">
        <f t="shared" si="0"/>
        <v>308140</v>
      </c>
      <c r="BB12" s="5">
        <f t="shared" si="1"/>
        <v>108.5</v>
      </c>
    </row>
    <row r="13" spans="1:56" ht="15" customHeight="1" x14ac:dyDescent="0.2">
      <c r="A13" s="31">
        <v>10</v>
      </c>
      <c r="B13" s="24" t="s">
        <v>64</v>
      </c>
      <c r="C13" s="25" t="s">
        <v>65</v>
      </c>
      <c r="D13" s="25" t="s">
        <v>100</v>
      </c>
      <c r="E13" s="25" t="s">
        <v>47</v>
      </c>
      <c r="F13" s="28"/>
      <c r="G13" s="26"/>
      <c r="H13" s="26">
        <v>21500</v>
      </c>
      <c r="I13" s="26"/>
      <c r="J13" s="26"/>
      <c r="K13" s="26"/>
      <c r="L13" s="26"/>
      <c r="M13" s="26"/>
      <c r="N13" s="26"/>
      <c r="O13" s="26"/>
      <c r="P13" s="26"/>
      <c r="Q13" s="26"/>
      <c r="R13" s="26"/>
      <c r="S13" s="26"/>
      <c r="T13" s="26"/>
      <c r="U13" s="26"/>
      <c r="V13" s="22">
        <v>1000</v>
      </c>
      <c r="W13" s="26"/>
      <c r="X13" s="26"/>
      <c r="Y13" s="26"/>
      <c r="Z13" s="23">
        <v>500</v>
      </c>
      <c r="AA13" s="26"/>
      <c r="AB13" s="23">
        <v>250</v>
      </c>
      <c r="AC13" s="22">
        <v>3000</v>
      </c>
      <c r="AD13" s="26"/>
      <c r="AE13" s="23">
        <v>250</v>
      </c>
      <c r="AF13" s="23">
        <v>250</v>
      </c>
      <c r="AG13" s="23">
        <v>500</v>
      </c>
      <c r="AH13" s="26"/>
      <c r="AI13" s="26"/>
      <c r="AJ13" s="26"/>
      <c r="AK13" s="26"/>
      <c r="AL13" s="26"/>
      <c r="AM13" s="23">
        <v>500</v>
      </c>
      <c r="AN13" s="26"/>
      <c r="AO13" s="23">
        <v>250</v>
      </c>
      <c r="AP13" s="23">
        <v>250</v>
      </c>
      <c r="AQ13" s="23">
        <v>250</v>
      </c>
      <c r="AR13" s="26"/>
      <c r="AS13" s="26"/>
      <c r="AT13" s="23">
        <v>250</v>
      </c>
      <c r="AU13" s="23">
        <v>500</v>
      </c>
      <c r="AV13" s="26"/>
      <c r="AW13" s="26"/>
      <c r="AX13" s="27">
        <v>29250</v>
      </c>
      <c r="AY13" s="22">
        <v>47677.5</v>
      </c>
      <c r="AZ13" s="22">
        <v>1.2</v>
      </c>
      <c r="BA13" s="14">
        <f t="shared" si="0"/>
        <v>39731.25</v>
      </c>
      <c r="BB13" s="5">
        <f t="shared" si="1"/>
        <v>1.3583333333333334</v>
      </c>
    </row>
    <row r="14" spans="1:56" ht="15" customHeight="1" x14ac:dyDescent="0.2">
      <c r="A14" s="31">
        <v>11</v>
      </c>
      <c r="B14" s="24" t="s">
        <v>66</v>
      </c>
      <c r="C14" s="25" t="s">
        <v>67</v>
      </c>
      <c r="D14" s="25" t="s">
        <v>100</v>
      </c>
      <c r="E14" s="25" t="s">
        <v>47</v>
      </c>
      <c r="F14" s="28"/>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3">
        <v>400</v>
      </c>
      <c r="AK14" s="26"/>
      <c r="AL14" s="26"/>
      <c r="AM14" s="23">
        <v>600</v>
      </c>
      <c r="AN14" s="26"/>
      <c r="AO14" s="26"/>
      <c r="AP14" s="26"/>
      <c r="AQ14" s="26"/>
      <c r="AR14" s="26"/>
      <c r="AS14" s="26"/>
      <c r="AT14" s="26"/>
      <c r="AU14" s="26"/>
      <c r="AV14" s="26"/>
      <c r="AW14" s="26"/>
      <c r="AX14" s="27">
        <v>1000</v>
      </c>
      <c r="AY14" s="22">
        <v>3300</v>
      </c>
      <c r="AZ14" s="22">
        <v>1.2</v>
      </c>
      <c r="BA14" s="14">
        <f t="shared" si="0"/>
        <v>2750</v>
      </c>
      <c r="BB14" s="5">
        <f t="shared" si="1"/>
        <v>2.75</v>
      </c>
    </row>
    <row r="15" spans="1:56" ht="15" customHeight="1" x14ac:dyDescent="0.2">
      <c r="A15" s="31">
        <v>12</v>
      </c>
      <c r="B15" s="24" t="s">
        <v>68</v>
      </c>
      <c r="C15" s="25" t="s">
        <v>69</v>
      </c>
      <c r="D15" s="25" t="s">
        <v>100</v>
      </c>
      <c r="E15" s="25" t="s">
        <v>70</v>
      </c>
      <c r="F15" s="28"/>
      <c r="G15" s="22">
        <v>1500</v>
      </c>
      <c r="H15" s="22">
        <v>64900</v>
      </c>
      <c r="I15" s="26"/>
      <c r="J15" s="26"/>
      <c r="K15" s="26"/>
      <c r="L15" s="26"/>
      <c r="M15" s="26"/>
      <c r="N15" s="26"/>
      <c r="O15" s="26"/>
      <c r="P15" s="26"/>
      <c r="Q15" s="23">
        <v>100</v>
      </c>
      <c r="R15" s="26"/>
      <c r="S15" s="26"/>
      <c r="T15" s="26"/>
      <c r="U15" s="26"/>
      <c r="V15" s="22">
        <v>5000</v>
      </c>
      <c r="W15" s="23">
        <v>300</v>
      </c>
      <c r="X15" s="26"/>
      <c r="Y15" s="22">
        <v>3000</v>
      </c>
      <c r="Z15" s="22">
        <v>15000</v>
      </c>
      <c r="AA15" s="26"/>
      <c r="AB15" s="26"/>
      <c r="AC15" s="26"/>
      <c r="AD15" s="26"/>
      <c r="AE15" s="26"/>
      <c r="AF15" s="26"/>
      <c r="AG15" s="23">
        <v>600</v>
      </c>
      <c r="AH15" s="26"/>
      <c r="AI15" s="26"/>
      <c r="AJ15" s="22">
        <v>1600</v>
      </c>
      <c r="AK15" s="26"/>
      <c r="AL15" s="23">
        <v>300</v>
      </c>
      <c r="AM15" s="23">
        <v>900</v>
      </c>
      <c r="AN15" s="26"/>
      <c r="AO15" s="23">
        <v>250</v>
      </c>
      <c r="AP15" s="23">
        <v>500</v>
      </c>
      <c r="AQ15" s="22">
        <v>1500</v>
      </c>
      <c r="AR15" s="26"/>
      <c r="AS15" s="23">
        <v>600</v>
      </c>
      <c r="AT15" s="23">
        <v>200</v>
      </c>
      <c r="AU15" s="22">
        <v>1500</v>
      </c>
      <c r="AV15" s="26"/>
      <c r="AW15" s="26"/>
      <c r="AX15" s="27">
        <v>97750</v>
      </c>
      <c r="AY15" s="22">
        <v>99705</v>
      </c>
      <c r="AZ15" s="22">
        <v>1.08</v>
      </c>
      <c r="BA15" s="14">
        <f t="shared" si="0"/>
        <v>92319.44</v>
      </c>
      <c r="BB15" s="5">
        <f t="shared" si="1"/>
        <v>0.94444439897698207</v>
      </c>
    </row>
    <row r="16" spans="1:56" ht="15" customHeight="1" x14ac:dyDescent="0.2">
      <c r="A16" s="31">
        <v>13</v>
      </c>
      <c r="B16" s="24" t="s">
        <v>71</v>
      </c>
      <c r="C16" s="25" t="s">
        <v>72</v>
      </c>
      <c r="D16" s="25" t="s">
        <v>100</v>
      </c>
      <c r="E16" s="25" t="s">
        <v>70</v>
      </c>
      <c r="F16" s="28"/>
      <c r="G16" s="26"/>
      <c r="H16" s="26">
        <v>495350</v>
      </c>
      <c r="I16" s="26"/>
      <c r="J16" s="26"/>
      <c r="K16" s="26"/>
      <c r="L16" s="26"/>
      <c r="M16" s="26"/>
      <c r="N16" s="26"/>
      <c r="O16" s="26"/>
      <c r="P16" s="26"/>
      <c r="Q16" s="26"/>
      <c r="R16" s="26"/>
      <c r="S16" s="26"/>
      <c r="T16" s="26"/>
      <c r="U16" s="26"/>
      <c r="V16" s="22">
        <v>10000</v>
      </c>
      <c r="W16" s="26"/>
      <c r="X16" s="26"/>
      <c r="Y16" s="22">
        <v>5000</v>
      </c>
      <c r="Z16" s="22">
        <v>25000</v>
      </c>
      <c r="AA16" s="22">
        <v>3000</v>
      </c>
      <c r="AB16" s="26"/>
      <c r="AC16" s="26"/>
      <c r="AD16" s="26"/>
      <c r="AE16" s="22">
        <v>1500</v>
      </c>
      <c r="AF16" s="26"/>
      <c r="AG16" s="22">
        <v>2400</v>
      </c>
      <c r="AH16" s="26"/>
      <c r="AI16" s="26"/>
      <c r="AJ16" s="22">
        <v>4000</v>
      </c>
      <c r="AK16" s="26"/>
      <c r="AL16" s="26"/>
      <c r="AM16" s="22">
        <v>7000</v>
      </c>
      <c r="AN16" s="26"/>
      <c r="AO16" s="23">
        <v>200</v>
      </c>
      <c r="AP16" s="22">
        <v>2000</v>
      </c>
      <c r="AQ16" s="22">
        <v>2500</v>
      </c>
      <c r="AR16" s="26"/>
      <c r="AS16" s="22">
        <v>3000</v>
      </c>
      <c r="AT16" s="23">
        <v>200</v>
      </c>
      <c r="AU16" s="23">
        <v>800</v>
      </c>
      <c r="AV16" s="26"/>
      <c r="AW16" s="26"/>
      <c r="AX16" s="27">
        <v>561950</v>
      </c>
      <c r="AY16" s="22">
        <v>134868</v>
      </c>
      <c r="AZ16" s="22">
        <v>1.2</v>
      </c>
      <c r="BA16" s="14">
        <f t="shared" si="0"/>
        <v>112390</v>
      </c>
      <c r="BB16" s="5">
        <f t="shared" si="1"/>
        <v>0.2</v>
      </c>
    </row>
    <row r="17" spans="1:54" ht="15" customHeight="1" x14ac:dyDescent="0.2">
      <c r="A17" s="31">
        <v>14</v>
      </c>
      <c r="B17" s="24" t="s">
        <v>73</v>
      </c>
      <c r="C17" s="25" t="s">
        <v>74</v>
      </c>
      <c r="D17" s="25" t="s">
        <v>100</v>
      </c>
      <c r="E17" s="25" t="s">
        <v>70</v>
      </c>
      <c r="F17" s="28"/>
      <c r="G17" s="26"/>
      <c r="H17" s="26">
        <v>96</v>
      </c>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7">
        <v>96</v>
      </c>
      <c r="AY17" s="22">
        <v>7256.64</v>
      </c>
      <c r="AZ17" s="22">
        <v>1.2</v>
      </c>
      <c r="BA17" s="14">
        <f t="shared" si="0"/>
        <v>6047.2</v>
      </c>
      <c r="BB17" s="5">
        <f t="shared" si="1"/>
        <v>62.991666666666667</v>
      </c>
    </row>
    <row r="18" spans="1:54" ht="15" customHeight="1" x14ac:dyDescent="0.2">
      <c r="A18" s="31">
        <v>15</v>
      </c>
      <c r="B18" s="24" t="s">
        <v>75</v>
      </c>
      <c r="C18" s="25" t="s">
        <v>76</v>
      </c>
      <c r="D18" s="25" t="s">
        <v>100</v>
      </c>
      <c r="E18" s="25" t="s">
        <v>70</v>
      </c>
      <c r="F18" s="28"/>
      <c r="G18" s="26"/>
      <c r="H18" s="26">
        <v>96</v>
      </c>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7">
        <v>96</v>
      </c>
      <c r="AY18" s="22">
        <v>10706.88</v>
      </c>
      <c r="AZ18" s="22">
        <v>1.2</v>
      </c>
      <c r="BA18" s="14">
        <f t="shared" si="0"/>
        <v>8922.4</v>
      </c>
      <c r="BB18" s="5">
        <f t="shared" si="1"/>
        <v>92.941666666666663</v>
      </c>
    </row>
    <row r="19" spans="1:54" ht="15" customHeight="1" x14ac:dyDescent="0.2">
      <c r="A19" s="31">
        <v>16</v>
      </c>
      <c r="B19" s="24" t="s">
        <v>77</v>
      </c>
      <c r="C19" s="25" t="s">
        <v>78</v>
      </c>
      <c r="D19" s="25" t="s">
        <v>100</v>
      </c>
      <c r="E19" s="25" t="s">
        <v>70</v>
      </c>
      <c r="F19" s="28"/>
      <c r="G19" s="26"/>
      <c r="H19" s="26">
        <v>48</v>
      </c>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7">
        <v>48</v>
      </c>
      <c r="AY19" s="22">
        <v>5282.4</v>
      </c>
      <c r="AZ19" s="22">
        <v>1.2</v>
      </c>
      <c r="BA19" s="14">
        <f t="shared" si="0"/>
        <v>4402</v>
      </c>
      <c r="BB19" s="5">
        <f t="shared" si="1"/>
        <v>91.708333333333329</v>
      </c>
    </row>
    <row r="20" spans="1:54" ht="15" customHeight="1" x14ac:dyDescent="0.2">
      <c r="A20" s="31">
        <v>17</v>
      </c>
      <c r="B20" s="24" t="s">
        <v>79</v>
      </c>
      <c r="C20" s="25" t="s">
        <v>80</v>
      </c>
      <c r="D20" s="25" t="s">
        <v>100</v>
      </c>
      <c r="E20" s="25" t="s">
        <v>81</v>
      </c>
      <c r="F20" s="28"/>
      <c r="G20" s="26"/>
      <c r="H20" s="26">
        <v>36</v>
      </c>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7">
        <v>36</v>
      </c>
      <c r="AY20" s="22">
        <v>85968</v>
      </c>
      <c r="AZ20" s="22">
        <v>1.2</v>
      </c>
      <c r="BA20" s="14">
        <f t="shared" si="0"/>
        <v>71640</v>
      </c>
      <c r="BB20" s="5">
        <f t="shared" si="1"/>
        <v>1990</v>
      </c>
    </row>
    <row r="21" spans="1:54" ht="15" customHeight="1" x14ac:dyDescent="0.2">
      <c r="A21" s="31">
        <v>18</v>
      </c>
      <c r="B21" s="24" t="s">
        <v>82</v>
      </c>
      <c r="C21" s="25" t="s">
        <v>55</v>
      </c>
      <c r="D21" s="25" t="s">
        <v>100</v>
      </c>
      <c r="E21" s="25" t="s">
        <v>47</v>
      </c>
      <c r="F21" s="28"/>
      <c r="G21" s="26"/>
      <c r="H21" s="26">
        <v>2190</v>
      </c>
      <c r="I21" s="26"/>
      <c r="J21" s="26"/>
      <c r="K21" s="26"/>
      <c r="L21" s="26"/>
      <c r="M21" s="26"/>
      <c r="N21" s="26"/>
      <c r="O21" s="26"/>
      <c r="P21" s="26"/>
      <c r="Q21" s="26"/>
      <c r="R21" s="26"/>
      <c r="S21" s="26"/>
      <c r="T21" s="26"/>
      <c r="U21" s="26"/>
      <c r="V21" s="26"/>
      <c r="W21" s="26"/>
      <c r="X21" s="23">
        <v>10</v>
      </c>
      <c r="Y21" s="26"/>
      <c r="Z21" s="23">
        <v>100</v>
      </c>
      <c r="AA21" s="26"/>
      <c r="AB21" s="26"/>
      <c r="AC21" s="23">
        <v>100</v>
      </c>
      <c r="AD21" s="26"/>
      <c r="AE21" s="23">
        <v>70</v>
      </c>
      <c r="AF21" s="23">
        <v>20</v>
      </c>
      <c r="AG21" s="23">
        <v>120</v>
      </c>
      <c r="AH21" s="26"/>
      <c r="AI21" s="26"/>
      <c r="AJ21" s="26"/>
      <c r="AK21" s="26"/>
      <c r="AL21" s="26"/>
      <c r="AM21" s="23">
        <v>15</v>
      </c>
      <c r="AN21" s="26"/>
      <c r="AO21" s="23">
        <v>10</v>
      </c>
      <c r="AP21" s="23">
        <v>10</v>
      </c>
      <c r="AQ21" s="26"/>
      <c r="AR21" s="26"/>
      <c r="AS21" s="26"/>
      <c r="AT21" s="23">
        <v>10</v>
      </c>
      <c r="AU21" s="23">
        <v>20</v>
      </c>
      <c r="AV21" s="26"/>
      <c r="AW21" s="26"/>
      <c r="AX21" s="27">
        <v>2675</v>
      </c>
      <c r="AY21" s="22">
        <v>441321.5</v>
      </c>
      <c r="AZ21" s="22">
        <v>1.08</v>
      </c>
      <c r="BA21" s="14">
        <f t="shared" si="0"/>
        <v>408631.02</v>
      </c>
      <c r="BB21" s="5">
        <f t="shared" si="1"/>
        <v>152.75925981308413</v>
      </c>
    </row>
    <row r="22" spans="1:54" ht="15" customHeight="1" x14ac:dyDescent="0.2">
      <c r="A22" s="31">
        <v>19</v>
      </c>
      <c r="B22" s="24" t="s">
        <v>83</v>
      </c>
      <c r="C22" s="25" t="s">
        <v>55</v>
      </c>
      <c r="D22" s="25" t="s">
        <v>100</v>
      </c>
      <c r="E22" s="25" t="s">
        <v>47</v>
      </c>
      <c r="F22" s="28"/>
      <c r="G22" s="26"/>
      <c r="H22" s="26">
        <v>2190</v>
      </c>
      <c r="I22" s="26"/>
      <c r="J22" s="26"/>
      <c r="K22" s="26"/>
      <c r="L22" s="26"/>
      <c r="M22" s="26"/>
      <c r="N22" s="26"/>
      <c r="O22" s="26"/>
      <c r="P22" s="26"/>
      <c r="Q22" s="26"/>
      <c r="R22" s="26"/>
      <c r="S22" s="26"/>
      <c r="T22" s="26"/>
      <c r="U22" s="26"/>
      <c r="V22" s="26"/>
      <c r="W22" s="26"/>
      <c r="X22" s="23">
        <v>10</v>
      </c>
      <c r="Y22" s="26"/>
      <c r="Z22" s="23">
        <v>100</v>
      </c>
      <c r="AA22" s="26"/>
      <c r="AB22" s="23">
        <v>50</v>
      </c>
      <c r="AC22" s="23">
        <v>100</v>
      </c>
      <c r="AD22" s="26"/>
      <c r="AE22" s="23">
        <v>70</v>
      </c>
      <c r="AF22" s="23">
        <v>20</v>
      </c>
      <c r="AG22" s="23">
        <v>120</v>
      </c>
      <c r="AH22" s="26"/>
      <c r="AI22" s="26"/>
      <c r="AJ22" s="26"/>
      <c r="AK22" s="26"/>
      <c r="AL22" s="26"/>
      <c r="AM22" s="23">
        <v>15</v>
      </c>
      <c r="AN22" s="26"/>
      <c r="AO22" s="23">
        <v>10</v>
      </c>
      <c r="AP22" s="23">
        <v>10</v>
      </c>
      <c r="AQ22" s="26"/>
      <c r="AR22" s="26"/>
      <c r="AS22" s="26"/>
      <c r="AT22" s="23">
        <v>10</v>
      </c>
      <c r="AU22" s="23">
        <v>20</v>
      </c>
      <c r="AV22" s="26"/>
      <c r="AW22" s="26"/>
      <c r="AX22" s="27">
        <v>2725</v>
      </c>
      <c r="AY22" s="22">
        <v>256558.75</v>
      </c>
      <c r="AZ22" s="22">
        <v>1.08</v>
      </c>
      <c r="BA22" s="14">
        <f t="shared" si="0"/>
        <v>237554.4</v>
      </c>
      <c r="BB22" s="5">
        <f t="shared" si="1"/>
        <v>87.175926605504586</v>
      </c>
    </row>
    <row r="23" spans="1:54" ht="15" customHeight="1" x14ac:dyDescent="0.2">
      <c r="A23" s="31">
        <v>20</v>
      </c>
      <c r="B23" s="24" t="s">
        <v>84</v>
      </c>
      <c r="C23" s="25" t="s">
        <v>55</v>
      </c>
      <c r="D23" s="25" t="s">
        <v>100</v>
      </c>
      <c r="E23" s="25" t="s">
        <v>47</v>
      </c>
      <c r="F23" s="28"/>
      <c r="G23" s="26"/>
      <c r="H23" s="26">
        <v>2190</v>
      </c>
      <c r="I23" s="26"/>
      <c r="J23" s="26"/>
      <c r="K23" s="26"/>
      <c r="L23" s="26"/>
      <c r="M23" s="26"/>
      <c r="N23" s="26"/>
      <c r="O23" s="26"/>
      <c r="P23" s="26"/>
      <c r="Q23" s="26"/>
      <c r="R23" s="26"/>
      <c r="S23" s="26"/>
      <c r="T23" s="26"/>
      <c r="U23" s="26"/>
      <c r="V23" s="26"/>
      <c r="W23" s="26"/>
      <c r="X23" s="23">
        <v>10</v>
      </c>
      <c r="Y23" s="26"/>
      <c r="Z23" s="23">
        <v>100</v>
      </c>
      <c r="AA23" s="26"/>
      <c r="AB23" s="26"/>
      <c r="AC23" s="23">
        <v>100</v>
      </c>
      <c r="AD23" s="26"/>
      <c r="AE23" s="23">
        <v>70</v>
      </c>
      <c r="AF23" s="26"/>
      <c r="AG23" s="23">
        <v>120</v>
      </c>
      <c r="AH23" s="26"/>
      <c r="AI23" s="26"/>
      <c r="AJ23" s="26"/>
      <c r="AK23" s="26"/>
      <c r="AL23" s="26"/>
      <c r="AM23" s="23">
        <v>15</v>
      </c>
      <c r="AN23" s="26"/>
      <c r="AO23" s="23">
        <v>5</v>
      </c>
      <c r="AP23" s="23">
        <v>10</v>
      </c>
      <c r="AQ23" s="26"/>
      <c r="AR23" s="26"/>
      <c r="AS23" s="26"/>
      <c r="AT23" s="23">
        <v>10</v>
      </c>
      <c r="AU23" s="23">
        <v>20</v>
      </c>
      <c r="AV23" s="26"/>
      <c r="AW23" s="26"/>
      <c r="AX23" s="27">
        <v>2650</v>
      </c>
      <c r="AY23" s="22">
        <v>555599</v>
      </c>
      <c r="AZ23" s="22">
        <v>1.2</v>
      </c>
      <c r="BA23" s="14">
        <f t="shared" si="0"/>
        <v>462999.17</v>
      </c>
      <c r="BB23" s="5">
        <f t="shared" si="1"/>
        <v>174.71666792452831</v>
      </c>
    </row>
    <row r="24" spans="1:54" ht="15" customHeight="1" x14ac:dyDescent="0.2">
      <c r="A24" s="31">
        <v>21</v>
      </c>
      <c r="B24" s="24" t="s">
        <v>85</v>
      </c>
      <c r="C24" s="25" t="s">
        <v>55</v>
      </c>
      <c r="D24" s="25" t="s">
        <v>100</v>
      </c>
      <c r="E24" s="25" t="s">
        <v>47</v>
      </c>
      <c r="F24" s="28"/>
      <c r="G24" s="26"/>
      <c r="H24" s="26">
        <v>2190</v>
      </c>
      <c r="I24" s="26"/>
      <c r="J24" s="26"/>
      <c r="K24" s="26"/>
      <c r="L24" s="26"/>
      <c r="M24" s="26"/>
      <c r="N24" s="26"/>
      <c r="O24" s="26"/>
      <c r="P24" s="26"/>
      <c r="Q24" s="26"/>
      <c r="R24" s="26"/>
      <c r="S24" s="26"/>
      <c r="T24" s="26"/>
      <c r="U24" s="26"/>
      <c r="V24" s="26"/>
      <c r="W24" s="26"/>
      <c r="X24" s="23">
        <v>10</v>
      </c>
      <c r="Y24" s="26"/>
      <c r="Z24" s="23">
        <v>100</v>
      </c>
      <c r="AA24" s="26"/>
      <c r="AB24" s="26"/>
      <c r="AC24" s="23">
        <v>100</v>
      </c>
      <c r="AD24" s="26"/>
      <c r="AE24" s="23">
        <v>70</v>
      </c>
      <c r="AF24" s="26"/>
      <c r="AG24" s="23">
        <v>120</v>
      </c>
      <c r="AH24" s="26"/>
      <c r="AI24" s="26"/>
      <c r="AJ24" s="26"/>
      <c r="AK24" s="26"/>
      <c r="AL24" s="26"/>
      <c r="AM24" s="23">
        <v>15</v>
      </c>
      <c r="AN24" s="26"/>
      <c r="AO24" s="23">
        <v>5</v>
      </c>
      <c r="AP24" s="23">
        <v>10</v>
      </c>
      <c r="AQ24" s="26"/>
      <c r="AR24" s="26"/>
      <c r="AS24" s="26"/>
      <c r="AT24" s="23">
        <v>10</v>
      </c>
      <c r="AU24" s="23">
        <v>20</v>
      </c>
      <c r="AV24" s="26"/>
      <c r="AW24" s="26"/>
      <c r="AX24" s="27">
        <v>2650</v>
      </c>
      <c r="AY24" s="22">
        <v>292719</v>
      </c>
      <c r="AZ24" s="22">
        <v>1.2</v>
      </c>
      <c r="BA24" s="14">
        <f t="shared" si="0"/>
        <v>243932.5</v>
      </c>
      <c r="BB24" s="5">
        <f t="shared" si="1"/>
        <v>92.05</v>
      </c>
    </row>
    <row r="25" spans="1:54" ht="15" customHeight="1" x14ac:dyDescent="0.2">
      <c r="A25" s="31">
        <v>22</v>
      </c>
      <c r="B25" s="24" t="s">
        <v>88</v>
      </c>
      <c r="C25" s="24" t="s">
        <v>89</v>
      </c>
      <c r="D25" s="25" t="s">
        <v>100</v>
      </c>
      <c r="E25" s="25" t="s">
        <v>81</v>
      </c>
      <c r="F25" s="28"/>
      <c r="G25" s="26"/>
      <c r="H25" s="26">
        <v>12</v>
      </c>
      <c r="I25" s="26"/>
      <c r="J25" s="26"/>
      <c r="K25" s="26"/>
      <c r="L25" s="26"/>
      <c r="M25" s="26"/>
      <c r="N25" s="26"/>
      <c r="O25" s="26"/>
      <c r="P25" s="26"/>
      <c r="Q25" s="26"/>
      <c r="R25" s="26"/>
      <c r="S25" s="26"/>
      <c r="T25" s="26"/>
      <c r="U25" s="26"/>
      <c r="V25" s="26"/>
      <c r="W25" s="26"/>
      <c r="X25" s="23"/>
      <c r="Y25" s="26"/>
      <c r="Z25" s="23"/>
      <c r="AA25" s="26"/>
      <c r="AB25" s="23"/>
      <c r="AC25" s="23"/>
      <c r="AD25" s="26"/>
      <c r="AE25" s="23"/>
      <c r="AF25" s="23"/>
      <c r="AG25" s="23"/>
      <c r="AH25" s="26"/>
      <c r="AI25" s="26"/>
      <c r="AJ25" s="26"/>
      <c r="AK25" s="26"/>
      <c r="AL25" s="26"/>
      <c r="AM25" s="23"/>
      <c r="AN25" s="26"/>
      <c r="AO25" s="23"/>
      <c r="AP25" s="23"/>
      <c r="AQ25" s="26"/>
      <c r="AR25" s="26"/>
      <c r="AS25" s="26"/>
      <c r="AT25" s="23"/>
      <c r="AU25" s="23"/>
      <c r="AV25" s="26"/>
      <c r="AW25" s="26"/>
      <c r="AX25" s="27">
        <v>12</v>
      </c>
      <c r="AY25" s="22">
        <v>83952</v>
      </c>
      <c r="AZ25" s="22">
        <v>1.2</v>
      </c>
      <c r="BA25" s="14">
        <f t="shared" si="0"/>
        <v>69960</v>
      </c>
    </row>
    <row r="26" spans="1:54" ht="15" customHeight="1" x14ac:dyDescent="0.2">
      <c r="A26" s="31">
        <v>23</v>
      </c>
      <c r="B26" s="24" t="s">
        <v>90</v>
      </c>
      <c r="C26" s="24" t="s">
        <v>91</v>
      </c>
      <c r="D26" s="25" t="s">
        <v>100</v>
      </c>
      <c r="E26" s="25" t="s">
        <v>47</v>
      </c>
      <c r="F26" s="28"/>
      <c r="G26" s="26"/>
      <c r="H26" s="26">
        <v>10</v>
      </c>
      <c r="I26" s="26"/>
      <c r="J26" s="26"/>
      <c r="K26" s="26"/>
      <c r="L26" s="26"/>
      <c r="M26" s="26"/>
      <c r="N26" s="26"/>
      <c r="O26" s="26"/>
      <c r="P26" s="26"/>
      <c r="Q26" s="26"/>
      <c r="R26" s="26"/>
      <c r="S26" s="26"/>
      <c r="T26" s="26"/>
      <c r="U26" s="26"/>
      <c r="V26" s="26"/>
      <c r="W26" s="26"/>
      <c r="X26" s="23"/>
      <c r="Y26" s="26"/>
      <c r="Z26" s="23"/>
      <c r="AA26" s="26"/>
      <c r="AB26" s="26"/>
      <c r="AC26" s="23"/>
      <c r="AD26" s="26"/>
      <c r="AE26" s="23"/>
      <c r="AF26" s="26"/>
      <c r="AG26" s="23"/>
      <c r="AH26" s="26"/>
      <c r="AI26" s="26"/>
      <c r="AJ26" s="26"/>
      <c r="AK26" s="26"/>
      <c r="AL26" s="26"/>
      <c r="AM26" s="23"/>
      <c r="AN26" s="26"/>
      <c r="AO26" s="23"/>
      <c r="AP26" s="23"/>
      <c r="AQ26" s="26"/>
      <c r="AR26" s="26"/>
      <c r="AS26" s="26"/>
      <c r="AT26" s="23"/>
      <c r="AU26" s="23"/>
      <c r="AV26" s="26"/>
      <c r="AW26" s="26"/>
      <c r="AX26" s="27">
        <v>10</v>
      </c>
      <c r="AY26" s="22">
        <v>1020</v>
      </c>
      <c r="AZ26" s="22">
        <v>1.2</v>
      </c>
      <c r="BA26" s="14">
        <f t="shared" si="0"/>
        <v>850</v>
      </c>
    </row>
    <row r="27" spans="1:54" ht="15" customHeight="1" x14ac:dyDescent="0.2">
      <c r="A27" s="31">
        <v>24</v>
      </c>
      <c r="B27" s="24" t="s">
        <v>92</v>
      </c>
      <c r="C27" s="24" t="s">
        <v>93</v>
      </c>
      <c r="D27" s="25" t="s">
        <v>100</v>
      </c>
      <c r="E27" s="25" t="s">
        <v>47</v>
      </c>
      <c r="F27" s="28"/>
      <c r="G27" s="26"/>
      <c r="H27" s="26">
        <v>10</v>
      </c>
      <c r="I27" s="26"/>
      <c r="J27" s="26"/>
      <c r="K27" s="26"/>
      <c r="L27" s="26"/>
      <c r="M27" s="26"/>
      <c r="N27" s="26"/>
      <c r="O27" s="26"/>
      <c r="P27" s="26"/>
      <c r="Q27" s="26"/>
      <c r="R27" s="26"/>
      <c r="S27" s="26"/>
      <c r="T27" s="26"/>
      <c r="U27" s="26"/>
      <c r="V27" s="26"/>
      <c r="W27" s="26"/>
      <c r="X27" s="23"/>
      <c r="Y27" s="26"/>
      <c r="Z27" s="23"/>
      <c r="AA27" s="26"/>
      <c r="AB27" s="26"/>
      <c r="AC27" s="23"/>
      <c r="AD27" s="26"/>
      <c r="AE27" s="23"/>
      <c r="AF27" s="26"/>
      <c r="AG27" s="23"/>
      <c r="AH27" s="26"/>
      <c r="AI27" s="26"/>
      <c r="AJ27" s="26"/>
      <c r="AK27" s="26"/>
      <c r="AL27" s="26"/>
      <c r="AM27" s="23"/>
      <c r="AN27" s="26"/>
      <c r="AO27" s="23"/>
      <c r="AP27" s="23"/>
      <c r="AQ27" s="26"/>
      <c r="AR27" s="26"/>
      <c r="AS27" s="26"/>
      <c r="AT27" s="23"/>
      <c r="AU27" s="23"/>
      <c r="AV27" s="26"/>
      <c r="AW27" s="26"/>
      <c r="AX27" s="27">
        <v>10</v>
      </c>
      <c r="AY27" s="22">
        <v>720</v>
      </c>
      <c r="AZ27" s="22">
        <v>1.2</v>
      </c>
      <c r="BA27" s="14">
        <f t="shared" si="0"/>
        <v>600</v>
      </c>
    </row>
    <row r="28" spans="1:54" ht="15" customHeight="1" x14ac:dyDescent="0.2">
      <c r="A28" s="15"/>
      <c r="B28" s="24" t="s">
        <v>97</v>
      </c>
      <c r="C28" s="4"/>
      <c r="D28" s="16"/>
      <c r="E28" s="15"/>
      <c r="F28" s="21">
        <v>600</v>
      </c>
      <c r="G28" s="22">
        <v>1500</v>
      </c>
      <c r="H28" s="22">
        <v>642431</v>
      </c>
      <c r="I28" s="23">
        <v>530</v>
      </c>
      <c r="J28" s="23">
        <v>450</v>
      </c>
      <c r="K28" s="23">
        <v>280</v>
      </c>
      <c r="L28" s="23">
        <v>95</v>
      </c>
      <c r="M28" s="23">
        <v>600</v>
      </c>
      <c r="N28" s="23">
        <v>150</v>
      </c>
      <c r="O28" s="23">
        <v>550</v>
      </c>
      <c r="P28" s="22">
        <v>1600</v>
      </c>
      <c r="Q28" s="23">
        <v>780</v>
      </c>
      <c r="R28" s="23">
        <v>30</v>
      </c>
      <c r="S28" s="23">
        <v>150</v>
      </c>
      <c r="T28" s="23">
        <v>120</v>
      </c>
      <c r="U28" s="23">
        <v>230</v>
      </c>
      <c r="V28" s="22">
        <v>22330</v>
      </c>
      <c r="W28" s="23">
        <v>900</v>
      </c>
      <c r="X28" s="23">
        <v>200</v>
      </c>
      <c r="Y28" s="22">
        <v>8300</v>
      </c>
      <c r="Z28" s="22">
        <v>47260</v>
      </c>
      <c r="AA28" s="22">
        <v>3000</v>
      </c>
      <c r="AB28" s="22">
        <v>1925</v>
      </c>
      <c r="AC28" s="22">
        <v>12000</v>
      </c>
      <c r="AD28" s="22">
        <v>1400</v>
      </c>
      <c r="AE28" s="22">
        <v>2775</v>
      </c>
      <c r="AF28" s="23">
        <v>710</v>
      </c>
      <c r="AG28" s="22">
        <v>5130</v>
      </c>
      <c r="AH28" s="23">
        <v>150</v>
      </c>
      <c r="AI28" s="23">
        <v>800</v>
      </c>
      <c r="AJ28" s="22">
        <v>6400</v>
      </c>
      <c r="AK28" s="23">
        <v>395</v>
      </c>
      <c r="AL28" s="23">
        <v>300</v>
      </c>
      <c r="AM28" s="22">
        <v>9650</v>
      </c>
      <c r="AN28" s="22">
        <v>3000</v>
      </c>
      <c r="AO28" s="23">
        <v>950</v>
      </c>
      <c r="AP28" s="22">
        <v>3690</v>
      </c>
      <c r="AQ28" s="22">
        <v>4600</v>
      </c>
      <c r="AR28" s="23">
        <v>700</v>
      </c>
      <c r="AS28" s="22">
        <v>3940</v>
      </c>
      <c r="AT28" s="22">
        <v>1030</v>
      </c>
      <c r="AU28" s="22">
        <v>3440</v>
      </c>
      <c r="AV28" s="23">
        <v>300</v>
      </c>
      <c r="AW28" s="22">
        <v>1460</v>
      </c>
      <c r="AX28" s="29">
        <f>SUM(AX4:AX27)</f>
        <v>796863</v>
      </c>
      <c r="AY28" s="22">
        <f>SUM(AY4:AY27)</f>
        <v>3459608.17</v>
      </c>
      <c r="AZ28" s="4"/>
      <c r="BA28" s="17">
        <f>SUM(BA4:BA27)</f>
        <v>3061365.13</v>
      </c>
    </row>
  </sheetData>
  <autoFilter ref="B3:AY28" xr:uid="{00000000-0009-0000-0000-000000000000}"/>
  <mergeCells count="6">
    <mergeCell ref="B1:B3"/>
    <mergeCell ref="C1:C3"/>
    <mergeCell ref="E1:E3"/>
    <mergeCell ref="A1:A3"/>
    <mergeCell ref="BA1:BA3"/>
    <mergeCell ref="D1:D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de distribuție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2026-07-03T10:32:21Z</dcterms:modified>
</cp:coreProperties>
</file>