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2026\01 BUNURI CENTRALIZARE\08 Achizitia robineti 2026\"/>
    </mc:Choice>
  </mc:AlternateContent>
  <bookViews>
    <workbookView xWindow="0" yWindow="0" windowWidth="11400" windowHeight="5895" tabRatio="437" activeTab="1"/>
  </bookViews>
  <sheets>
    <sheet name="TDSheet" sheetId="1" r:id="rId1"/>
    <sheet name="Participare" sheetId="2" r:id="rId2"/>
    <sheet name="Spec de pret" sheetId="3" r:id="rId3"/>
    <sheet name="Spec tehnice" sheetId="4" r:id="rId4"/>
  </sheets>
  <calcPr calcId="162913"/>
</workbook>
</file>

<file path=xl/calcChain.xml><?xml version="1.0" encoding="utf-8"?>
<calcChain xmlns="http://schemas.openxmlformats.org/spreadsheetml/2006/main">
  <c r="D113" i="3" l="1"/>
  <c r="A4" i="4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4" i="3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C2" i="3"/>
  <c r="D2" i="3" s="1"/>
  <c r="E2" i="3" s="1"/>
  <c r="F2" i="3" s="1"/>
  <c r="G2" i="3" s="1"/>
  <c r="H2" i="3" s="1"/>
  <c r="I2" i="3" s="1"/>
  <c r="J2" i="3" s="1"/>
  <c r="A3" i="2" l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I6" i="1" l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5" i="1"/>
  <c r="I4" i="1" l="1"/>
  <c r="V4" i="1"/>
  <c r="U4" i="1"/>
  <c r="T4" i="1"/>
  <c r="R4" i="1"/>
  <c r="Q4" i="1"/>
  <c r="O4" i="1"/>
  <c r="N4" i="1"/>
  <c r="M4" i="1"/>
  <c r="L4" i="1"/>
  <c r="K4" i="1"/>
  <c r="D4" i="1"/>
  <c r="P44" i="1" l="1"/>
  <c r="P4" i="1" s="1"/>
  <c r="S79" i="1" l="1"/>
  <c r="S59" i="1"/>
  <c r="S19" i="1"/>
  <c r="S9" i="1"/>
  <c r="S4" i="1" s="1"/>
  <c r="F32" i="1" l="1"/>
  <c r="G32" i="1" l="1"/>
  <c r="J32" i="1"/>
  <c r="F102" i="1"/>
  <c r="F103" i="1"/>
  <c r="F104" i="1"/>
  <c r="F105" i="1"/>
  <c r="F106" i="1"/>
  <c r="F107" i="1"/>
  <c r="F108" i="1"/>
  <c r="F109" i="1"/>
  <c r="F110" i="1"/>
  <c r="F99" i="1"/>
  <c r="F100" i="1"/>
  <c r="F101" i="1"/>
  <c r="F89" i="1"/>
  <c r="F90" i="1"/>
  <c r="F91" i="1"/>
  <c r="F92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41" i="1"/>
  <c r="F30" i="1"/>
  <c r="F31" i="1"/>
  <c r="F33" i="1"/>
  <c r="F34" i="1"/>
  <c r="F35" i="1"/>
  <c r="F36" i="1"/>
  <c r="F37" i="1"/>
  <c r="F38" i="1"/>
  <c r="F39" i="1"/>
  <c r="F40" i="1"/>
  <c r="F42" i="1"/>
  <c r="F43" i="1"/>
  <c r="F44" i="1"/>
  <c r="F45" i="1"/>
  <c r="F46" i="1"/>
  <c r="F6" i="1"/>
  <c r="F7" i="1"/>
  <c r="F8" i="1"/>
  <c r="F9" i="1"/>
  <c r="F10" i="1"/>
  <c r="F11" i="1"/>
  <c r="F12" i="1"/>
  <c r="F13" i="1"/>
  <c r="F14" i="1"/>
  <c r="F15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4" i="1"/>
  <c r="F63" i="1"/>
  <c r="F65" i="1"/>
  <c r="F67" i="1"/>
  <c r="F68" i="1"/>
  <c r="F72" i="1"/>
  <c r="F69" i="1"/>
  <c r="F70" i="1"/>
  <c r="F62" i="1"/>
  <c r="F71" i="1"/>
  <c r="F66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93" i="1"/>
  <c r="F94" i="1"/>
  <c r="F95" i="1"/>
  <c r="F96" i="1"/>
  <c r="F97" i="1"/>
  <c r="F98" i="1"/>
  <c r="F111" i="1"/>
  <c r="F112" i="1"/>
  <c r="F113" i="1"/>
  <c r="F5" i="1"/>
  <c r="J84" i="1" l="1"/>
  <c r="G84" i="1"/>
  <c r="J76" i="1"/>
  <c r="G76" i="1"/>
  <c r="J65" i="1"/>
  <c r="G65" i="1"/>
  <c r="G52" i="1"/>
  <c r="J52" i="1"/>
  <c r="G48" i="1"/>
  <c r="J48" i="1"/>
  <c r="J9" i="1"/>
  <c r="G9" i="1"/>
  <c r="J42" i="1"/>
  <c r="G42" i="1"/>
  <c r="G37" i="1"/>
  <c r="J37" i="1"/>
  <c r="J33" i="1"/>
  <c r="G33" i="1"/>
  <c r="J25" i="1"/>
  <c r="G25" i="1"/>
  <c r="J21" i="1"/>
  <c r="G21" i="1"/>
  <c r="G17" i="1"/>
  <c r="J17" i="1"/>
  <c r="J90" i="1"/>
  <c r="G90" i="1"/>
  <c r="J99" i="1"/>
  <c r="G99" i="1"/>
  <c r="J107" i="1"/>
  <c r="G107" i="1"/>
  <c r="J103" i="1"/>
  <c r="G103" i="1"/>
  <c r="J112" i="1"/>
  <c r="G112" i="1"/>
  <c r="J96" i="1"/>
  <c r="G96" i="1"/>
  <c r="J87" i="1"/>
  <c r="G87" i="1"/>
  <c r="J83" i="1"/>
  <c r="G83" i="1"/>
  <c r="J79" i="1"/>
  <c r="G79" i="1"/>
  <c r="J75" i="1"/>
  <c r="G75" i="1"/>
  <c r="G71" i="1"/>
  <c r="J71" i="1"/>
  <c r="G72" i="1"/>
  <c r="J72" i="1"/>
  <c r="J63" i="1"/>
  <c r="G63" i="1"/>
  <c r="J59" i="1"/>
  <c r="G59" i="1"/>
  <c r="J55" i="1"/>
  <c r="G55" i="1"/>
  <c r="J51" i="1"/>
  <c r="G51" i="1"/>
  <c r="J47" i="1"/>
  <c r="G47" i="1"/>
  <c r="G12" i="1"/>
  <c r="J12" i="1"/>
  <c r="G8" i="1"/>
  <c r="J8" i="1"/>
  <c r="J45" i="1"/>
  <c r="G45" i="1"/>
  <c r="G40" i="1"/>
  <c r="J40" i="1"/>
  <c r="G36" i="1"/>
  <c r="J36" i="1"/>
  <c r="J31" i="1"/>
  <c r="G31" i="1"/>
  <c r="G28" i="1"/>
  <c r="J28" i="1"/>
  <c r="G24" i="1"/>
  <c r="J24" i="1"/>
  <c r="G20" i="1"/>
  <c r="J20" i="1"/>
  <c r="J16" i="1"/>
  <c r="G16" i="1"/>
  <c r="J89" i="1"/>
  <c r="G89" i="1"/>
  <c r="J110" i="1"/>
  <c r="G110" i="1"/>
  <c r="J106" i="1"/>
  <c r="G106" i="1"/>
  <c r="J102" i="1"/>
  <c r="G102" i="1"/>
  <c r="J93" i="1"/>
  <c r="G93" i="1"/>
  <c r="J69" i="1"/>
  <c r="G69" i="1"/>
  <c r="G56" i="1"/>
  <c r="J56" i="1"/>
  <c r="J46" i="1"/>
  <c r="G46" i="1"/>
  <c r="J86" i="1"/>
  <c r="G86" i="1"/>
  <c r="J54" i="1"/>
  <c r="G54" i="1"/>
  <c r="J92" i="1"/>
  <c r="G92" i="1"/>
  <c r="J113" i="1"/>
  <c r="G113" i="1"/>
  <c r="J97" i="1"/>
  <c r="G97" i="1"/>
  <c r="J80" i="1"/>
  <c r="G80" i="1"/>
  <c r="G66" i="1"/>
  <c r="J66" i="1"/>
  <c r="G60" i="1"/>
  <c r="J60" i="1"/>
  <c r="J13" i="1"/>
  <c r="G13" i="1"/>
  <c r="J29" i="1"/>
  <c r="G29" i="1"/>
  <c r="J111" i="1"/>
  <c r="G111" i="1"/>
  <c r="J95" i="1"/>
  <c r="G95" i="1"/>
  <c r="J82" i="1"/>
  <c r="G82" i="1"/>
  <c r="J78" i="1"/>
  <c r="G78" i="1"/>
  <c r="J74" i="1"/>
  <c r="G74" i="1"/>
  <c r="J62" i="1"/>
  <c r="G62" i="1"/>
  <c r="G68" i="1"/>
  <c r="J68" i="1"/>
  <c r="J64" i="1"/>
  <c r="G64" i="1"/>
  <c r="J58" i="1"/>
  <c r="G58" i="1"/>
  <c r="J50" i="1"/>
  <c r="G50" i="1"/>
  <c r="J15" i="1"/>
  <c r="G15" i="1"/>
  <c r="G11" i="1"/>
  <c r="J11" i="1"/>
  <c r="G7" i="1"/>
  <c r="J7" i="1"/>
  <c r="G44" i="1"/>
  <c r="J44" i="1"/>
  <c r="J39" i="1"/>
  <c r="G39" i="1"/>
  <c r="J35" i="1"/>
  <c r="G35" i="1"/>
  <c r="G30" i="1"/>
  <c r="J30" i="1"/>
  <c r="J27" i="1"/>
  <c r="G27" i="1"/>
  <c r="J23" i="1"/>
  <c r="G23" i="1"/>
  <c r="G19" i="1"/>
  <c r="J19" i="1"/>
  <c r="J101" i="1"/>
  <c r="G101" i="1"/>
  <c r="J109" i="1"/>
  <c r="G109" i="1"/>
  <c r="J105" i="1"/>
  <c r="G105" i="1"/>
  <c r="J5" i="1"/>
  <c r="G5" i="1"/>
  <c r="J98" i="1"/>
  <c r="G98" i="1"/>
  <c r="J94" i="1"/>
  <c r="G94" i="1"/>
  <c r="J85" i="1"/>
  <c r="G85" i="1"/>
  <c r="J81" i="1"/>
  <c r="G81" i="1"/>
  <c r="J77" i="1"/>
  <c r="G77" i="1"/>
  <c r="J73" i="1"/>
  <c r="G73" i="1"/>
  <c r="G70" i="1"/>
  <c r="J70" i="1"/>
  <c r="J67" i="1"/>
  <c r="G67" i="1"/>
  <c r="J61" i="1"/>
  <c r="G61" i="1"/>
  <c r="J57" i="1"/>
  <c r="G57" i="1"/>
  <c r="J53" i="1"/>
  <c r="G53" i="1"/>
  <c r="J49" i="1"/>
  <c r="G49" i="1"/>
  <c r="G14" i="1"/>
  <c r="J14" i="1"/>
  <c r="G10" i="1"/>
  <c r="J10" i="1"/>
  <c r="G6" i="1"/>
  <c r="J6" i="1"/>
  <c r="J43" i="1"/>
  <c r="G43" i="1"/>
  <c r="J38" i="1"/>
  <c r="G38" i="1"/>
  <c r="G34" i="1"/>
  <c r="J34" i="1"/>
  <c r="J41" i="1"/>
  <c r="G41" i="1"/>
  <c r="G26" i="1"/>
  <c r="J26" i="1"/>
  <c r="J22" i="1"/>
  <c r="G22" i="1"/>
  <c r="G18" i="1"/>
  <c r="J18" i="1"/>
  <c r="J91" i="1"/>
  <c r="G91" i="1"/>
  <c r="J100" i="1"/>
  <c r="G100" i="1"/>
  <c r="J108" i="1"/>
  <c r="G108" i="1"/>
  <c r="J104" i="1"/>
  <c r="G104" i="1"/>
  <c r="F115" i="1"/>
  <c r="F114" i="1"/>
  <c r="F88" i="1"/>
  <c r="J114" i="1" l="1"/>
  <c r="G114" i="1"/>
  <c r="J115" i="1"/>
  <c r="G115" i="1"/>
  <c r="F4" i="1"/>
  <c r="J4" i="1" s="1"/>
  <c r="J88" i="1"/>
  <c r="G88" i="1"/>
  <c r="G4" i="1" s="1"/>
</calcChain>
</file>

<file path=xl/sharedStrings.xml><?xml version="1.0" encoding="utf-8"?>
<sst xmlns="http://schemas.openxmlformats.org/spreadsheetml/2006/main" count="1224" uniqueCount="301">
  <si>
    <t>OOO "Яловень-газ"</t>
  </si>
  <si>
    <t>ООО "Бэлць-газ"</t>
  </si>
  <si>
    <t>OOO "Кишинэу-газ"</t>
  </si>
  <si>
    <t>OOO "Чимишлия-газ"</t>
  </si>
  <si>
    <t>OOO "Флорешть-газ"</t>
  </si>
  <si>
    <t>OOO "Гагауз-газ"</t>
  </si>
  <si>
    <t>OOO "Единец-газ"</t>
  </si>
  <si>
    <t>OOO "Орхей-газ"</t>
  </si>
  <si>
    <t>OOO "Штефан-Водэ-газ"</t>
  </si>
  <si>
    <t>OOO "Тараклия-газ"</t>
  </si>
  <si>
    <t>OOO "Унгень-газ"</t>
  </si>
  <si>
    <t>OOO "Кахул-газ"</t>
  </si>
  <si>
    <t xml:space="preserve">КРАНЫ И СТАЛЬНАЯ АРМАТУРА  </t>
  </si>
  <si>
    <t>Отводы стальные Д 150</t>
  </si>
  <si>
    <t>шт</t>
  </si>
  <si>
    <t>Отводы стальные Д 80</t>
  </si>
  <si>
    <t>Отводы стальные Д 20</t>
  </si>
  <si>
    <t>Отводы стальные Д 25</t>
  </si>
  <si>
    <t>Отводы стальные Д 50</t>
  </si>
  <si>
    <t>Отводы стальные Д 65</t>
  </si>
  <si>
    <t>Отводы стальные Д 32</t>
  </si>
  <si>
    <t>Отводы стальные Д 40</t>
  </si>
  <si>
    <t>Отводы стальные Д 100</t>
  </si>
  <si>
    <t>Отводы стальные Д 200</t>
  </si>
  <si>
    <t>Отводы стальные Д 15</t>
  </si>
  <si>
    <t>Кран шаровый фланцевый Ду 40</t>
  </si>
  <si>
    <t>Кран шаровый фланцевый Ду 80</t>
  </si>
  <si>
    <t>Кран шаровый фланцевый Ду 100</t>
  </si>
  <si>
    <t>Кран шаровый муфтовый Ду 25</t>
  </si>
  <si>
    <t>Кран шаровый муфтовый Ду 32</t>
  </si>
  <si>
    <t>Кран шаровый фланцевый Ду 150</t>
  </si>
  <si>
    <t>Кран шаровый фланцевый Ду 50</t>
  </si>
  <si>
    <t>Кран шаровый муфтовый Ду 15</t>
  </si>
  <si>
    <t>Кран шаровый муфтовый Ду 20</t>
  </si>
  <si>
    <t>Кран шаровый муфтовый Ду 40</t>
  </si>
  <si>
    <t>Кран шаровый муфтовый Ду 50</t>
  </si>
  <si>
    <t>Кран 3-х ходовой под манометр Д 15</t>
  </si>
  <si>
    <t>Кран шаровый фланцевый  Ду 25</t>
  </si>
  <si>
    <t>Кран шаровый полнопроходной под приварку Ду 25</t>
  </si>
  <si>
    <t>Кран шаровый полнопроходной под приварку Ду 40</t>
  </si>
  <si>
    <t>Кран шаровый полнопроходной под приварку Ду 32</t>
  </si>
  <si>
    <t>Кран шаровый фланцевый Ду 32</t>
  </si>
  <si>
    <t>Кран шаровый полнопроходной под приварку Ду 50</t>
  </si>
  <si>
    <t>Кран шаровый полнопроходной под приварку Ду 80</t>
  </si>
  <si>
    <t>Кран шаровый фланцевый Ду 200</t>
  </si>
  <si>
    <t>buc.</t>
  </si>
  <si>
    <t>Кран шаровый изолирующий КШИ приварной Ду 50</t>
  </si>
  <si>
    <t>Кран пробковый бронзовый Ду 20</t>
  </si>
  <si>
    <t>Кран пробковый бронзовый Ду 32</t>
  </si>
  <si>
    <t>Кран пробковый бронзовый Ду 25</t>
  </si>
  <si>
    <t>Кран шар.3-х ходовой для манометра 11б27пМ.02 (G1/2-G1/2) DN15,PN1.6 Мпа (газ) с краном маевского</t>
  </si>
  <si>
    <t>Кран шар.3-х ходовой для манометра 11б27пМ.01 (G1/2-М20х1.5) DN15,PN1.6 Мпа (газ) с краном маевского</t>
  </si>
  <si>
    <t>Кран пробковый бронзовый Ду 40</t>
  </si>
  <si>
    <t>Кран 3-х ходовой точеный без фланца с ручкой из текстолита исп.3 -М 20*1,5/G1/2-2.5 МПа</t>
  </si>
  <si>
    <t>Кран пробковый бронзовый Ду 50</t>
  </si>
  <si>
    <t>Переходы стальные Д 57х40</t>
  </si>
  <si>
    <t>Переходы стальные Д 89х76</t>
  </si>
  <si>
    <t>Переходы стальные Д 57х32</t>
  </si>
  <si>
    <t>Переходы стальные Д 108х89</t>
  </si>
  <si>
    <t>Переходы стальные Д 57х25</t>
  </si>
  <si>
    <t>Переходы стальные Д 133х57</t>
  </si>
  <si>
    <t>Переходы стальные Д 400х250</t>
  </si>
  <si>
    <t>фильтр с датчиком давления Р 1,2 Mpa D 50</t>
  </si>
  <si>
    <t>фильтр с датчиком давления Р 1,2 Mpa D 25</t>
  </si>
  <si>
    <t>Фильтры стальные Ду 25</t>
  </si>
  <si>
    <t>Фильтры стальные Ду 50</t>
  </si>
  <si>
    <t>Фильтры стальные Ду 100</t>
  </si>
  <si>
    <t>Фильтр волосяной Д 50</t>
  </si>
  <si>
    <t>Заглушки стальные Д 15 (с внутренней резьбой)</t>
  </si>
  <si>
    <t>Заглушки стальные Д 20 (с внутренней резьбой)</t>
  </si>
  <si>
    <t>Заглушки стальные Д 76 (с наружной резьбой)</t>
  </si>
  <si>
    <t>Заглушки стальныеД 25 (с наружной резьбой)</t>
  </si>
  <si>
    <t>Заглушки стальные приварные Д 32</t>
  </si>
  <si>
    <t>Заглушки бронзовые Д 15 (с наружной) резьбой)</t>
  </si>
  <si>
    <t>Заглушки бронзовые Д 32 (с внутренней резьбой)</t>
  </si>
  <si>
    <t>Заглушки бронзовые Д 15 (с внутренней резьбой)</t>
  </si>
  <si>
    <t>Заглушки бронзовые Д 20 (с внутренней резьбой)</t>
  </si>
  <si>
    <t>Заглушки стальныеД 25 (с внутренней резьбой)</t>
  </si>
  <si>
    <t>Заглушки бронзовые Д 25 (с внутренней резьбой)</t>
  </si>
  <si>
    <t>Заглушки стальные приварные Д 65</t>
  </si>
  <si>
    <t>Фланцы стальные Ду 25</t>
  </si>
  <si>
    <t>Фланцы стальные Ду 40</t>
  </si>
  <si>
    <t>Фланцы стальные Ду 80</t>
  </si>
  <si>
    <t>Фланцы стальные Ду 100</t>
  </si>
  <si>
    <t>Фланцы стальные Ду 150</t>
  </si>
  <si>
    <t>Фланцы стальные Ду 32</t>
  </si>
  <si>
    <t>Фланцы стальные Ду 50</t>
  </si>
  <si>
    <t>Фланцы стальные Ду 200</t>
  </si>
  <si>
    <t>Фланцы стальные Ду 300</t>
  </si>
  <si>
    <t>Фланцы стальные Ду 65</t>
  </si>
  <si>
    <t>Фланцы стальные Ду 250</t>
  </si>
  <si>
    <t>Клапан предохранительно-сбросной ПСК-50В/400, диапазон настройки 120-400 кПа</t>
  </si>
  <si>
    <t>Клапан предохранительно-сбросной ПСК-50Н/5, диапазон настройки 2-5 кПа</t>
  </si>
  <si>
    <t>Клапан предохранительно-сбросной ПСК-50С/50, диапазон настройки 20-50 кПа</t>
  </si>
  <si>
    <t>Клапан предохранительно-сбросной ПСК-25В, диапазон настройки 100-300 кПа</t>
  </si>
  <si>
    <t>Муфты  стальные  Ду 50</t>
  </si>
  <si>
    <t>Муфты стальные Ду 15</t>
  </si>
  <si>
    <t>Муфты стальные Ду 20</t>
  </si>
  <si>
    <t>Муфты  стальные  Ду 32</t>
  </si>
  <si>
    <t>Муфты  стальные  Ду 40</t>
  </si>
  <si>
    <t>Контрагайки стальные Ду 15</t>
  </si>
  <si>
    <t>Сгоны стальные Ду 25</t>
  </si>
  <si>
    <t>Сгоны стальные Ду 20</t>
  </si>
  <si>
    <t>Сгоны стальные Ду 50</t>
  </si>
  <si>
    <t>Сгоны стальные Ду 32</t>
  </si>
  <si>
    <t>Сгоны стальные Ду 15</t>
  </si>
  <si>
    <t>Резьбы стальные Ду 32</t>
  </si>
  <si>
    <t>Резьбы стальные Ду 25</t>
  </si>
  <si>
    <t>Резьбы стальные Ду 20</t>
  </si>
  <si>
    <t>Задвижки стальные фланцевые Ду50</t>
  </si>
  <si>
    <t>Задвижки стальные фланцевые Ду200</t>
  </si>
  <si>
    <t>Задвижки стальные фланцевые Ду100</t>
  </si>
  <si>
    <t>Задвижка стальная фланцевая с невыдвижным штоком Ду 150</t>
  </si>
  <si>
    <t>Задвижки стальные фланцевые Ду150</t>
  </si>
  <si>
    <t>Задвижка стальная фланцевая с невыдвижным штоком Ду 100</t>
  </si>
  <si>
    <t>Задвижки стальные фланцевые Ду80</t>
  </si>
  <si>
    <t>Задвижка стальная фланцевая Ду25</t>
  </si>
  <si>
    <t>Задвижки чугунные фланцевыеДу100</t>
  </si>
  <si>
    <t>Переходы стальные Ду 25х20</t>
  </si>
  <si>
    <t>Переходы стальные Ду 40х32</t>
  </si>
  <si>
    <t>Переходы стальные Ду 32х20</t>
  </si>
  <si>
    <t>Вентили запорные фланцевые стальные Ду20</t>
  </si>
  <si>
    <t>Тройники равнопроходные стальные Ду 250</t>
  </si>
  <si>
    <t>X</t>
  </si>
  <si>
    <t>Заглушки стальные приварные Д 100</t>
  </si>
  <si>
    <t>Кран пробковый 3-х ходовой для манометра Д 15 (DN15xDN15)</t>
  </si>
  <si>
    <t>Кран 3-х ходовой под манометр Ду 15 (DN15xDN15)</t>
  </si>
  <si>
    <t>Achizitionarea materiale de izolare 2026</t>
  </si>
  <si>
    <t>OSD</t>
  </si>
  <si>
    <t>Nr. LOT</t>
  </si>
  <si>
    <t>Denumirea bunurilor solicitate</t>
  </si>
  <si>
    <t>Un de măs</t>
  </si>
  <si>
    <t>Cantitatea</t>
  </si>
  <si>
    <t>Цена план 2026 с НДС</t>
  </si>
  <si>
    <t>Сумма план 2026 с НДС</t>
  </si>
  <si>
    <t>Сумма план 2026 без НДС</t>
  </si>
  <si>
    <t>Цена 2025 с НДС</t>
  </si>
  <si>
    <t>Сумма 2025 с НДС</t>
  </si>
  <si>
    <t>% 2026^2025</t>
  </si>
  <si>
    <t>LOT 1</t>
  </si>
  <si>
    <t>SRL ”Agronordteh M”</t>
  </si>
  <si>
    <t>nr. d/o</t>
  </si>
  <si>
    <t>SM GOST 21345:2008, 
SM EN 1983:2014</t>
  </si>
  <si>
    <t>Filtru de gaz cu cartus cu material filtrant cu par de cal Dn 50</t>
  </si>
  <si>
    <t xml:space="preserve">SM GOST 21345:2008, SM EN 1983:2014
1) Materialul - bronz
2) Mediu de lucru: gaze naturale neagresive
3) Fără teşitură 
</t>
  </si>
  <si>
    <t>SM GOST 21345:2008, SM EN 1983:2014
1) Presiunea - 1,6MPa, temperatura - "-30 оС до +60 оС"
2) Locul instalarii - incapere/in afara incaperii
3) Regiune macroclimatică temperată
4) Tipul trecerii - alezajul complet
5) Constructia - цельносварной
6) Distanta dintre flase - Dn25 - 140mm, Dn32 - 165mm, Dn40 - 165mm, Dn 50 - 203 mm, Dn65 - 222mm, Dn 80 - 241 mm, Dn 100 - 305 mm, Dn150 - 394mm, Dn200 - 457mm, Dn250 - 533mm.
7) Mediu de lucru: gaze naturale neagresive</t>
  </si>
  <si>
    <t>SM GOST 21345:2008, SM EN 1983:2014
1) Presiunea - 1,6MPa, temperatura - "-30 оС до +60 оС"
2) Locul instalarii - incapere/in afara incaperii
3) Regiune macroclimatică temperată
4) Tipul trecerii - alezajul complet
5) Constructia - цельносварной
6) Mediu de lucru: gaze naturale neagresive</t>
  </si>
  <si>
    <t>SM GOST 21345:2008, SM EN 1983:2014
1) Presiunea - 1,6MPa, temperatura - "-30 оС до +60 оС"
2) Locul instalarii - incapere/in afara incaperii
3) Regiune macroclimatică temperată
4) Tipul trecerii - alezajul complet
5) Constructia - цельносварной
6) Pentru sudura
7) Mediu de lucru: gaze naturale neagresive</t>
  </si>
  <si>
    <t>SM GOST 21345:2008, SM EN 1983:2014
1) Presiunea - 1,6MPa, temperatura - "-30 оС до +60 оС"
2) Locul instalarii - incapere/in afara incaperii
3) Regiune macroclimatică temperată
4) Mediu de lucru: gaze naturale neagresive</t>
  </si>
  <si>
    <t>SM GOST 21345:2008, SM EN 1983:2014
1) Presiunea - 1,6MPa, temperatura - "-30 оС до +60 оС"
2) Locul instalarii - incapere/in afara incaperii
3) Regiune macroclimatică temperată
4) Tip filet - М20*1,5- G1 /2 
5) Mediu de lucru: gaze naturale neagresive</t>
  </si>
  <si>
    <t>Robinet cu bila cu 3 cai pentru manometru 11б27пМ.01 (G1/2-М20х1.5) DN15 cu robinet maievschi
(Кран шар.3-х ходовой для манометра 11б27пМ.01 (G1/2-М20х1.5) DN15,PN1.6 Мпа (газ) с краном маевского)</t>
  </si>
  <si>
    <t>Robinet cu bila cu 3 cai cu miner de textolit pentru manometru Ду 15 (DN15xM20*1,5)
(Кран 3-х ходовой точеный без фланца с ручкой из текстолита исп.3 -М 20*1,5/G1/2-2.5 МПа)</t>
  </si>
  <si>
    <t>Robinet cu bila cu 3 cai pentru manometru 11б27пМ.02 (G1/2-G1/2) DN15 cu robinet maievschi
Кран шар.3-х ходовой для манометра 11б27пМ.02 (G1/2-G1/2) DN15,PN1.6 Мпа (газ) с краном маевского</t>
  </si>
  <si>
    <t xml:space="preserve">SM GOST 21345:2008, SM EN 1983:2014
1) Marca otelului - ст20
2) Fără teşitură 
3) Mediu de lucru: gaze naturale neagresive
</t>
  </si>
  <si>
    <t xml:space="preserve">SM GOST 21345:2008, SM EN 1983:2014
1) Marca otelului - ст20
2) Presiunea - 1,6 MPa
4) Tipul flansei - 01-plat
4) Execuţie - "В-соединительный выступ"
5) Grupa de control - IV
6) Mediu de lucru: gaze naturale neagresive
</t>
  </si>
  <si>
    <t xml:space="preserve">SM GOST 21345:2008, SM EN 1983:2014
1) Marca otelului - ст20
2) Mediu de lucru: gaze naturale neagresive
3) Fără teşitură </t>
  </si>
  <si>
    <t>SM GOST 21345:2008, SM EN 1983:2014
1) Marca otelului - ст20
2) Mediu de lucru: gaze naturale neagresive</t>
  </si>
  <si>
    <t xml:space="preserve">SM GOST 21345:2008, SM EN 1983:2014
1) Presiunea - 1,6MPa, temperatura - "-30 оС до +60 оС"
2) Marca otelului - ст20
3) Clasa de etanșare - A
4) Mediu de lucru: gaze naturale neagresive
</t>
  </si>
  <si>
    <t>Supapa de siguranta aruncare presiune PSK-50N/5, diapazon de lucru 2-5 кПа
Клапан предохранительно-сбросной ПСК-50Н/5, диапазон настройки 2-5 кПа</t>
  </si>
  <si>
    <t>ТУ 3712-008-12213528-2011</t>
  </si>
  <si>
    <t>SM GOST 21345:2008, SM EN 1983:2014
PSK-50N/1000, diapazon de lucru 2-5 кПа
Mediu de lucru: gaze naturale neagresive</t>
  </si>
  <si>
    <t>Supapa de siguranta aruncare presiune PSK-50V/400, diapazon de lucru 125-400 кПа
Клапан предохранительно-сбросной ПСК-50В/400, диапазон настройки 125-400 кПа</t>
  </si>
  <si>
    <t>SM GOST 21345:2008, SM EN 1983:2014
PSK-50V/1000, diapazon de lucru 125-400 кПа
Mediu de lucru: gaze naturale neagresive</t>
  </si>
  <si>
    <t>Supapa de siguranta aruncare presiune PSK-50S/50, diapazon de lucru 20-50 кПа
Клапан предохранительно-сбросной ПСК-50С/50, диапазон настройки 20-50 кПа</t>
  </si>
  <si>
    <t>SM GOST 21345:2008, SM EN 1983:2014
PSK-50S/1000, diapazon de lucru 20-50 кПа
Mediu de lucru: gaze naturale neagresive</t>
  </si>
  <si>
    <t>Cot oțel de 90 grade D 32</t>
  </si>
  <si>
    <t>Cot oțel de 90 grade D 40</t>
  </si>
  <si>
    <t>Cot oțel de 90 grade D 80</t>
  </si>
  <si>
    <t>Cot oțel de 90 grade D 100</t>
  </si>
  <si>
    <t>Cot oțel de 90 grade D 20</t>
  </si>
  <si>
    <t>Cot oțel de 90 grade D 25</t>
  </si>
  <si>
    <t>Cot oțel de 90 grade D 50</t>
  </si>
  <si>
    <t>Cot oțel de 90 grade D 15</t>
  </si>
  <si>
    <t>Cot oțel de 90 grade D 150</t>
  </si>
  <si>
    <t>Cot oțel de 90 grade D 65</t>
  </si>
  <si>
    <t>Cot oțel de 90 grade D 200</t>
  </si>
  <si>
    <t>Robinet cu bilă cu flanșă Dn 25</t>
  </si>
  <si>
    <t>Robinet cu bilă cu flanșă Dn 32</t>
  </si>
  <si>
    <t>Robinet cu bilă cu flanșă Dn 40</t>
  </si>
  <si>
    <t>Robinet cu bilă cu flanșă Dn 50</t>
  </si>
  <si>
    <t>Robinet cu bilă cu flanșă Dn 80</t>
  </si>
  <si>
    <t>Robinet cu bilă cu flanșă Dn 100</t>
  </si>
  <si>
    <t>Robinet cu bilă cu flanșă Dn 150</t>
  </si>
  <si>
    <t>Robinet cu bilă cu flanșă Dn 200</t>
  </si>
  <si>
    <t>Robinet cu bilă cu mufe Dn 15</t>
  </si>
  <si>
    <t>Robinet cu bilă cu mufe Dn 20</t>
  </si>
  <si>
    <t>Robinet cu bilă cu mufe Dn 25</t>
  </si>
  <si>
    <t>Robinet cu bilă cu mufe Dn 32</t>
  </si>
  <si>
    <t>Robinet cu bilă cu mufe Dn 40</t>
  </si>
  <si>
    <t>Robinet cu bilă cu mufe Dn 50</t>
  </si>
  <si>
    <t>Robinet cu bila cu trecere totala pentru sudura Dn 25</t>
  </si>
  <si>
    <t>Robinet cu bila cu trecere totala pentru sudura Dn 32</t>
  </si>
  <si>
    <t>Robinet cu bila cu trecere totala pentru sudura Dn 40</t>
  </si>
  <si>
    <t>Robinet cu bila cu trecere totala pentru sudura Dn 50</t>
  </si>
  <si>
    <t>Robinet cu bila cu trecere totala pentru sudura Dn 80</t>
  </si>
  <si>
    <t>Robinet cu bilă izolat КШИ pentru sudura Dn 50</t>
  </si>
  <si>
    <t>Robinet din bronz cu cep Dn 20</t>
  </si>
  <si>
    <t>Robinet din bronz cu cep Dn 25</t>
  </si>
  <si>
    <t>Robinet din bronz cu cep Dn 32</t>
  </si>
  <si>
    <t>Robinet din bronz cu cep Dn 40</t>
  </si>
  <si>
    <t>Robinet din bronz cu cep Dn 50</t>
  </si>
  <si>
    <t>Robinet cu bila cu mufe cu 3 cai pentru manometru D 15</t>
  </si>
  <si>
    <t>SM GOST 21345:2008, SM EN 1983:2014
1) Presiunea - 2,5MPa, temperatura - "-30 оС до +60 оС"
2) Locul instalarii - incapere/in afara incaperii
3) Regiune macroclimatică temperată
4) Mediu de lucru: gaze naturale neagresive</t>
  </si>
  <si>
    <t>Robinet cu bila cu mufe cu 3 cai pentru manometru D 15 (DN15xDN15)</t>
  </si>
  <si>
    <t>Robinet cu dop cu 3 cai pentru manometru D 15 (DN15xDN15)</t>
  </si>
  <si>
    <t>Trecere oțel D 57х40</t>
  </si>
  <si>
    <t>Trecere oțel D 89х76</t>
  </si>
  <si>
    <t>Trecere oțel D 57х32</t>
  </si>
  <si>
    <t>Trecere oțel D 108х89</t>
  </si>
  <si>
    <t>Trecere oțel D 57х25</t>
  </si>
  <si>
    <t>Trecere oțel D 133х57</t>
  </si>
  <si>
    <t>Trecere oțel D 400х250</t>
  </si>
  <si>
    <t>Filtru cu senzor de preseune Dn25, Р 1,2 Mpa</t>
  </si>
  <si>
    <t>Filtru cu senzor de preseune Dn50,  Р 1,2 Mpa</t>
  </si>
  <si>
    <t>Filtru oțel Dn 25</t>
  </si>
  <si>
    <t>Filtru oțel Dn 50</t>
  </si>
  <si>
    <t>Filtru oțel Dn 100</t>
  </si>
  <si>
    <t>Dop oțel pentru sudură D 32</t>
  </si>
  <si>
    <t>Dop oțel pentru sudură D 65</t>
  </si>
  <si>
    <t>Dop oțel pentru sudură D 100</t>
  </si>
  <si>
    <t>Flanse din oțel Dn 25</t>
  </si>
  <si>
    <t>Flanse din oțel Dn 40</t>
  </si>
  <si>
    <t>Flanse din oțel Dn 80</t>
  </si>
  <si>
    <t>Flanse din oțel Dn 100</t>
  </si>
  <si>
    <t>Flanse din oțel Dn 150</t>
  </si>
  <si>
    <t>Flanse din oțel Dn 32</t>
  </si>
  <si>
    <t>Flanse din oțel Dn 50</t>
  </si>
  <si>
    <t>Flanse din oțel Dn 200</t>
  </si>
  <si>
    <t>Flanse din oțel Dn 300</t>
  </si>
  <si>
    <t>Flanse din oțel Dn 65</t>
  </si>
  <si>
    <t>Flanse din oțel Dn 250</t>
  </si>
  <si>
    <t>Dop oțel cu filet intern D 15</t>
  </si>
  <si>
    <t>Dop oțel cu filet intern D 20</t>
  </si>
  <si>
    <t>Dop oțel cu filet intern D 25</t>
  </si>
  <si>
    <t>Dop oțel cu filet extern D 25</t>
  </si>
  <si>
    <t>Dop oțel cu filet extern D 76</t>
  </si>
  <si>
    <t>Dop bronz cu filet extern D 15</t>
  </si>
  <si>
    <t>Dop bronz cu filet intern D 15</t>
  </si>
  <si>
    <t>Dop bronz cu filet intern D 20</t>
  </si>
  <si>
    <t>Dop bronz cu filet intern D 25</t>
  </si>
  <si>
    <t>Dop bronz cu filet intern D 32</t>
  </si>
  <si>
    <t>Mufe oțel Dn 15</t>
  </si>
  <si>
    <t>Mufe oțel Dn 20</t>
  </si>
  <si>
    <t>Mufe oțel Dn 32</t>
  </si>
  <si>
    <t>Mufe oțel Dn 40</t>
  </si>
  <si>
    <t>Mufe oțel Dn 50</t>
  </si>
  <si>
    <t>Sgon oțel Dn 25</t>
  </si>
  <si>
    <t>Sgon oțel Dn 20</t>
  </si>
  <si>
    <t>Sgon oțel Dn 50</t>
  </si>
  <si>
    <t>Sgon oțel Dn 32</t>
  </si>
  <si>
    <t>Sgon oțel Dn 15</t>
  </si>
  <si>
    <t>Vană oțel cu flanșă Dn 25</t>
  </si>
  <si>
    <t>Vană oțel cu flanșă Dn 50</t>
  </si>
  <si>
    <t>Vană oțel cu flanșă Dn 80</t>
  </si>
  <si>
    <t>Vană oțel cu flanșă Dn 100</t>
  </si>
  <si>
    <t>Vană oțel cu flanșă Dn 150</t>
  </si>
  <si>
    <t>Vană oțel cu flanșă Dn 200</t>
  </si>
  <si>
    <t>Vană oțel cu flanșă cu pană și tija supapei fără glisare Dn 100</t>
  </si>
  <si>
    <t>Vană oțel cu flanșă cu pană și tija supapei fără glisare Dn 150</t>
  </si>
  <si>
    <t>Contrapiuliță din oțel Dn 15</t>
  </si>
  <si>
    <t>SM GOST 21345:2008, SM EN 1983:2014
PSK-25V, diapazon de lucru 100-300 кПа
Mediu de lucru: gaze naturale neagresive</t>
  </si>
  <si>
    <t>Trecere oțel Dn 25х20</t>
  </si>
  <si>
    <t>Trecere oțel Dn 40х32</t>
  </si>
  <si>
    <t>Trecere oțel Dn 32х20</t>
  </si>
  <si>
    <t>Filet otel Dn 20</t>
  </si>
  <si>
    <t>Filet otel Dn 25</t>
  </si>
  <si>
    <t>Filet otel Dn 32</t>
  </si>
  <si>
    <t>Standard de referință:</t>
  </si>
  <si>
    <t>Caracterisitic tehnice:</t>
  </si>
  <si>
    <t>Supapa de siguranta aruncare presiune PSK-25V, diapazon de lucru 100-300 кПа                                                                                    Клапан предохранительно-сбросной ПСК-25В, диапазон настройки 100-300 кПа</t>
  </si>
  <si>
    <t>Vană din fontă cu flanșe Dn100</t>
  </si>
  <si>
    <t>Teu egal din oțel Dn 250</t>
  </si>
  <si>
    <t>Un. de măsură</t>
  </si>
  <si>
    <t>C-te</t>
  </si>
  <si>
    <t>Denumirea bunurilor ofertate:</t>
  </si>
  <si>
    <t>Preț unitar fără TVA</t>
  </si>
  <si>
    <t>Preț unitar cu TVA</t>
  </si>
  <si>
    <t>Suma fără TVA</t>
  </si>
  <si>
    <t>Suma cu TVA</t>
  </si>
  <si>
    <t>Termen de livrare</t>
  </si>
  <si>
    <t>Total:</t>
  </si>
  <si>
    <t>x</t>
  </si>
  <si>
    <t>Denumirea bunurilor ofertate</t>
  </si>
  <si>
    <t>Specificarea tehnică deplină propusă de către ofertant</t>
  </si>
  <si>
    <t>Standarde de referinţă</t>
  </si>
  <si>
    <t>Ţara de origine</t>
  </si>
  <si>
    <t>Producătorul</t>
  </si>
  <si>
    <t>COD CPV:</t>
  </si>
  <si>
    <t>42130000-9</t>
  </si>
  <si>
    <t>Filtru cu senzor de presiune Dn25, Р 1,2 Mpa</t>
  </si>
  <si>
    <t>Filtru cu senzor de presiune Dn50,  Р 1,2 Mpa</t>
  </si>
  <si>
    <t>Filtru seria EGF-H 1025 
1) Фильтр с датчиком давления Р 1,2 Mpa
2) Materialul de fabricare - aluminiu
3) Tip conexiune - cu mufe
4) Рабочая среда - gaze naturale, temperatura - "de la –20 С pana la +60 С"
5) глазок сетки в мм - 50 микрон
6) Mediu de lucru: gaze naturale neagresive</t>
  </si>
  <si>
    <t>1) ФС ду25, 50, 100
2) Corp – oțel, plasa – oțel inoxidabil
3) Tip conexiune - flanse
4) Рабочая среда - gaze naturale, temperatura - "de la –5 С pana la +150 С" 
5) сетчатый, (ячейка 1,4мм)
6) Mediu de lucru: gaze naturale neagresive</t>
  </si>
  <si>
    <t>1) Фильтры газовые серии ФГВ стальные
2) Materialul de fabricare - aluminiu
3) Tip conexiune - flanse
4) Рабочая среда - gaze naturale, temperatura - "de la –20 С pana la +60 С"
5) Степень фильтрации механических частиц имеющих размеры превышающие - 80 мкм
6) Mediu de lucru: gaze naturale neagresive</t>
  </si>
  <si>
    <t xml:space="preserve"> DIN 2605-1, DIN EN 10253-3-2009
1) Marca otelului - ст20
2) Mediu de lucru: gaze naturale neagresive</t>
  </si>
  <si>
    <t xml:space="preserve"> DIN 2605-1, DIN EN 10253-3-2009
1) Marca otelului - ст20
2) Fără teşitură 
3) Mediu de lucru: gaze naturale neagresive
</t>
  </si>
  <si>
    <t xml:space="preserve"> DIN 2605-1, DIN EN 10253-3-2009
1) Marca otelului - ст20
2) Mediu de lucru: gaze naturale neagresive
3) Fără teşitură </t>
  </si>
  <si>
    <t xml:space="preserve"> DIN 2605-1, DIN 2993
1) Marca otelului - ст20
2) Mediu de lucru: gaze naturale neagresive
3) Fără teşitură </t>
  </si>
  <si>
    <t xml:space="preserve"> DIN 2605-1, DIN 2993
1) Materialul - bronz
2) Mediu de lucru: gaze naturale neagresive
3) Fără teşitură </t>
  </si>
  <si>
    <t xml:space="preserve"> DIN 2605-1, DIN EN 10253-3-2009
1) Marca otelului - ст20
2) Presiunea - 1,6 MPa
4) Tipul flansei - 01-plat
4) Execuţie - "В-соединительный выступ"
5) Grupa de control - IV
6) Mediu de lucru: gaze naturale neagresive
</t>
  </si>
  <si>
    <t>Caracterisitic tehnice (Actualizate):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</si>
</sst>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.0"/>
    <numFmt numFmtId="165" formatCode="#,##0.0_);[Red]\(#,##0.0\)"/>
    <numFmt numFmtId="166" formatCode="0.0%"/>
    <numFmt numFmtId="167" formatCode="_-* #,##0.00_-;\-* #,##0.00_-;_-* &quot;-&quot;??_-;_-@_-"/>
    <numFmt numFmtId="168" formatCode="_-* #,##0_-;\-* #,##0_-;_-* &quot;-&quot;??_-;_-@_-"/>
  </numFmts>
  <fonts count="24" x14ac:knownFonts="1">
    <font>
      <sz val="8"/>
      <name val="Arial"/>
      <family val="2"/>
    </font>
    <font>
      <b/>
      <sz val="1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Arial"/>
      <family val="2"/>
    </font>
    <font>
      <sz val="12"/>
      <name val="Arial"/>
      <family val="2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Arial"/>
      <family val="2"/>
    </font>
    <font>
      <b/>
      <sz val="9"/>
      <color rgb="FF000000"/>
      <name val="Times New Roman"/>
      <family val="1"/>
      <charset val="204"/>
    </font>
    <font>
      <sz val="9"/>
      <name val="Arial"/>
      <family val="2"/>
    </font>
    <font>
      <sz val="9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name val="Times New Roman"/>
      <family val="1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2" fillId="0" borderId="0"/>
    <xf numFmtId="0" fontId="12" fillId="0" borderId="0"/>
    <xf numFmtId="167" fontId="18" fillId="0" borderId="0" applyFont="0" applyFill="0" applyBorder="0" applyAlignment="0" applyProtection="0"/>
    <xf numFmtId="0" fontId="12" fillId="0" borderId="0"/>
  </cellStyleXfs>
  <cellXfs count="82">
    <xf numFmtId="0" fontId="0" fillId="0" borderId="0" xfId="0"/>
    <xf numFmtId="0" fontId="5" fillId="2" borderId="0" xfId="0" applyFont="1" applyFill="1"/>
    <xf numFmtId="0" fontId="1" fillId="2" borderId="0" xfId="0" applyNumberFormat="1" applyFont="1" applyFill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textRotation="90" wrapText="1"/>
    </xf>
    <xf numFmtId="38" fontId="2" fillId="2" borderId="2" xfId="0" applyNumberFormat="1" applyFont="1" applyFill="1" applyBorder="1" applyAlignment="1">
      <alignment horizontal="right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165" fontId="2" fillId="2" borderId="2" xfId="0" applyNumberFormat="1" applyFont="1" applyFill="1" applyBorder="1" applyAlignment="1">
      <alignment horizontal="right" vertical="center" wrapText="1"/>
    </xf>
    <xf numFmtId="166" fontId="2" fillId="2" borderId="2" xfId="0" applyNumberFormat="1" applyFont="1" applyFill="1" applyBorder="1" applyAlignment="1">
      <alignment horizontal="right" vertical="center" wrapText="1"/>
    </xf>
    <xf numFmtId="38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NumberFormat="1" applyFont="1" applyFill="1" applyBorder="1" applyAlignment="1">
      <alignment horizontal="left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3" fontId="2" fillId="2" borderId="4" xfId="0" applyNumberFormat="1" applyFont="1" applyFill="1" applyBorder="1" applyAlignment="1">
      <alignment horizontal="right" vertical="center" wrapText="1"/>
    </xf>
    <xf numFmtId="164" fontId="3" fillId="2" borderId="4" xfId="0" applyNumberFormat="1" applyFont="1" applyFill="1" applyBorder="1" applyAlignment="1">
      <alignment horizontal="right" vertical="center" wrapText="1"/>
    </xf>
    <xf numFmtId="3" fontId="3" fillId="2" borderId="2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center"/>
    </xf>
    <xf numFmtId="0" fontId="3" fillId="2" borderId="2" xfId="0" applyNumberFormat="1" applyFont="1" applyFill="1" applyBorder="1" applyAlignment="1">
      <alignment vertical="center" wrapText="1"/>
    </xf>
    <xf numFmtId="0" fontId="10" fillId="2" borderId="2" xfId="0" applyNumberFormat="1" applyFont="1" applyFill="1" applyBorder="1" applyAlignment="1">
      <alignment horizontal="left" vertical="center" wrapText="1"/>
    </xf>
    <xf numFmtId="0" fontId="10" fillId="2" borderId="2" xfId="0" applyNumberFormat="1" applyFont="1" applyFill="1" applyBorder="1" applyAlignment="1">
      <alignment vertical="center" wrapText="1"/>
    </xf>
    <xf numFmtId="0" fontId="10" fillId="2" borderId="2" xfId="0" applyNumberFormat="1" applyFont="1" applyFill="1" applyBorder="1" applyAlignment="1">
      <alignment horizontal="center" vertical="center" wrapText="1"/>
    </xf>
    <xf numFmtId="3" fontId="10" fillId="0" borderId="2" xfId="0" applyNumberFormat="1" applyFont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0" fillId="2" borderId="0" xfId="0" applyFont="1" applyFill="1"/>
    <xf numFmtId="0" fontId="10" fillId="2" borderId="2" xfId="0" applyFont="1" applyFill="1" applyBorder="1" applyAlignment="1">
      <alignment vertical="center"/>
    </xf>
    <xf numFmtId="3" fontId="11" fillId="2" borderId="2" xfId="0" applyNumberFormat="1" applyFont="1" applyFill="1" applyBorder="1" applyAlignment="1">
      <alignment horizontal="right" vertical="center" wrapText="1"/>
    </xf>
    <xf numFmtId="0" fontId="10" fillId="2" borderId="2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wrapText="1"/>
    </xf>
    <xf numFmtId="0" fontId="10" fillId="2" borderId="11" xfId="0" applyFont="1" applyFill="1" applyBorder="1" applyAlignment="1">
      <alignment vertical="center"/>
    </xf>
    <xf numFmtId="3" fontId="11" fillId="2" borderId="13" xfId="0" applyNumberFormat="1" applyFont="1" applyFill="1" applyBorder="1" applyAlignment="1">
      <alignment horizontal="right" vertical="center" wrapText="1"/>
    </xf>
    <xf numFmtId="3" fontId="11" fillId="2" borderId="4" xfId="0" applyNumberFormat="1" applyFont="1" applyFill="1" applyBorder="1" applyAlignment="1">
      <alignment horizontal="right" vertical="center" wrapText="1"/>
    </xf>
    <xf numFmtId="0" fontId="10" fillId="2" borderId="1" xfId="0" applyNumberFormat="1" applyFont="1" applyFill="1" applyBorder="1" applyAlignment="1">
      <alignment horizontal="left" vertical="center" wrapText="1"/>
    </xf>
    <xf numFmtId="0" fontId="10" fillId="2" borderId="12" xfId="0" applyNumberFormat="1" applyFont="1" applyFill="1" applyBorder="1" applyAlignment="1">
      <alignment horizontal="left" vertical="center" wrapText="1"/>
    </xf>
    <xf numFmtId="0" fontId="0" fillId="2" borderId="0" xfId="0" applyFont="1" applyFill="1" applyAlignment="1">
      <alignment horizontal="left"/>
    </xf>
    <xf numFmtId="0" fontId="0" fillId="2" borderId="0" xfId="0" applyFont="1" applyFill="1" applyAlignment="1">
      <alignment horizontal="center" vertical="center"/>
    </xf>
    <xf numFmtId="0" fontId="13" fillId="2" borderId="2" xfId="1" applyFont="1" applyFill="1" applyBorder="1" applyAlignment="1">
      <alignment horizontal="center" vertical="center" wrapText="1"/>
    </xf>
    <xf numFmtId="0" fontId="13" fillId="2" borderId="2" xfId="1" applyFont="1" applyFill="1" applyBorder="1" applyAlignment="1">
      <alignment horizontal="left" vertical="center" wrapText="1"/>
    </xf>
    <xf numFmtId="0" fontId="14" fillId="0" borderId="0" xfId="2" applyFont="1"/>
    <xf numFmtId="0" fontId="15" fillId="2" borderId="0" xfId="1" applyFont="1" applyFill="1"/>
    <xf numFmtId="0" fontId="16" fillId="2" borderId="2" xfId="2" applyFont="1" applyFill="1" applyBorder="1" applyAlignment="1">
      <alignment horizontal="center" vertical="center" wrapText="1" shrinkToFit="1"/>
    </xf>
    <xf numFmtId="0" fontId="17" fillId="2" borderId="2" xfId="2" applyNumberFormat="1" applyFont="1" applyFill="1" applyBorder="1" applyAlignment="1">
      <alignment horizontal="left" vertical="center" wrapText="1"/>
    </xf>
    <xf numFmtId="167" fontId="19" fillId="2" borderId="2" xfId="3" applyFont="1" applyFill="1" applyBorder="1" applyAlignment="1">
      <alignment horizontal="right" vertical="center" wrapText="1"/>
    </xf>
    <xf numFmtId="0" fontId="19" fillId="2" borderId="2" xfId="1" applyFont="1" applyFill="1" applyBorder="1" applyAlignment="1">
      <alignment horizontal="right" vertical="center" wrapText="1"/>
    </xf>
    <xf numFmtId="168" fontId="17" fillId="0" borderId="2" xfId="4" applyNumberFormat="1" applyFont="1" applyBorder="1" applyAlignment="1">
      <alignment horizontal="right" vertical="center" wrapText="1"/>
    </xf>
    <xf numFmtId="168" fontId="21" fillId="0" borderId="2" xfId="4" applyNumberFormat="1" applyFont="1" applyBorder="1" applyAlignment="1">
      <alignment horizontal="right" vertical="center" wrapText="1"/>
    </xf>
    <xf numFmtId="0" fontId="13" fillId="2" borderId="5" xfId="1" applyFont="1" applyFill="1" applyBorder="1" applyAlignment="1">
      <alignment horizontal="center" vertical="center" wrapText="1"/>
    </xf>
    <xf numFmtId="0" fontId="22" fillId="2" borderId="2" xfId="2" applyFont="1" applyFill="1" applyBorder="1" applyAlignment="1">
      <alignment horizontal="center" vertical="center" wrapText="1" shrinkToFit="1"/>
    </xf>
    <xf numFmtId="0" fontId="23" fillId="0" borderId="2" xfId="2" applyFont="1" applyBorder="1" applyAlignment="1">
      <alignment horizontal="center" vertical="center" wrapText="1"/>
    </xf>
    <xf numFmtId="0" fontId="12" fillId="0" borderId="0" xfId="2"/>
    <xf numFmtId="3" fontId="10" fillId="3" borderId="2" xfId="0" applyNumberFormat="1" applyFont="1" applyFill="1" applyBorder="1" applyAlignment="1">
      <alignment vertical="center" wrapText="1"/>
    </xf>
    <xf numFmtId="0" fontId="10" fillId="3" borderId="2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wrapText="1"/>
    </xf>
    <xf numFmtId="0" fontId="10" fillId="3" borderId="2" xfId="0" applyNumberFormat="1" applyFont="1" applyFill="1" applyBorder="1" applyAlignment="1">
      <alignment vertical="center" wrapText="1"/>
    </xf>
    <xf numFmtId="3" fontId="10" fillId="2" borderId="2" xfId="0" applyNumberFormat="1" applyFont="1" applyFill="1" applyBorder="1" applyAlignment="1">
      <alignment vertical="center" wrapText="1"/>
    </xf>
    <xf numFmtId="0" fontId="0" fillId="2" borderId="0" xfId="0" applyFont="1" applyFill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center" vertical="center" wrapText="1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3" fontId="10" fillId="3" borderId="2" xfId="0" applyNumberFormat="1" applyFont="1" applyFill="1" applyBorder="1" applyAlignment="1">
      <alignment horizontal="left" vertical="center" wrapText="1"/>
    </xf>
    <xf numFmtId="0" fontId="10" fillId="2" borderId="9" xfId="0" applyNumberFormat="1" applyFont="1" applyFill="1" applyBorder="1" applyAlignment="1">
      <alignment horizontal="left" vertical="center" wrapText="1"/>
    </xf>
    <xf numFmtId="0" fontId="10" fillId="2" borderId="10" xfId="0" applyNumberFormat="1" applyFont="1" applyFill="1" applyBorder="1" applyAlignment="1">
      <alignment horizontal="left" vertical="center" wrapText="1"/>
    </xf>
    <xf numFmtId="0" fontId="10" fillId="2" borderId="11" xfId="0" applyNumberFormat="1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/>
    </xf>
    <xf numFmtId="0" fontId="10" fillId="3" borderId="2" xfId="0" applyFont="1" applyFill="1" applyBorder="1" applyAlignment="1">
      <alignment horizontal="left" wrapText="1"/>
    </xf>
    <xf numFmtId="0" fontId="10" fillId="3" borderId="2" xfId="0" applyFont="1" applyFill="1" applyBorder="1" applyAlignment="1">
      <alignment horizontal="left"/>
    </xf>
    <xf numFmtId="3" fontId="10" fillId="0" borderId="2" xfId="0" applyNumberFormat="1" applyFont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2" borderId="10" xfId="0" applyFont="1" applyFill="1" applyBorder="1" applyAlignment="1">
      <alignment horizontal="left" vertical="center"/>
    </xf>
    <xf numFmtId="0" fontId="10" fillId="2" borderId="11" xfId="0" applyFont="1" applyFill="1" applyBorder="1" applyAlignment="1">
      <alignment horizontal="left" vertical="center"/>
    </xf>
    <xf numFmtId="3" fontId="10" fillId="2" borderId="2" xfId="0" applyNumberFormat="1" applyFont="1" applyFill="1" applyBorder="1" applyAlignment="1">
      <alignment horizontal="left" vertical="center" wrapText="1"/>
    </xf>
    <xf numFmtId="0" fontId="20" fillId="2" borderId="5" xfId="2" applyFont="1" applyFill="1" applyBorder="1" applyAlignment="1">
      <alignment horizontal="right" vertical="center" wrapText="1" shrinkToFit="1"/>
    </xf>
    <xf numFmtId="0" fontId="20" fillId="2" borderId="6" xfId="2" applyFont="1" applyFill="1" applyBorder="1" applyAlignment="1">
      <alignment horizontal="right" vertical="center" wrapText="1" shrinkToFit="1"/>
    </xf>
    <xf numFmtId="0" fontId="20" fillId="2" borderId="4" xfId="2" applyFont="1" applyFill="1" applyBorder="1" applyAlignment="1">
      <alignment horizontal="right" vertical="center" wrapText="1" shrinkToFit="1"/>
    </xf>
  </cellXfs>
  <cellStyles count="5">
    <cellStyle name="Обычный" xfId="0" builtinId="0"/>
    <cellStyle name="Обычный 2" xfId="2"/>
    <cellStyle name="Обычный 3" xfId="1"/>
    <cellStyle name="Финансовый 2 2" xfId="4"/>
    <cellStyle name="Финансовый 3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5F5DC"/>
      <rgbColor rgb="00993366"/>
      <rgbColor rgb="00F0F8FF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V115"/>
  <sheetViews>
    <sheetView zoomScale="80" zoomScaleNormal="80" workbookViewId="0">
      <pane ySplit="3" topLeftCell="A46" activePane="bottomLeft" state="frozen"/>
      <selection pane="bottomLeft" activeCell="B54" sqref="B54"/>
    </sheetView>
  </sheetViews>
  <sheetFormatPr defaultColWidth="10.6640625" defaultRowHeight="15" x14ac:dyDescent="0.2"/>
  <cols>
    <col min="1" max="1" width="11.1640625" style="1" bestFit="1" customWidth="1"/>
    <col min="2" max="2" width="87.83203125" style="17" bestFit="1" customWidth="1"/>
    <col min="3" max="3" width="12.83203125" style="18" bestFit="1" customWidth="1"/>
    <col min="4" max="4" width="13.1640625" style="18" bestFit="1" customWidth="1"/>
    <col min="5" max="5" width="14.6640625" style="18" bestFit="1" customWidth="1"/>
    <col min="6" max="7" width="21.6640625" style="17" bestFit="1" customWidth="1"/>
    <col min="8" max="8" width="21.1640625" style="17" bestFit="1" customWidth="1"/>
    <col min="9" max="9" width="17.33203125" style="17" bestFit="1" customWidth="1"/>
    <col min="10" max="10" width="16.1640625" style="17" bestFit="1" customWidth="1"/>
    <col min="11" max="11" width="11.1640625" style="17" bestFit="1" customWidth="1"/>
    <col min="12" max="18" width="9.83203125" style="17" bestFit="1" customWidth="1"/>
    <col min="19" max="19" width="8.33203125" style="17" bestFit="1" customWidth="1"/>
    <col min="20" max="20" width="9.83203125" style="17" bestFit="1" customWidth="1"/>
    <col min="21" max="21" width="7.83203125" style="17" bestFit="1" customWidth="1"/>
    <col min="22" max="22" width="9.83203125" style="17" bestFit="1" customWidth="1"/>
    <col min="23" max="16384" width="10.6640625" style="1"/>
  </cols>
  <sheetData>
    <row r="1" spans="1:22" ht="22.5" x14ac:dyDescent="0.2">
      <c r="B1" s="60" t="s">
        <v>127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</row>
    <row r="2" spans="1:22" ht="22.5" x14ac:dyDescent="0.2">
      <c r="B2" s="2"/>
      <c r="C2" s="2"/>
      <c r="D2" s="2"/>
      <c r="E2" s="2"/>
      <c r="F2" s="2"/>
      <c r="G2" s="2"/>
      <c r="H2" s="61" t="s">
        <v>140</v>
      </c>
      <c r="I2" s="61"/>
      <c r="J2" s="61"/>
      <c r="K2" s="62" t="s">
        <v>128</v>
      </c>
      <c r="L2" s="63"/>
      <c r="M2" s="63"/>
      <c r="N2" s="63"/>
      <c r="O2" s="63"/>
      <c r="P2" s="63"/>
      <c r="Q2" s="63"/>
      <c r="R2" s="63"/>
      <c r="S2" s="63"/>
      <c r="T2" s="63"/>
      <c r="U2" s="63"/>
      <c r="V2" s="64"/>
    </row>
    <row r="3" spans="1:22" ht="135.75" x14ac:dyDescent="0.2">
      <c r="A3" s="3" t="s">
        <v>129</v>
      </c>
      <c r="B3" s="4" t="s">
        <v>130</v>
      </c>
      <c r="C3" s="4" t="s">
        <v>131</v>
      </c>
      <c r="D3" s="4" t="s">
        <v>132</v>
      </c>
      <c r="E3" s="5" t="s">
        <v>133</v>
      </c>
      <c r="F3" s="5" t="s">
        <v>134</v>
      </c>
      <c r="G3" s="5" t="s">
        <v>135</v>
      </c>
      <c r="H3" s="5" t="s">
        <v>136</v>
      </c>
      <c r="I3" s="5" t="s">
        <v>137</v>
      </c>
      <c r="J3" s="5" t="s">
        <v>138</v>
      </c>
      <c r="K3" s="6" t="s">
        <v>2</v>
      </c>
      <c r="L3" s="6" t="s">
        <v>0</v>
      </c>
      <c r="M3" s="6" t="s">
        <v>1</v>
      </c>
      <c r="N3" s="6" t="s">
        <v>3</v>
      </c>
      <c r="O3" s="6" t="s">
        <v>4</v>
      </c>
      <c r="P3" s="6" t="s">
        <v>5</v>
      </c>
      <c r="Q3" s="6" t="s">
        <v>6</v>
      </c>
      <c r="R3" s="6" t="s">
        <v>7</v>
      </c>
      <c r="S3" s="6" t="s">
        <v>8</v>
      </c>
      <c r="T3" s="6" t="s">
        <v>9</v>
      </c>
      <c r="U3" s="6" t="s">
        <v>10</v>
      </c>
      <c r="V3" s="6" t="s">
        <v>11</v>
      </c>
    </row>
    <row r="4" spans="1:22" ht="15.75" x14ac:dyDescent="0.2">
      <c r="A4" s="7"/>
      <c r="B4" s="19" t="s">
        <v>12</v>
      </c>
      <c r="C4" s="19"/>
      <c r="D4" s="7">
        <f>SUM(D5:D115)</f>
        <v>39376</v>
      </c>
      <c r="E4" s="8" t="s">
        <v>123</v>
      </c>
      <c r="F4" s="9">
        <f>SUM(F5:F115)</f>
        <v>6481299.8000000007</v>
      </c>
      <c r="G4" s="9">
        <f>SUM(G5:G115)</f>
        <v>5401083.166666667</v>
      </c>
      <c r="H4" s="8" t="s">
        <v>123</v>
      </c>
      <c r="I4" s="9">
        <f>SUM(I5:I115)</f>
        <v>6095801.0000000019</v>
      </c>
      <c r="J4" s="10">
        <f>F4/I4</f>
        <v>1.0632400565569642</v>
      </c>
      <c r="K4" s="11">
        <f t="shared" ref="K4:V4" si="0">SUM(K5:K115)</f>
        <v>12368</v>
      </c>
      <c r="L4" s="11">
        <f t="shared" si="0"/>
        <v>9225</v>
      </c>
      <c r="M4" s="11">
        <f t="shared" si="0"/>
        <v>5412</v>
      </c>
      <c r="N4" s="11">
        <f t="shared" si="0"/>
        <v>2712</v>
      </c>
      <c r="O4" s="11">
        <f t="shared" si="0"/>
        <v>1270</v>
      </c>
      <c r="P4" s="11">
        <f t="shared" si="0"/>
        <v>5745</v>
      </c>
      <c r="Q4" s="11">
        <f t="shared" si="0"/>
        <v>1613</v>
      </c>
      <c r="R4" s="11">
        <f t="shared" si="0"/>
        <v>2552</v>
      </c>
      <c r="S4" s="11">
        <f t="shared" si="0"/>
        <v>992</v>
      </c>
      <c r="T4" s="11">
        <f t="shared" si="0"/>
        <v>1684</v>
      </c>
      <c r="U4" s="11">
        <f t="shared" si="0"/>
        <v>847</v>
      </c>
      <c r="V4" s="11">
        <f t="shared" si="0"/>
        <v>2342</v>
      </c>
    </row>
    <row r="5" spans="1:22" ht="15.75" x14ac:dyDescent="0.2">
      <c r="A5" s="58" t="s">
        <v>139</v>
      </c>
      <c r="B5" s="12" t="s">
        <v>13</v>
      </c>
      <c r="C5" s="13" t="s">
        <v>14</v>
      </c>
      <c r="D5" s="14">
        <v>8</v>
      </c>
      <c r="E5" s="15">
        <v>636</v>
      </c>
      <c r="F5" s="15">
        <f t="shared" ref="F5:F15" si="1">E5*D5</f>
        <v>5088</v>
      </c>
      <c r="G5" s="15">
        <f>F5/1.2</f>
        <v>4240</v>
      </c>
      <c r="H5" s="15">
        <v>636</v>
      </c>
      <c r="I5" s="15">
        <f>H5*D5</f>
        <v>5088</v>
      </c>
      <c r="J5" s="10">
        <f t="shared" ref="J5" si="2">F5/I5</f>
        <v>1</v>
      </c>
      <c r="K5" s="16"/>
      <c r="L5" s="16">
        <v>7</v>
      </c>
      <c r="M5" s="16"/>
      <c r="N5" s="16"/>
      <c r="O5" s="16"/>
      <c r="P5" s="16">
        <v>1</v>
      </c>
      <c r="Q5" s="16"/>
      <c r="R5" s="16"/>
      <c r="S5" s="16"/>
      <c r="T5" s="16"/>
      <c r="U5" s="16"/>
      <c r="V5" s="16"/>
    </row>
    <row r="6" spans="1:22" ht="15.75" x14ac:dyDescent="0.2">
      <c r="A6" s="59"/>
      <c r="B6" s="12" t="s">
        <v>15</v>
      </c>
      <c r="C6" s="13" t="s">
        <v>14</v>
      </c>
      <c r="D6" s="14">
        <v>77</v>
      </c>
      <c r="E6" s="15">
        <v>127.2</v>
      </c>
      <c r="F6" s="15">
        <f t="shared" si="1"/>
        <v>9794.4</v>
      </c>
      <c r="G6" s="15">
        <f t="shared" ref="G6:G68" si="3">F6/1.2</f>
        <v>8162</v>
      </c>
      <c r="H6" s="15">
        <v>120</v>
      </c>
      <c r="I6" s="15">
        <f t="shared" ref="I6:I68" si="4">H6*D6</f>
        <v>9240</v>
      </c>
      <c r="J6" s="10">
        <f t="shared" ref="J6:J68" si="5">F6/I6</f>
        <v>1.06</v>
      </c>
      <c r="K6" s="16">
        <v>64</v>
      </c>
      <c r="L6" s="16">
        <v>40</v>
      </c>
      <c r="M6" s="16"/>
      <c r="N6" s="16">
        <v>2</v>
      </c>
      <c r="O6" s="16">
        <v>2</v>
      </c>
      <c r="P6" s="16"/>
      <c r="Q6" s="16">
        <v>7</v>
      </c>
      <c r="R6" s="16">
        <v>8</v>
      </c>
      <c r="S6" s="16"/>
      <c r="T6" s="16"/>
      <c r="U6" s="16"/>
      <c r="V6" s="16"/>
    </row>
    <row r="7" spans="1:22" ht="15.75" x14ac:dyDescent="0.2">
      <c r="A7" s="59"/>
      <c r="B7" s="12" t="s">
        <v>16</v>
      </c>
      <c r="C7" s="13" t="s">
        <v>14</v>
      </c>
      <c r="D7" s="14">
        <v>3757</v>
      </c>
      <c r="E7" s="15">
        <v>13.2</v>
      </c>
      <c r="F7" s="15">
        <f t="shared" si="1"/>
        <v>49592.399999999994</v>
      </c>
      <c r="G7" s="15">
        <f t="shared" si="3"/>
        <v>41327</v>
      </c>
      <c r="H7" s="15">
        <v>12</v>
      </c>
      <c r="I7" s="15">
        <f t="shared" si="4"/>
        <v>45084</v>
      </c>
      <c r="J7" s="10">
        <f t="shared" si="5"/>
        <v>1.0999999999999999</v>
      </c>
      <c r="K7" s="16">
        <v>484</v>
      </c>
      <c r="L7" s="16">
        <v>83</v>
      </c>
      <c r="M7" s="16"/>
      <c r="N7" s="16">
        <v>457</v>
      </c>
      <c r="O7" s="16"/>
      <c r="P7" s="16">
        <v>1571</v>
      </c>
      <c r="Q7" s="16"/>
      <c r="R7" s="16">
        <v>350</v>
      </c>
      <c r="S7" s="16"/>
      <c r="T7" s="16">
        <v>479</v>
      </c>
      <c r="U7" s="16"/>
      <c r="V7" s="16">
        <v>572</v>
      </c>
    </row>
    <row r="8" spans="1:22" ht="15.75" x14ac:dyDescent="0.2">
      <c r="A8" s="59"/>
      <c r="B8" s="12" t="s">
        <v>17</v>
      </c>
      <c r="C8" s="13" t="s">
        <v>14</v>
      </c>
      <c r="D8" s="14">
        <v>690</v>
      </c>
      <c r="E8" s="15">
        <v>14.4</v>
      </c>
      <c r="F8" s="15">
        <f t="shared" si="1"/>
        <v>9936</v>
      </c>
      <c r="G8" s="15">
        <f t="shared" si="3"/>
        <v>8280</v>
      </c>
      <c r="H8" s="15">
        <v>13.2</v>
      </c>
      <c r="I8" s="15">
        <f t="shared" si="4"/>
        <v>9108</v>
      </c>
      <c r="J8" s="10">
        <f t="shared" si="5"/>
        <v>1.0909090909090908</v>
      </c>
      <c r="K8" s="16">
        <v>834</v>
      </c>
      <c r="L8" s="16">
        <v>100</v>
      </c>
      <c r="M8" s="16">
        <v>130</v>
      </c>
      <c r="N8" s="16">
        <v>7</v>
      </c>
      <c r="O8" s="16"/>
      <c r="P8" s="16"/>
      <c r="Q8" s="16">
        <v>8</v>
      </c>
      <c r="R8" s="16">
        <v>3</v>
      </c>
      <c r="S8" s="16">
        <v>7</v>
      </c>
      <c r="T8" s="16">
        <v>80</v>
      </c>
      <c r="U8" s="16"/>
      <c r="V8" s="16">
        <v>24</v>
      </c>
    </row>
    <row r="9" spans="1:22" ht="15.75" x14ac:dyDescent="0.2">
      <c r="A9" s="59"/>
      <c r="B9" s="12" t="s">
        <v>18</v>
      </c>
      <c r="C9" s="13" t="s">
        <v>14</v>
      </c>
      <c r="D9" s="14">
        <v>922</v>
      </c>
      <c r="E9" s="15">
        <v>44.4</v>
      </c>
      <c r="F9" s="15">
        <f t="shared" si="1"/>
        <v>40936.799999999996</v>
      </c>
      <c r="G9" s="15">
        <f t="shared" si="3"/>
        <v>34114</v>
      </c>
      <c r="H9" s="15">
        <v>42</v>
      </c>
      <c r="I9" s="15">
        <f t="shared" si="4"/>
        <v>38724</v>
      </c>
      <c r="J9" s="10">
        <f t="shared" si="5"/>
        <v>1.0571428571428569</v>
      </c>
      <c r="K9" s="16">
        <v>475</v>
      </c>
      <c r="L9" s="16">
        <v>265</v>
      </c>
      <c r="M9" s="16">
        <v>195</v>
      </c>
      <c r="N9" s="16">
        <v>18</v>
      </c>
      <c r="O9" s="16"/>
      <c r="P9" s="16">
        <v>66</v>
      </c>
      <c r="Q9" s="16">
        <v>65</v>
      </c>
      <c r="R9" s="16"/>
      <c r="S9" s="16">
        <f>15</f>
        <v>15</v>
      </c>
      <c r="T9" s="16">
        <v>67</v>
      </c>
      <c r="U9" s="16"/>
      <c r="V9" s="16">
        <v>25</v>
      </c>
    </row>
    <row r="10" spans="1:22" ht="15.75" x14ac:dyDescent="0.2">
      <c r="A10" s="59"/>
      <c r="B10" s="12" t="s">
        <v>19</v>
      </c>
      <c r="C10" s="13" t="s">
        <v>14</v>
      </c>
      <c r="D10" s="14">
        <v>7</v>
      </c>
      <c r="E10" s="15">
        <v>90</v>
      </c>
      <c r="F10" s="15">
        <f t="shared" si="1"/>
        <v>630</v>
      </c>
      <c r="G10" s="15">
        <f t="shared" si="3"/>
        <v>525</v>
      </c>
      <c r="H10" s="15">
        <v>90</v>
      </c>
      <c r="I10" s="15">
        <f t="shared" si="4"/>
        <v>630</v>
      </c>
      <c r="J10" s="10">
        <f t="shared" si="5"/>
        <v>1</v>
      </c>
      <c r="K10" s="16">
        <v>130</v>
      </c>
      <c r="L10" s="16">
        <v>10</v>
      </c>
      <c r="M10" s="16">
        <v>20</v>
      </c>
      <c r="N10" s="16"/>
      <c r="O10" s="16"/>
      <c r="P10" s="16"/>
      <c r="Q10" s="16">
        <v>3</v>
      </c>
      <c r="R10" s="16"/>
      <c r="S10" s="16"/>
      <c r="T10" s="16">
        <v>4</v>
      </c>
      <c r="U10" s="16"/>
      <c r="V10" s="16"/>
    </row>
    <row r="11" spans="1:22" ht="15.75" x14ac:dyDescent="0.2">
      <c r="A11" s="59"/>
      <c r="B11" s="12" t="s">
        <v>20</v>
      </c>
      <c r="C11" s="13" t="s">
        <v>14</v>
      </c>
      <c r="D11" s="14">
        <v>466</v>
      </c>
      <c r="E11" s="15">
        <v>15.6</v>
      </c>
      <c r="F11" s="15">
        <f t="shared" si="1"/>
        <v>7269.5999999999995</v>
      </c>
      <c r="G11" s="15">
        <f t="shared" si="3"/>
        <v>6058</v>
      </c>
      <c r="H11" s="15">
        <v>14.4</v>
      </c>
      <c r="I11" s="15">
        <f t="shared" si="4"/>
        <v>6710.4000000000005</v>
      </c>
      <c r="J11" s="10">
        <f t="shared" si="5"/>
        <v>1.0833333333333333</v>
      </c>
      <c r="K11" s="16">
        <v>457</v>
      </c>
      <c r="L11" s="16">
        <v>22</v>
      </c>
      <c r="M11" s="16">
        <v>30</v>
      </c>
      <c r="N11" s="16">
        <v>10</v>
      </c>
      <c r="O11" s="16"/>
      <c r="P11" s="16"/>
      <c r="Q11" s="16">
        <v>15</v>
      </c>
      <c r="R11" s="16"/>
      <c r="S11" s="16">
        <v>2</v>
      </c>
      <c r="T11" s="16">
        <v>43</v>
      </c>
      <c r="U11" s="16">
        <v>42</v>
      </c>
      <c r="V11" s="16">
        <v>152</v>
      </c>
    </row>
    <row r="12" spans="1:22" ht="15.75" x14ac:dyDescent="0.2">
      <c r="A12" s="59"/>
      <c r="B12" s="12" t="s">
        <v>21</v>
      </c>
      <c r="C12" s="13" t="s">
        <v>14</v>
      </c>
      <c r="D12" s="14">
        <v>178</v>
      </c>
      <c r="E12" s="15">
        <v>24</v>
      </c>
      <c r="F12" s="15">
        <f t="shared" si="1"/>
        <v>4272</v>
      </c>
      <c r="G12" s="15">
        <f t="shared" si="3"/>
        <v>3560</v>
      </c>
      <c r="H12" s="15">
        <v>22.8</v>
      </c>
      <c r="I12" s="15">
        <f t="shared" si="4"/>
        <v>4058.4</v>
      </c>
      <c r="J12" s="10">
        <f t="shared" si="5"/>
        <v>1.0526315789473684</v>
      </c>
      <c r="K12" s="16">
        <v>205</v>
      </c>
      <c r="L12" s="16">
        <v>25</v>
      </c>
      <c r="M12" s="16"/>
      <c r="N12" s="16">
        <v>3</v>
      </c>
      <c r="O12" s="16"/>
      <c r="P12" s="16"/>
      <c r="Q12" s="16"/>
      <c r="R12" s="16"/>
      <c r="S12" s="16"/>
      <c r="T12" s="16">
        <v>10</v>
      </c>
      <c r="U12" s="16"/>
      <c r="V12" s="16"/>
    </row>
    <row r="13" spans="1:22" ht="15.75" x14ac:dyDescent="0.2">
      <c r="A13" s="59"/>
      <c r="B13" s="12" t="s">
        <v>22</v>
      </c>
      <c r="C13" s="13" t="s">
        <v>14</v>
      </c>
      <c r="D13" s="14">
        <v>19</v>
      </c>
      <c r="E13" s="15">
        <v>186</v>
      </c>
      <c r="F13" s="15">
        <f t="shared" si="1"/>
        <v>3534</v>
      </c>
      <c r="G13" s="15">
        <f t="shared" si="3"/>
        <v>2945</v>
      </c>
      <c r="H13" s="15">
        <v>175.2</v>
      </c>
      <c r="I13" s="15">
        <f t="shared" si="4"/>
        <v>3328.7999999999997</v>
      </c>
      <c r="J13" s="10">
        <f t="shared" si="5"/>
        <v>1.0616438356164384</v>
      </c>
      <c r="K13" s="16">
        <v>33</v>
      </c>
      <c r="L13" s="16"/>
      <c r="M13" s="16"/>
      <c r="N13" s="16"/>
      <c r="O13" s="16"/>
      <c r="P13" s="16"/>
      <c r="Q13" s="16">
        <v>3</v>
      </c>
      <c r="R13" s="16">
        <v>8</v>
      </c>
      <c r="S13" s="16">
        <v>8</v>
      </c>
      <c r="T13" s="16"/>
      <c r="U13" s="16"/>
      <c r="V13" s="16"/>
    </row>
    <row r="14" spans="1:22" ht="15.75" x14ac:dyDescent="0.2">
      <c r="A14" s="59"/>
      <c r="B14" s="12" t="s">
        <v>23</v>
      </c>
      <c r="C14" s="13" t="s">
        <v>14</v>
      </c>
      <c r="D14" s="14">
        <v>2</v>
      </c>
      <c r="E14" s="15">
        <v>1656</v>
      </c>
      <c r="F14" s="15">
        <f t="shared" si="1"/>
        <v>3312</v>
      </c>
      <c r="G14" s="15">
        <f t="shared" si="3"/>
        <v>2760</v>
      </c>
      <c r="H14" s="15">
        <v>1656</v>
      </c>
      <c r="I14" s="15">
        <f t="shared" si="4"/>
        <v>3312</v>
      </c>
      <c r="J14" s="10">
        <f t="shared" si="5"/>
        <v>1</v>
      </c>
      <c r="K14" s="16">
        <v>4</v>
      </c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</row>
    <row r="15" spans="1:22" ht="15.75" x14ac:dyDescent="0.2">
      <c r="A15" s="59"/>
      <c r="B15" s="12" t="s">
        <v>24</v>
      </c>
      <c r="C15" s="13" t="s">
        <v>14</v>
      </c>
      <c r="D15" s="14">
        <v>15</v>
      </c>
      <c r="E15" s="15">
        <v>13.2</v>
      </c>
      <c r="F15" s="15">
        <f t="shared" si="1"/>
        <v>198</v>
      </c>
      <c r="G15" s="15">
        <f t="shared" si="3"/>
        <v>165</v>
      </c>
      <c r="H15" s="15">
        <v>12</v>
      </c>
      <c r="I15" s="15">
        <f t="shared" si="4"/>
        <v>180</v>
      </c>
      <c r="J15" s="10">
        <f t="shared" si="5"/>
        <v>1.1000000000000001</v>
      </c>
      <c r="K15" s="16"/>
      <c r="L15" s="16"/>
      <c r="M15" s="16"/>
      <c r="N15" s="16"/>
      <c r="O15" s="16"/>
      <c r="P15" s="16"/>
      <c r="Q15" s="16"/>
      <c r="R15" s="16"/>
      <c r="S15" s="16"/>
      <c r="T15" s="16">
        <v>15</v>
      </c>
      <c r="U15" s="16"/>
      <c r="V15" s="16"/>
    </row>
    <row r="16" spans="1:22" ht="15.75" x14ac:dyDescent="0.2">
      <c r="A16" s="59"/>
      <c r="B16" s="12" t="s">
        <v>37</v>
      </c>
      <c r="C16" s="13" t="s">
        <v>14</v>
      </c>
      <c r="D16" s="14">
        <v>356</v>
      </c>
      <c r="E16" s="15">
        <v>1113.5999999999999</v>
      </c>
      <c r="F16" s="15">
        <f t="shared" ref="F16:F46" si="6">E16*D16</f>
        <v>396441.59999999998</v>
      </c>
      <c r="G16" s="15">
        <f t="shared" si="3"/>
        <v>330368</v>
      </c>
      <c r="H16" s="15">
        <v>1050</v>
      </c>
      <c r="I16" s="15">
        <f t="shared" si="4"/>
        <v>373800</v>
      </c>
      <c r="J16" s="10">
        <f t="shared" si="5"/>
        <v>1.0605714285714285</v>
      </c>
      <c r="K16" s="16">
        <v>5</v>
      </c>
      <c r="L16" s="16">
        <v>81</v>
      </c>
      <c r="M16" s="16">
        <v>4</v>
      </c>
      <c r="N16" s="16">
        <v>11</v>
      </c>
      <c r="O16" s="16">
        <v>22</v>
      </c>
      <c r="P16" s="16">
        <v>1</v>
      </c>
      <c r="Q16" s="16">
        <v>5</v>
      </c>
      <c r="R16" s="16">
        <v>10</v>
      </c>
      <c r="S16" s="16">
        <v>2</v>
      </c>
      <c r="T16" s="16">
        <v>9</v>
      </c>
      <c r="U16" s="16">
        <v>21</v>
      </c>
      <c r="V16" s="16">
        <v>203</v>
      </c>
    </row>
    <row r="17" spans="1:22" ht="15.75" x14ac:dyDescent="0.2">
      <c r="A17" s="59"/>
      <c r="B17" s="12" t="s">
        <v>41</v>
      </c>
      <c r="C17" s="13" t="s">
        <v>14</v>
      </c>
      <c r="D17" s="14">
        <v>91</v>
      </c>
      <c r="E17" s="15">
        <v>1177.2</v>
      </c>
      <c r="F17" s="15">
        <f t="shared" si="6"/>
        <v>107125.2</v>
      </c>
      <c r="G17" s="15">
        <f t="shared" si="3"/>
        <v>89271</v>
      </c>
      <c r="H17" s="15">
        <v>1110</v>
      </c>
      <c r="I17" s="15">
        <f t="shared" si="4"/>
        <v>101010</v>
      </c>
      <c r="J17" s="10">
        <f t="shared" si="5"/>
        <v>1.0605405405405406</v>
      </c>
      <c r="K17" s="16"/>
      <c r="L17" s="16">
        <v>40</v>
      </c>
      <c r="M17" s="16">
        <v>10</v>
      </c>
      <c r="N17" s="16">
        <v>8</v>
      </c>
      <c r="O17" s="16"/>
      <c r="P17" s="16">
        <v>1</v>
      </c>
      <c r="Q17" s="16">
        <v>11</v>
      </c>
      <c r="R17" s="16">
        <v>6</v>
      </c>
      <c r="S17" s="16"/>
      <c r="T17" s="16"/>
      <c r="U17" s="16">
        <v>2</v>
      </c>
      <c r="V17" s="16">
        <v>15</v>
      </c>
    </row>
    <row r="18" spans="1:22" ht="15.75" x14ac:dyDescent="0.2">
      <c r="A18" s="59"/>
      <c r="B18" s="12" t="s">
        <v>25</v>
      </c>
      <c r="C18" s="13" t="s">
        <v>14</v>
      </c>
      <c r="D18" s="14">
        <v>41</v>
      </c>
      <c r="E18" s="15">
        <v>1304.4000000000001</v>
      </c>
      <c r="F18" s="15">
        <f t="shared" si="6"/>
        <v>53480.4</v>
      </c>
      <c r="G18" s="15">
        <f t="shared" si="3"/>
        <v>44567</v>
      </c>
      <c r="H18" s="15">
        <v>1230</v>
      </c>
      <c r="I18" s="15">
        <f t="shared" si="4"/>
        <v>50430</v>
      </c>
      <c r="J18" s="10">
        <f t="shared" si="5"/>
        <v>1.0604878048780488</v>
      </c>
      <c r="K18" s="16"/>
      <c r="L18" s="16">
        <v>22</v>
      </c>
      <c r="M18" s="16"/>
      <c r="N18" s="16">
        <v>5</v>
      </c>
      <c r="O18" s="16"/>
      <c r="P18" s="16">
        <v>7</v>
      </c>
      <c r="Q18" s="16">
        <v>2</v>
      </c>
      <c r="R18" s="16"/>
      <c r="S18" s="16">
        <v>3</v>
      </c>
      <c r="T18" s="16"/>
      <c r="U18" s="16">
        <v>3</v>
      </c>
      <c r="V18" s="16"/>
    </row>
    <row r="19" spans="1:22" ht="15.75" x14ac:dyDescent="0.2">
      <c r="A19" s="59"/>
      <c r="B19" s="12" t="s">
        <v>31</v>
      </c>
      <c r="C19" s="13" t="s">
        <v>14</v>
      </c>
      <c r="D19" s="14">
        <v>397</v>
      </c>
      <c r="E19" s="15">
        <v>1578</v>
      </c>
      <c r="F19" s="15">
        <f t="shared" si="6"/>
        <v>626466</v>
      </c>
      <c r="G19" s="15">
        <f t="shared" si="3"/>
        <v>522055</v>
      </c>
      <c r="H19" s="15">
        <v>1488</v>
      </c>
      <c r="I19" s="15">
        <f t="shared" si="4"/>
        <v>590736</v>
      </c>
      <c r="J19" s="10">
        <f t="shared" si="5"/>
        <v>1.060483870967742</v>
      </c>
      <c r="K19" s="16"/>
      <c r="L19" s="16">
        <v>179</v>
      </c>
      <c r="M19" s="16">
        <v>17</v>
      </c>
      <c r="N19" s="16">
        <v>34</v>
      </c>
      <c r="O19" s="16">
        <v>43</v>
      </c>
      <c r="P19" s="16">
        <v>5</v>
      </c>
      <c r="Q19" s="16">
        <v>30</v>
      </c>
      <c r="R19" s="16">
        <v>25</v>
      </c>
      <c r="S19" s="16">
        <f>34</f>
        <v>34</v>
      </c>
      <c r="T19" s="16">
        <v>9</v>
      </c>
      <c r="U19" s="16">
        <v>13</v>
      </c>
      <c r="V19" s="16">
        <v>10</v>
      </c>
    </row>
    <row r="20" spans="1:22" ht="15.75" x14ac:dyDescent="0.2">
      <c r="A20" s="59"/>
      <c r="B20" s="12" t="s">
        <v>26</v>
      </c>
      <c r="C20" s="13" t="s">
        <v>14</v>
      </c>
      <c r="D20" s="14">
        <v>53</v>
      </c>
      <c r="E20" s="15">
        <v>2442</v>
      </c>
      <c r="F20" s="15">
        <f t="shared" si="6"/>
        <v>129426</v>
      </c>
      <c r="G20" s="15">
        <f t="shared" si="3"/>
        <v>107855</v>
      </c>
      <c r="H20" s="15">
        <v>2304</v>
      </c>
      <c r="I20" s="15">
        <f t="shared" si="4"/>
        <v>122112</v>
      </c>
      <c r="J20" s="10">
        <f t="shared" si="5"/>
        <v>1.0598958333333333</v>
      </c>
      <c r="K20" s="16"/>
      <c r="L20" s="16">
        <v>17</v>
      </c>
      <c r="M20" s="16">
        <v>2</v>
      </c>
      <c r="N20" s="16">
        <v>15</v>
      </c>
      <c r="O20" s="16">
        <v>1</v>
      </c>
      <c r="P20" s="16"/>
      <c r="Q20" s="16">
        <v>6</v>
      </c>
      <c r="R20" s="16">
        <v>5</v>
      </c>
      <c r="S20" s="16">
        <v>5</v>
      </c>
      <c r="T20" s="16"/>
      <c r="U20" s="16">
        <v>2</v>
      </c>
      <c r="V20" s="16"/>
    </row>
    <row r="21" spans="1:22" ht="15.75" x14ac:dyDescent="0.2">
      <c r="A21" s="59"/>
      <c r="B21" s="12" t="s">
        <v>27</v>
      </c>
      <c r="C21" s="13" t="s">
        <v>14</v>
      </c>
      <c r="D21" s="14">
        <v>34</v>
      </c>
      <c r="E21" s="15">
        <v>3894</v>
      </c>
      <c r="F21" s="15">
        <f t="shared" si="6"/>
        <v>132396</v>
      </c>
      <c r="G21" s="15">
        <f t="shared" si="3"/>
        <v>110330</v>
      </c>
      <c r="H21" s="15">
        <v>3672</v>
      </c>
      <c r="I21" s="15">
        <f t="shared" si="4"/>
        <v>124848</v>
      </c>
      <c r="J21" s="10">
        <f t="shared" si="5"/>
        <v>1.0604575163398693</v>
      </c>
      <c r="K21" s="16"/>
      <c r="L21" s="16">
        <v>12</v>
      </c>
      <c r="M21" s="16">
        <v>1</v>
      </c>
      <c r="N21" s="16">
        <v>12</v>
      </c>
      <c r="O21" s="16">
        <v>2</v>
      </c>
      <c r="P21" s="16"/>
      <c r="Q21" s="16">
        <v>1</v>
      </c>
      <c r="R21" s="16">
        <v>1</v>
      </c>
      <c r="S21" s="16">
        <v>4</v>
      </c>
      <c r="T21" s="16"/>
      <c r="U21" s="16"/>
      <c r="V21" s="16">
        <v>1</v>
      </c>
    </row>
    <row r="22" spans="1:22" ht="15.75" x14ac:dyDescent="0.2">
      <c r="A22" s="59"/>
      <c r="B22" s="12" t="s">
        <v>30</v>
      </c>
      <c r="C22" s="13" t="s">
        <v>14</v>
      </c>
      <c r="D22" s="14">
        <v>10</v>
      </c>
      <c r="E22" s="15">
        <v>9276</v>
      </c>
      <c r="F22" s="15">
        <f t="shared" si="6"/>
        <v>92760</v>
      </c>
      <c r="G22" s="15">
        <f t="shared" si="3"/>
        <v>77300</v>
      </c>
      <c r="H22" s="15">
        <v>8748</v>
      </c>
      <c r="I22" s="15">
        <f t="shared" si="4"/>
        <v>87480</v>
      </c>
      <c r="J22" s="10">
        <f t="shared" si="5"/>
        <v>1.0603566529492456</v>
      </c>
      <c r="K22" s="16"/>
      <c r="L22" s="16">
        <v>3</v>
      </c>
      <c r="M22" s="16">
        <v>1</v>
      </c>
      <c r="N22" s="16"/>
      <c r="O22" s="16"/>
      <c r="P22" s="16"/>
      <c r="Q22" s="16">
        <v>4</v>
      </c>
      <c r="R22" s="16">
        <v>2</v>
      </c>
      <c r="S22" s="16"/>
      <c r="T22" s="16"/>
      <c r="U22" s="16"/>
      <c r="V22" s="16"/>
    </row>
    <row r="23" spans="1:22" ht="15.75" x14ac:dyDescent="0.2">
      <c r="A23" s="59"/>
      <c r="B23" s="12" t="s">
        <v>44</v>
      </c>
      <c r="C23" s="13" t="s">
        <v>45</v>
      </c>
      <c r="D23" s="14">
        <v>2</v>
      </c>
      <c r="E23" s="15">
        <v>23790</v>
      </c>
      <c r="F23" s="15">
        <f t="shared" si="6"/>
        <v>47580</v>
      </c>
      <c r="G23" s="15">
        <f t="shared" si="3"/>
        <v>39650</v>
      </c>
      <c r="H23" s="15">
        <v>22440</v>
      </c>
      <c r="I23" s="15">
        <f t="shared" si="4"/>
        <v>44880</v>
      </c>
      <c r="J23" s="10">
        <f t="shared" si="5"/>
        <v>1.0601604278074865</v>
      </c>
      <c r="K23" s="16"/>
      <c r="L23" s="16"/>
      <c r="M23" s="16">
        <v>2</v>
      </c>
      <c r="N23" s="16"/>
      <c r="O23" s="16"/>
      <c r="P23" s="16"/>
      <c r="Q23" s="16"/>
      <c r="R23" s="16"/>
      <c r="S23" s="16"/>
      <c r="T23" s="16"/>
      <c r="U23" s="16"/>
      <c r="V23" s="16"/>
    </row>
    <row r="24" spans="1:22" ht="15.75" x14ac:dyDescent="0.2">
      <c r="A24" s="59"/>
      <c r="B24" s="12" t="s">
        <v>32</v>
      </c>
      <c r="C24" s="13" t="s">
        <v>14</v>
      </c>
      <c r="D24" s="14">
        <v>5760</v>
      </c>
      <c r="E24" s="15">
        <v>68.400000000000006</v>
      </c>
      <c r="F24" s="15">
        <f t="shared" si="6"/>
        <v>393984.00000000006</v>
      </c>
      <c r="G24" s="15">
        <f t="shared" si="3"/>
        <v>328320.00000000006</v>
      </c>
      <c r="H24" s="15">
        <v>63.6</v>
      </c>
      <c r="I24" s="15">
        <f t="shared" si="4"/>
        <v>366336</v>
      </c>
      <c r="J24" s="10">
        <f t="shared" si="5"/>
        <v>1.0754716981132078</v>
      </c>
      <c r="K24" s="16">
        <v>2207</v>
      </c>
      <c r="L24" s="16">
        <v>230</v>
      </c>
      <c r="M24" s="16">
        <v>2763</v>
      </c>
      <c r="N24" s="16">
        <v>160</v>
      </c>
      <c r="O24" s="16">
        <v>246</v>
      </c>
      <c r="P24" s="16">
        <v>48</v>
      </c>
      <c r="Q24" s="16">
        <v>121</v>
      </c>
      <c r="R24" s="16">
        <v>320</v>
      </c>
      <c r="S24" s="16">
        <v>20</v>
      </c>
      <c r="T24" s="16">
        <v>258</v>
      </c>
      <c r="U24" s="16">
        <v>174</v>
      </c>
      <c r="V24" s="16">
        <v>71</v>
      </c>
    </row>
    <row r="25" spans="1:22" ht="15.75" x14ac:dyDescent="0.2">
      <c r="A25" s="59"/>
      <c r="B25" s="12" t="s">
        <v>33</v>
      </c>
      <c r="C25" s="13" t="s">
        <v>14</v>
      </c>
      <c r="D25" s="14">
        <v>15521</v>
      </c>
      <c r="E25" s="15">
        <v>91.2</v>
      </c>
      <c r="F25" s="15">
        <f t="shared" si="6"/>
        <v>1415515.2</v>
      </c>
      <c r="G25" s="15">
        <f t="shared" si="3"/>
        <v>1179596</v>
      </c>
      <c r="H25" s="15">
        <v>85.2</v>
      </c>
      <c r="I25" s="15">
        <f t="shared" si="4"/>
        <v>1322389.2</v>
      </c>
      <c r="J25" s="10">
        <f t="shared" si="5"/>
        <v>1.0704225352112675</v>
      </c>
      <c r="K25" s="16">
        <v>4219</v>
      </c>
      <c r="L25" s="16">
        <v>5323</v>
      </c>
      <c r="M25" s="16">
        <v>1452</v>
      </c>
      <c r="N25" s="16">
        <v>885</v>
      </c>
      <c r="O25" s="16">
        <v>472</v>
      </c>
      <c r="P25" s="16">
        <v>1761</v>
      </c>
      <c r="Q25" s="16">
        <v>766</v>
      </c>
      <c r="R25" s="16">
        <v>859</v>
      </c>
      <c r="S25" s="16">
        <v>521</v>
      </c>
      <c r="T25" s="16">
        <v>552</v>
      </c>
      <c r="U25" s="16">
        <v>430</v>
      </c>
      <c r="V25" s="16">
        <v>339</v>
      </c>
    </row>
    <row r="26" spans="1:22" ht="15.75" x14ac:dyDescent="0.2">
      <c r="A26" s="59"/>
      <c r="B26" s="12" t="s">
        <v>28</v>
      </c>
      <c r="C26" s="13" t="s">
        <v>14</v>
      </c>
      <c r="D26" s="14">
        <v>1170</v>
      </c>
      <c r="E26" s="15">
        <v>176.4</v>
      </c>
      <c r="F26" s="15">
        <f t="shared" si="6"/>
        <v>206388</v>
      </c>
      <c r="G26" s="15">
        <f t="shared" si="3"/>
        <v>171990</v>
      </c>
      <c r="H26" s="15">
        <v>165.6</v>
      </c>
      <c r="I26" s="15">
        <f t="shared" si="4"/>
        <v>193752</v>
      </c>
      <c r="J26" s="10">
        <f t="shared" si="5"/>
        <v>1.0652173913043479</v>
      </c>
      <c r="K26" s="16">
        <v>448</v>
      </c>
      <c r="L26" s="16">
        <v>523</v>
      </c>
      <c r="M26" s="16">
        <v>92</v>
      </c>
      <c r="N26" s="16">
        <v>56</v>
      </c>
      <c r="O26" s="16"/>
      <c r="P26" s="16">
        <v>268</v>
      </c>
      <c r="Q26" s="16">
        <v>52</v>
      </c>
      <c r="R26" s="16">
        <v>30</v>
      </c>
      <c r="S26" s="16">
        <v>20</v>
      </c>
      <c r="T26" s="16">
        <v>14</v>
      </c>
      <c r="U26" s="16">
        <v>14</v>
      </c>
      <c r="V26" s="16">
        <v>67</v>
      </c>
    </row>
    <row r="27" spans="1:22" ht="15.75" x14ac:dyDescent="0.2">
      <c r="A27" s="59"/>
      <c r="B27" s="12" t="s">
        <v>29</v>
      </c>
      <c r="C27" s="13" t="s">
        <v>14</v>
      </c>
      <c r="D27" s="14">
        <v>323</v>
      </c>
      <c r="E27" s="15">
        <v>240</v>
      </c>
      <c r="F27" s="15">
        <f t="shared" si="6"/>
        <v>77520</v>
      </c>
      <c r="G27" s="15">
        <f t="shared" si="3"/>
        <v>64600</v>
      </c>
      <c r="H27" s="15">
        <v>225.6</v>
      </c>
      <c r="I27" s="15">
        <f t="shared" si="4"/>
        <v>72868.800000000003</v>
      </c>
      <c r="J27" s="10">
        <f t="shared" si="5"/>
        <v>1.0638297872340425</v>
      </c>
      <c r="K27" s="16">
        <v>221</v>
      </c>
      <c r="L27" s="16">
        <v>184</v>
      </c>
      <c r="M27" s="16">
        <v>22</v>
      </c>
      <c r="N27" s="16">
        <v>24</v>
      </c>
      <c r="O27" s="16">
        <v>12</v>
      </c>
      <c r="P27" s="16"/>
      <c r="Q27" s="16">
        <v>20</v>
      </c>
      <c r="R27" s="16">
        <v>17</v>
      </c>
      <c r="S27" s="16">
        <v>10</v>
      </c>
      <c r="T27" s="16">
        <v>6</v>
      </c>
      <c r="U27" s="16"/>
      <c r="V27" s="16">
        <v>14</v>
      </c>
    </row>
    <row r="28" spans="1:22" ht="15.75" x14ac:dyDescent="0.2">
      <c r="A28" s="59"/>
      <c r="B28" s="12" t="s">
        <v>34</v>
      </c>
      <c r="C28" s="13" t="s">
        <v>14</v>
      </c>
      <c r="D28" s="14">
        <v>86</v>
      </c>
      <c r="E28" s="15">
        <v>409.2</v>
      </c>
      <c r="F28" s="15">
        <f t="shared" si="6"/>
        <v>35191.199999999997</v>
      </c>
      <c r="G28" s="15">
        <f t="shared" si="3"/>
        <v>29326</v>
      </c>
      <c r="H28" s="15">
        <v>385.2</v>
      </c>
      <c r="I28" s="15">
        <f t="shared" si="4"/>
        <v>33127.199999999997</v>
      </c>
      <c r="J28" s="10">
        <f t="shared" si="5"/>
        <v>1.0623052959501558</v>
      </c>
      <c r="K28" s="16">
        <v>150</v>
      </c>
      <c r="L28" s="16">
        <v>163</v>
      </c>
      <c r="M28" s="16">
        <v>10</v>
      </c>
      <c r="N28" s="16">
        <v>9</v>
      </c>
      <c r="O28" s="16">
        <v>16</v>
      </c>
      <c r="P28" s="16"/>
      <c r="Q28" s="16">
        <v>1</v>
      </c>
      <c r="R28" s="16"/>
      <c r="S28" s="16">
        <v>3</v>
      </c>
      <c r="T28" s="16">
        <v>6</v>
      </c>
      <c r="U28" s="16">
        <v>4</v>
      </c>
      <c r="V28" s="16">
        <v>2</v>
      </c>
    </row>
    <row r="29" spans="1:22" ht="15.75" x14ac:dyDescent="0.2">
      <c r="A29" s="59"/>
      <c r="B29" s="12" t="s">
        <v>35</v>
      </c>
      <c r="C29" s="13" t="s">
        <v>14</v>
      </c>
      <c r="D29" s="14">
        <v>156</v>
      </c>
      <c r="E29" s="15">
        <v>583.20000000000005</v>
      </c>
      <c r="F29" s="15">
        <f t="shared" si="6"/>
        <v>90979.200000000012</v>
      </c>
      <c r="G29" s="15">
        <f t="shared" si="3"/>
        <v>75816.000000000015</v>
      </c>
      <c r="H29" s="15">
        <v>549.6</v>
      </c>
      <c r="I29" s="15">
        <f t="shared" si="4"/>
        <v>85737.600000000006</v>
      </c>
      <c r="J29" s="10">
        <f t="shared" si="5"/>
        <v>1.0611353711790394</v>
      </c>
      <c r="K29" s="16">
        <v>176</v>
      </c>
      <c r="L29" s="16">
        <v>152</v>
      </c>
      <c r="M29" s="16"/>
      <c r="N29" s="16">
        <v>7</v>
      </c>
      <c r="O29" s="16">
        <v>6</v>
      </c>
      <c r="P29" s="16">
        <v>26</v>
      </c>
      <c r="Q29" s="16"/>
      <c r="R29" s="16">
        <v>5</v>
      </c>
      <c r="S29" s="16">
        <v>14</v>
      </c>
      <c r="T29" s="16">
        <v>14</v>
      </c>
      <c r="U29" s="16">
        <v>4</v>
      </c>
      <c r="V29" s="16">
        <v>3</v>
      </c>
    </row>
    <row r="30" spans="1:22" ht="15.75" x14ac:dyDescent="0.2">
      <c r="A30" s="59"/>
      <c r="B30" s="12" t="s">
        <v>38</v>
      </c>
      <c r="C30" s="13" t="s">
        <v>14</v>
      </c>
      <c r="D30" s="14">
        <v>6</v>
      </c>
      <c r="E30" s="15">
        <v>680.4</v>
      </c>
      <c r="F30" s="15">
        <f t="shared" si="6"/>
        <v>4082.3999999999996</v>
      </c>
      <c r="G30" s="15">
        <f t="shared" si="3"/>
        <v>3402</v>
      </c>
      <c r="H30" s="15">
        <v>680.4</v>
      </c>
      <c r="I30" s="15">
        <f t="shared" si="4"/>
        <v>4082.3999999999996</v>
      </c>
      <c r="J30" s="10">
        <f t="shared" si="5"/>
        <v>1</v>
      </c>
      <c r="K30" s="16"/>
      <c r="L30" s="16">
        <v>4</v>
      </c>
      <c r="M30" s="16"/>
      <c r="N30" s="16"/>
      <c r="O30" s="16"/>
      <c r="P30" s="16"/>
      <c r="Q30" s="16"/>
      <c r="R30" s="16">
        <v>2</v>
      </c>
      <c r="S30" s="16"/>
      <c r="T30" s="16"/>
      <c r="U30" s="16"/>
      <c r="V30" s="16"/>
    </row>
    <row r="31" spans="1:22" ht="15.75" x14ac:dyDescent="0.2">
      <c r="A31" s="59"/>
      <c r="B31" s="12" t="s">
        <v>40</v>
      </c>
      <c r="C31" s="13" t="s">
        <v>14</v>
      </c>
      <c r="D31" s="14">
        <v>24</v>
      </c>
      <c r="E31" s="15">
        <v>782.4</v>
      </c>
      <c r="F31" s="15">
        <f>E31*D31</f>
        <v>18777.599999999999</v>
      </c>
      <c r="G31" s="15">
        <f t="shared" si="3"/>
        <v>15648</v>
      </c>
      <c r="H31" s="15">
        <v>738</v>
      </c>
      <c r="I31" s="15">
        <f t="shared" si="4"/>
        <v>17712</v>
      </c>
      <c r="J31" s="10">
        <f t="shared" si="5"/>
        <v>1.0601626016260162</v>
      </c>
      <c r="K31" s="16"/>
      <c r="L31" s="16">
        <v>5</v>
      </c>
      <c r="M31" s="16"/>
      <c r="N31" s="16"/>
      <c r="O31" s="16"/>
      <c r="P31" s="16"/>
      <c r="Q31" s="16"/>
      <c r="R31" s="16">
        <v>23</v>
      </c>
      <c r="S31" s="16"/>
      <c r="T31" s="16"/>
      <c r="U31" s="16"/>
      <c r="V31" s="16"/>
    </row>
    <row r="32" spans="1:22" ht="15.75" x14ac:dyDescent="0.2">
      <c r="A32" s="59"/>
      <c r="B32" s="12" t="s">
        <v>39</v>
      </c>
      <c r="C32" s="13" t="s">
        <v>14</v>
      </c>
      <c r="D32" s="14">
        <v>1</v>
      </c>
      <c r="E32" s="15">
        <v>1080</v>
      </c>
      <c r="F32" s="15">
        <f t="shared" si="6"/>
        <v>1080</v>
      </c>
      <c r="G32" s="15">
        <f t="shared" si="3"/>
        <v>900</v>
      </c>
      <c r="H32" s="15">
        <v>1080</v>
      </c>
      <c r="I32" s="15">
        <f t="shared" si="4"/>
        <v>1080</v>
      </c>
      <c r="J32" s="10">
        <f t="shared" si="5"/>
        <v>1</v>
      </c>
      <c r="K32" s="16"/>
      <c r="L32" s="16">
        <v>11</v>
      </c>
      <c r="M32" s="16"/>
      <c r="N32" s="16"/>
      <c r="O32" s="16"/>
      <c r="P32" s="16"/>
      <c r="Q32" s="16"/>
      <c r="R32" s="16"/>
      <c r="S32" s="16"/>
      <c r="T32" s="16"/>
      <c r="U32" s="16"/>
      <c r="V32" s="16"/>
    </row>
    <row r="33" spans="1:22" ht="15.75" x14ac:dyDescent="0.2">
      <c r="A33" s="59"/>
      <c r="B33" s="12" t="s">
        <v>42</v>
      </c>
      <c r="C33" s="13" t="s">
        <v>14</v>
      </c>
      <c r="D33" s="14">
        <v>135</v>
      </c>
      <c r="E33" s="15">
        <v>1081.2</v>
      </c>
      <c r="F33" s="15">
        <f t="shared" si="6"/>
        <v>145962</v>
      </c>
      <c r="G33" s="15">
        <f t="shared" si="3"/>
        <v>121635</v>
      </c>
      <c r="H33" s="15">
        <v>1020</v>
      </c>
      <c r="I33" s="15">
        <f t="shared" si="4"/>
        <v>137700</v>
      </c>
      <c r="J33" s="10">
        <f t="shared" si="5"/>
        <v>1.06</v>
      </c>
      <c r="K33" s="16"/>
      <c r="L33" s="16">
        <v>108</v>
      </c>
      <c r="M33" s="16"/>
      <c r="N33" s="16"/>
      <c r="O33" s="16"/>
      <c r="P33" s="16"/>
      <c r="Q33" s="16"/>
      <c r="R33" s="16">
        <v>32</v>
      </c>
      <c r="S33" s="16"/>
      <c r="T33" s="16"/>
      <c r="U33" s="16"/>
      <c r="V33" s="16"/>
    </row>
    <row r="34" spans="1:22" ht="15.75" x14ac:dyDescent="0.2">
      <c r="A34" s="59"/>
      <c r="B34" s="12" t="s">
        <v>43</v>
      </c>
      <c r="C34" s="13" t="s">
        <v>14</v>
      </c>
      <c r="D34" s="14">
        <v>9</v>
      </c>
      <c r="E34" s="15">
        <v>1570</v>
      </c>
      <c r="F34" s="15">
        <f t="shared" si="6"/>
        <v>14130</v>
      </c>
      <c r="G34" s="15">
        <f t="shared" si="3"/>
        <v>11775</v>
      </c>
      <c r="H34" s="15">
        <v>1570</v>
      </c>
      <c r="I34" s="15">
        <f t="shared" si="4"/>
        <v>14130</v>
      </c>
      <c r="J34" s="10">
        <f t="shared" si="5"/>
        <v>1</v>
      </c>
      <c r="K34" s="16"/>
      <c r="L34" s="16">
        <v>9</v>
      </c>
      <c r="M34" s="16"/>
      <c r="N34" s="16"/>
      <c r="O34" s="16"/>
      <c r="P34" s="16"/>
      <c r="Q34" s="16"/>
      <c r="R34" s="16"/>
      <c r="S34" s="16"/>
      <c r="T34" s="16"/>
      <c r="U34" s="16"/>
      <c r="V34" s="16"/>
    </row>
    <row r="35" spans="1:22" ht="15.75" x14ac:dyDescent="0.2">
      <c r="A35" s="59"/>
      <c r="B35" s="12" t="s">
        <v>46</v>
      </c>
      <c r="C35" s="13" t="s">
        <v>14</v>
      </c>
      <c r="D35" s="14">
        <v>35</v>
      </c>
      <c r="E35" s="15">
        <v>1656</v>
      </c>
      <c r="F35" s="15">
        <f t="shared" si="6"/>
        <v>57960</v>
      </c>
      <c r="G35" s="15">
        <f t="shared" si="3"/>
        <v>48300</v>
      </c>
      <c r="H35" s="15">
        <v>1560</v>
      </c>
      <c r="I35" s="15">
        <f t="shared" si="4"/>
        <v>54600</v>
      </c>
      <c r="J35" s="10">
        <f t="shared" si="5"/>
        <v>1.0615384615384615</v>
      </c>
      <c r="K35" s="16"/>
      <c r="L35" s="16"/>
      <c r="M35" s="16">
        <v>35</v>
      </c>
      <c r="N35" s="16"/>
      <c r="O35" s="16"/>
      <c r="P35" s="16"/>
      <c r="Q35" s="16"/>
      <c r="R35" s="16"/>
      <c r="S35" s="16"/>
      <c r="T35" s="16"/>
      <c r="U35" s="16"/>
      <c r="V35" s="16"/>
    </row>
    <row r="36" spans="1:22" ht="15.75" x14ac:dyDescent="0.2">
      <c r="A36" s="59"/>
      <c r="B36" s="12" t="s">
        <v>47</v>
      </c>
      <c r="C36" s="13" t="s">
        <v>14</v>
      </c>
      <c r="D36" s="14">
        <v>20</v>
      </c>
      <c r="E36" s="15">
        <v>318</v>
      </c>
      <c r="F36" s="15">
        <f t="shared" si="6"/>
        <v>6360</v>
      </c>
      <c r="G36" s="15">
        <f t="shared" si="3"/>
        <v>5300</v>
      </c>
      <c r="H36" s="15">
        <v>300</v>
      </c>
      <c r="I36" s="15">
        <f t="shared" si="4"/>
        <v>6000</v>
      </c>
      <c r="J36" s="10">
        <f t="shared" si="5"/>
        <v>1.06</v>
      </c>
      <c r="K36" s="16">
        <v>30</v>
      </c>
      <c r="L36" s="16"/>
      <c r="M36" s="16"/>
      <c r="N36" s="16"/>
      <c r="O36" s="16"/>
      <c r="P36" s="16"/>
      <c r="Q36" s="16">
        <v>7</v>
      </c>
      <c r="R36" s="16"/>
      <c r="S36" s="16"/>
      <c r="T36" s="16"/>
      <c r="U36" s="16"/>
      <c r="V36" s="16"/>
    </row>
    <row r="37" spans="1:22" ht="15.75" x14ac:dyDescent="0.2">
      <c r="A37" s="59"/>
      <c r="B37" s="12" t="s">
        <v>49</v>
      </c>
      <c r="C37" s="13" t="s">
        <v>14</v>
      </c>
      <c r="D37" s="14">
        <v>29</v>
      </c>
      <c r="E37" s="15">
        <v>381.6</v>
      </c>
      <c r="F37" s="15">
        <f t="shared" si="6"/>
        <v>11066.400000000001</v>
      </c>
      <c r="G37" s="15">
        <f t="shared" si="3"/>
        <v>9222.0000000000018</v>
      </c>
      <c r="H37" s="15">
        <v>381.6</v>
      </c>
      <c r="I37" s="15">
        <f t="shared" si="4"/>
        <v>11066.400000000001</v>
      </c>
      <c r="J37" s="10">
        <f t="shared" si="5"/>
        <v>1</v>
      </c>
      <c r="K37" s="16">
        <v>30</v>
      </c>
      <c r="L37" s="16"/>
      <c r="M37" s="16"/>
      <c r="N37" s="16"/>
      <c r="O37" s="16"/>
      <c r="P37" s="16"/>
      <c r="Q37" s="16">
        <v>4</v>
      </c>
      <c r="R37" s="16">
        <v>7</v>
      </c>
      <c r="S37" s="16"/>
      <c r="T37" s="16"/>
      <c r="U37" s="16"/>
      <c r="V37" s="16"/>
    </row>
    <row r="38" spans="1:22" ht="15.75" x14ac:dyDescent="0.2">
      <c r="A38" s="59"/>
      <c r="B38" s="12" t="s">
        <v>48</v>
      </c>
      <c r="C38" s="13" t="s">
        <v>14</v>
      </c>
      <c r="D38" s="14">
        <v>37</v>
      </c>
      <c r="E38" s="15">
        <v>408</v>
      </c>
      <c r="F38" s="15">
        <f t="shared" si="6"/>
        <v>15096</v>
      </c>
      <c r="G38" s="15">
        <f t="shared" si="3"/>
        <v>12580</v>
      </c>
      <c r="H38" s="15">
        <v>384</v>
      </c>
      <c r="I38" s="15">
        <f t="shared" si="4"/>
        <v>14208</v>
      </c>
      <c r="J38" s="10">
        <f t="shared" si="5"/>
        <v>1.0625</v>
      </c>
      <c r="K38" s="16">
        <v>30</v>
      </c>
      <c r="L38" s="16"/>
      <c r="M38" s="16"/>
      <c r="N38" s="16"/>
      <c r="O38" s="16"/>
      <c r="P38" s="16"/>
      <c r="Q38" s="16">
        <v>2</v>
      </c>
      <c r="R38" s="16">
        <v>5</v>
      </c>
      <c r="S38" s="16"/>
      <c r="T38" s="16"/>
      <c r="U38" s="16"/>
      <c r="V38" s="16"/>
    </row>
    <row r="39" spans="1:22" ht="15.75" x14ac:dyDescent="0.2">
      <c r="A39" s="59"/>
      <c r="B39" s="12" t="s">
        <v>52</v>
      </c>
      <c r="C39" s="13" t="s">
        <v>14</v>
      </c>
      <c r="D39" s="14">
        <v>3</v>
      </c>
      <c r="E39" s="15">
        <v>430</v>
      </c>
      <c r="F39" s="15">
        <f t="shared" si="6"/>
        <v>1290</v>
      </c>
      <c r="G39" s="15">
        <f t="shared" si="3"/>
        <v>1075</v>
      </c>
      <c r="H39" s="15">
        <v>430</v>
      </c>
      <c r="I39" s="15">
        <f t="shared" si="4"/>
        <v>1290</v>
      </c>
      <c r="J39" s="10">
        <f t="shared" si="5"/>
        <v>1</v>
      </c>
      <c r="K39" s="16"/>
      <c r="L39" s="16"/>
      <c r="M39" s="16"/>
      <c r="N39" s="16"/>
      <c r="O39" s="16"/>
      <c r="P39" s="16"/>
      <c r="Q39" s="16"/>
      <c r="R39" s="16">
        <v>3</v>
      </c>
      <c r="S39" s="16"/>
      <c r="T39" s="16"/>
      <c r="U39" s="16"/>
      <c r="V39" s="16"/>
    </row>
    <row r="40" spans="1:22" ht="15.75" x14ac:dyDescent="0.2">
      <c r="A40" s="59"/>
      <c r="B40" s="12" t="s">
        <v>54</v>
      </c>
      <c r="C40" s="13" t="s">
        <v>14</v>
      </c>
      <c r="D40" s="14">
        <v>1</v>
      </c>
      <c r="E40" s="15">
        <v>460</v>
      </c>
      <c r="F40" s="15">
        <f t="shared" si="6"/>
        <v>460</v>
      </c>
      <c r="G40" s="15">
        <f t="shared" si="3"/>
        <v>383.33333333333337</v>
      </c>
      <c r="H40" s="15">
        <v>460</v>
      </c>
      <c r="I40" s="15">
        <f t="shared" si="4"/>
        <v>460</v>
      </c>
      <c r="J40" s="10">
        <f t="shared" si="5"/>
        <v>1</v>
      </c>
      <c r="K40" s="16"/>
      <c r="L40" s="16"/>
      <c r="M40" s="16"/>
      <c r="N40" s="16"/>
      <c r="O40" s="16"/>
      <c r="P40" s="16"/>
      <c r="Q40" s="16"/>
      <c r="R40" s="16">
        <v>1</v>
      </c>
      <c r="S40" s="16"/>
      <c r="T40" s="16"/>
      <c r="U40" s="16"/>
      <c r="V40" s="16"/>
    </row>
    <row r="41" spans="1:22" ht="15.75" x14ac:dyDescent="0.2">
      <c r="A41" s="59"/>
      <c r="B41" s="12" t="s">
        <v>36</v>
      </c>
      <c r="C41" s="13" t="s">
        <v>14</v>
      </c>
      <c r="D41" s="14">
        <v>1415</v>
      </c>
      <c r="E41" s="15">
        <v>217.2</v>
      </c>
      <c r="F41" s="15">
        <f>E41*D41</f>
        <v>307338</v>
      </c>
      <c r="G41" s="15">
        <f t="shared" si="3"/>
        <v>256115</v>
      </c>
      <c r="H41" s="15">
        <v>204</v>
      </c>
      <c r="I41" s="15">
        <f t="shared" si="4"/>
        <v>288660</v>
      </c>
      <c r="J41" s="10">
        <f t="shared" si="5"/>
        <v>1.0647058823529412</v>
      </c>
      <c r="K41" s="16">
        <v>361</v>
      </c>
      <c r="L41" s="16">
        <v>802</v>
      </c>
      <c r="M41" s="16">
        <v>285</v>
      </c>
      <c r="N41" s="16">
        <v>14</v>
      </c>
      <c r="O41" s="16">
        <v>170</v>
      </c>
      <c r="P41" s="16"/>
      <c r="Q41" s="16"/>
      <c r="R41" s="16">
        <v>65</v>
      </c>
      <c r="S41" s="16"/>
      <c r="T41" s="16"/>
      <c r="U41" s="16"/>
      <c r="V41" s="16">
        <v>23</v>
      </c>
    </row>
    <row r="42" spans="1:22" ht="31.5" x14ac:dyDescent="0.2">
      <c r="A42" s="59"/>
      <c r="B42" s="12" t="s">
        <v>50</v>
      </c>
      <c r="C42" s="13" t="s">
        <v>14</v>
      </c>
      <c r="D42" s="14">
        <v>57</v>
      </c>
      <c r="E42" s="15">
        <v>217.2</v>
      </c>
      <c r="F42" s="15">
        <f t="shared" si="6"/>
        <v>12380.4</v>
      </c>
      <c r="G42" s="15">
        <f t="shared" si="3"/>
        <v>10317</v>
      </c>
      <c r="H42" s="15">
        <v>204</v>
      </c>
      <c r="I42" s="15">
        <f t="shared" si="4"/>
        <v>11628</v>
      </c>
      <c r="J42" s="10">
        <f t="shared" si="5"/>
        <v>1.0647058823529412</v>
      </c>
      <c r="K42" s="16"/>
      <c r="L42" s="16"/>
      <c r="M42" s="16"/>
      <c r="N42" s="16">
        <v>57</v>
      </c>
      <c r="O42" s="16"/>
      <c r="P42" s="16"/>
      <c r="Q42" s="16"/>
      <c r="R42" s="16"/>
      <c r="S42" s="16"/>
      <c r="T42" s="16"/>
      <c r="U42" s="16"/>
      <c r="V42" s="16"/>
    </row>
    <row r="43" spans="1:22" ht="31.5" x14ac:dyDescent="0.2">
      <c r="A43" s="59"/>
      <c r="B43" s="12" t="s">
        <v>51</v>
      </c>
      <c r="C43" s="13" t="s">
        <v>14</v>
      </c>
      <c r="D43" s="14">
        <v>311</v>
      </c>
      <c r="E43" s="15">
        <v>217.2</v>
      </c>
      <c r="F43" s="15">
        <f t="shared" si="6"/>
        <v>67549.2</v>
      </c>
      <c r="G43" s="15">
        <f t="shared" si="3"/>
        <v>56291</v>
      </c>
      <c r="H43" s="15">
        <v>204</v>
      </c>
      <c r="I43" s="15">
        <f t="shared" si="4"/>
        <v>63444</v>
      </c>
      <c r="J43" s="10">
        <f t="shared" si="5"/>
        <v>1.0647058823529412</v>
      </c>
      <c r="K43" s="16"/>
      <c r="L43" s="16"/>
      <c r="M43" s="16"/>
      <c r="N43" s="16"/>
      <c r="O43" s="16"/>
      <c r="P43" s="16"/>
      <c r="Q43" s="16"/>
      <c r="R43" s="16">
        <v>111</v>
      </c>
      <c r="S43" s="16">
        <v>200</v>
      </c>
      <c r="T43" s="16"/>
      <c r="U43" s="16"/>
      <c r="V43" s="16"/>
    </row>
    <row r="44" spans="1:22" ht="31.5" x14ac:dyDescent="0.2">
      <c r="A44" s="59"/>
      <c r="B44" s="12" t="s">
        <v>53</v>
      </c>
      <c r="C44" s="13" t="s">
        <v>14</v>
      </c>
      <c r="D44" s="14">
        <v>1937</v>
      </c>
      <c r="E44" s="15">
        <v>381.6</v>
      </c>
      <c r="F44" s="15">
        <f t="shared" si="6"/>
        <v>739159.20000000007</v>
      </c>
      <c r="G44" s="15">
        <f t="shared" si="3"/>
        <v>615966.00000000012</v>
      </c>
      <c r="H44" s="15">
        <v>360</v>
      </c>
      <c r="I44" s="15">
        <f t="shared" si="4"/>
        <v>697320</v>
      </c>
      <c r="J44" s="10">
        <f t="shared" si="5"/>
        <v>1.06</v>
      </c>
      <c r="K44" s="16"/>
      <c r="L44" s="16"/>
      <c r="M44" s="16"/>
      <c r="N44" s="16"/>
      <c r="O44" s="16"/>
      <c r="P44" s="16">
        <f>459+1424</f>
        <v>1883</v>
      </c>
      <c r="Q44" s="16"/>
      <c r="R44" s="16"/>
      <c r="S44" s="16"/>
      <c r="T44" s="16">
        <v>54</v>
      </c>
      <c r="U44" s="16"/>
      <c r="V44" s="16"/>
    </row>
    <row r="45" spans="1:22" ht="15.75" x14ac:dyDescent="0.2">
      <c r="A45" s="59"/>
      <c r="B45" s="12" t="s">
        <v>125</v>
      </c>
      <c r="C45" s="13" t="s">
        <v>14</v>
      </c>
      <c r="D45" s="14">
        <v>205</v>
      </c>
      <c r="E45" s="15">
        <v>217.2</v>
      </c>
      <c r="F45" s="15">
        <f t="shared" si="6"/>
        <v>44526</v>
      </c>
      <c r="G45" s="15">
        <f t="shared" si="3"/>
        <v>37105</v>
      </c>
      <c r="H45" s="15">
        <v>204</v>
      </c>
      <c r="I45" s="15">
        <f t="shared" si="4"/>
        <v>41820</v>
      </c>
      <c r="J45" s="10">
        <f t="shared" si="5"/>
        <v>1.0647058823529412</v>
      </c>
      <c r="K45" s="16"/>
      <c r="L45" s="16"/>
      <c r="M45" s="16"/>
      <c r="N45" s="16"/>
      <c r="O45" s="16"/>
      <c r="P45" s="16"/>
      <c r="Q45" s="16">
        <v>205</v>
      </c>
      <c r="R45" s="16"/>
      <c r="S45" s="16"/>
      <c r="T45" s="16"/>
      <c r="U45" s="16"/>
      <c r="V45" s="16"/>
    </row>
    <row r="46" spans="1:22" ht="15.75" x14ac:dyDescent="0.2">
      <c r="A46" s="59"/>
      <c r="B46" s="12" t="s">
        <v>126</v>
      </c>
      <c r="C46" s="13" t="s">
        <v>14</v>
      </c>
      <c r="D46" s="14">
        <v>21</v>
      </c>
      <c r="E46" s="15">
        <v>242.4</v>
      </c>
      <c r="F46" s="15">
        <f t="shared" si="6"/>
        <v>5090.4000000000005</v>
      </c>
      <c r="G46" s="15">
        <f t="shared" si="3"/>
        <v>4242.0000000000009</v>
      </c>
      <c r="H46" s="15">
        <v>242.4</v>
      </c>
      <c r="I46" s="15">
        <f t="shared" si="4"/>
        <v>5090.4000000000005</v>
      </c>
      <c r="J46" s="10">
        <f t="shared" si="5"/>
        <v>1</v>
      </c>
      <c r="K46" s="16"/>
      <c r="L46" s="16"/>
      <c r="M46" s="16"/>
      <c r="N46" s="16">
        <v>21</v>
      </c>
      <c r="O46" s="16"/>
      <c r="P46" s="16"/>
      <c r="Q46" s="16"/>
      <c r="R46" s="16"/>
      <c r="S46" s="16"/>
      <c r="T46" s="16"/>
      <c r="U46" s="16"/>
      <c r="V46" s="16"/>
    </row>
    <row r="47" spans="1:22" ht="15.75" x14ac:dyDescent="0.2">
      <c r="A47" s="59"/>
      <c r="B47" s="12" t="s">
        <v>55</v>
      </c>
      <c r="C47" s="13" t="s">
        <v>14</v>
      </c>
      <c r="D47" s="14">
        <v>4</v>
      </c>
      <c r="E47" s="15">
        <v>51.6</v>
      </c>
      <c r="F47" s="15">
        <f t="shared" ref="F47" si="7">E47*D47</f>
        <v>206.4</v>
      </c>
      <c r="G47" s="15">
        <f t="shared" si="3"/>
        <v>172</v>
      </c>
      <c r="H47" s="15">
        <v>48</v>
      </c>
      <c r="I47" s="15">
        <f t="shared" si="4"/>
        <v>192</v>
      </c>
      <c r="J47" s="10">
        <f t="shared" si="5"/>
        <v>1.075</v>
      </c>
      <c r="K47" s="16"/>
      <c r="L47" s="16">
        <v>2</v>
      </c>
      <c r="M47" s="16"/>
      <c r="N47" s="16"/>
      <c r="O47" s="16"/>
      <c r="P47" s="16"/>
      <c r="Q47" s="16">
        <v>2</v>
      </c>
      <c r="R47" s="16"/>
      <c r="S47" s="16"/>
      <c r="T47" s="16"/>
      <c r="U47" s="16"/>
      <c r="V47" s="16"/>
    </row>
    <row r="48" spans="1:22" ht="15.75" x14ac:dyDescent="0.2">
      <c r="A48" s="59"/>
      <c r="B48" s="12" t="s">
        <v>56</v>
      </c>
      <c r="C48" s="13" t="s">
        <v>14</v>
      </c>
      <c r="D48" s="14">
        <v>2</v>
      </c>
      <c r="E48" s="15">
        <v>96</v>
      </c>
      <c r="F48" s="15">
        <f t="shared" ref="F48:F53" si="8">E48*D48</f>
        <v>192</v>
      </c>
      <c r="G48" s="15">
        <f t="shared" si="3"/>
        <v>160</v>
      </c>
      <c r="H48" s="15">
        <v>90</v>
      </c>
      <c r="I48" s="15">
        <f t="shared" si="4"/>
        <v>180</v>
      </c>
      <c r="J48" s="10">
        <f t="shared" si="5"/>
        <v>1.0666666666666667</v>
      </c>
      <c r="K48" s="16"/>
      <c r="L48" s="16">
        <v>1</v>
      </c>
      <c r="M48" s="16"/>
      <c r="N48" s="16"/>
      <c r="O48" s="16"/>
      <c r="P48" s="16"/>
      <c r="Q48" s="16">
        <v>2</v>
      </c>
      <c r="R48" s="16">
        <v>1</v>
      </c>
      <c r="S48" s="16"/>
      <c r="T48" s="16"/>
      <c r="U48" s="16"/>
      <c r="V48" s="16"/>
    </row>
    <row r="49" spans="1:22" ht="15.75" x14ac:dyDescent="0.2">
      <c r="A49" s="59"/>
      <c r="B49" s="12" t="s">
        <v>57</v>
      </c>
      <c r="C49" s="13" t="s">
        <v>14</v>
      </c>
      <c r="D49" s="14">
        <v>13</v>
      </c>
      <c r="E49" s="15">
        <v>44.4</v>
      </c>
      <c r="F49" s="15">
        <f t="shared" si="8"/>
        <v>577.19999999999993</v>
      </c>
      <c r="G49" s="15">
        <f t="shared" si="3"/>
        <v>480.99999999999994</v>
      </c>
      <c r="H49" s="15">
        <v>42</v>
      </c>
      <c r="I49" s="15">
        <f t="shared" si="4"/>
        <v>546</v>
      </c>
      <c r="J49" s="10">
        <f t="shared" si="5"/>
        <v>1.0571428571428569</v>
      </c>
      <c r="K49" s="16">
        <v>20</v>
      </c>
      <c r="L49" s="16">
        <v>1</v>
      </c>
      <c r="M49" s="16"/>
      <c r="N49" s="16">
        <v>14</v>
      </c>
      <c r="O49" s="16"/>
      <c r="P49" s="16"/>
      <c r="Q49" s="16">
        <v>4</v>
      </c>
      <c r="R49" s="16"/>
      <c r="S49" s="16"/>
      <c r="T49" s="16">
        <v>1</v>
      </c>
      <c r="U49" s="16"/>
      <c r="V49" s="16"/>
    </row>
    <row r="50" spans="1:22" ht="15.75" x14ac:dyDescent="0.2">
      <c r="A50" s="59"/>
      <c r="B50" s="12" t="s">
        <v>58</v>
      </c>
      <c r="C50" s="13" t="s">
        <v>14</v>
      </c>
      <c r="D50" s="14">
        <v>2</v>
      </c>
      <c r="E50" s="15">
        <v>121.2</v>
      </c>
      <c r="F50" s="15">
        <f t="shared" si="8"/>
        <v>242.4</v>
      </c>
      <c r="G50" s="15">
        <f t="shared" si="3"/>
        <v>202</v>
      </c>
      <c r="H50" s="15">
        <v>114</v>
      </c>
      <c r="I50" s="15">
        <f t="shared" si="4"/>
        <v>228</v>
      </c>
      <c r="J50" s="10">
        <f t="shared" si="5"/>
        <v>1.0631578947368421</v>
      </c>
      <c r="K50" s="16"/>
      <c r="L50" s="16"/>
      <c r="M50" s="16"/>
      <c r="N50" s="16">
        <v>2</v>
      </c>
      <c r="O50" s="16"/>
      <c r="P50" s="16"/>
      <c r="Q50" s="16"/>
      <c r="R50" s="16"/>
      <c r="S50" s="16"/>
      <c r="T50" s="16"/>
      <c r="U50" s="16"/>
      <c r="V50" s="16"/>
    </row>
    <row r="51" spans="1:22" ht="15.75" x14ac:dyDescent="0.2">
      <c r="A51" s="59"/>
      <c r="B51" s="12" t="s">
        <v>59</v>
      </c>
      <c r="C51" s="13" t="s">
        <v>14</v>
      </c>
      <c r="D51" s="14">
        <v>5</v>
      </c>
      <c r="E51" s="15">
        <v>38.4</v>
      </c>
      <c r="F51" s="15">
        <f t="shared" si="8"/>
        <v>192</v>
      </c>
      <c r="G51" s="15">
        <f t="shared" si="3"/>
        <v>160</v>
      </c>
      <c r="H51" s="15">
        <v>36</v>
      </c>
      <c r="I51" s="15">
        <f t="shared" si="4"/>
        <v>180</v>
      </c>
      <c r="J51" s="10">
        <f t="shared" si="5"/>
        <v>1.0666666666666667</v>
      </c>
      <c r="K51" s="16">
        <v>20</v>
      </c>
      <c r="L51" s="16"/>
      <c r="M51" s="16"/>
      <c r="N51" s="16">
        <v>1</v>
      </c>
      <c r="O51" s="16"/>
      <c r="P51" s="16"/>
      <c r="Q51" s="16"/>
      <c r="R51" s="16"/>
      <c r="S51" s="16"/>
      <c r="T51" s="16"/>
      <c r="U51" s="16"/>
      <c r="V51" s="16"/>
    </row>
    <row r="52" spans="1:22" ht="15.75" x14ac:dyDescent="0.2">
      <c r="A52" s="59"/>
      <c r="B52" s="12" t="s">
        <v>60</v>
      </c>
      <c r="C52" s="13" t="s">
        <v>14</v>
      </c>
      <c r="D52" s="14">
        <v>1</v>
      </c>
      <c r="E52" s="15">
        <v>124.8</v>
      </c>
      <c r="F52" s="15">
        <f t="shared" si="8"/>
        <v>124.8</v>
      </c>
      <c r="G52" s="15">
        <f t="shared" si="3"/>
        <v>104</v>
      </c>
      <c r="H52" s="15">
        <v>124.8</v>
      </c>
      <c r="I52" s="15">
        <f t="shared" si="4"/>
        <v>124.8</v>
      </c>
      <c r="J52" s="10">
        <f t="shared" si="5"/>
        <v>1</v>
      </c>
      <c r="K52" s="16"/>
      <c r="L52" s="16"/>
      <c r="M52" s="16"/>
      <c r="N52" s="16">
        <v>1</v>
      </c>
      <c r="O52" s="16"/>
      <c r="P52" s="16"/>
      <c r="Q52" s="16"/>
      <c r="R52" s="16"/>
      <c r="S52" s="16"/>
      <c r="T52" s="16"/>
      <c r="U52" s="16"/>
      <c r="V52" s="16"/>
    </row>
    <row r="53" spans="1:22" ht="15.75" x14ac:dyDescent="0.2">
      <c r="A53" s="59"/>
      <c r="B53" s="12" t="s">
        <v>61</v>
      </c>
      <c r="C53" s="13" t="s">
        <v>14</v>
      </c>
      <c r="D53" s="14">
        <v>3</v>
      </c>
      <c r="E53" s="15">
        <v>2280</v>
      </c>
      <c r="F53" s="15">
        <f t="shared" si="8"/>
        <v>6840</v>
      </c>
      <c r="G53" s="15">
        <f t="shared" si="3"/>
        <v>5700</v>
      </c>
      <c r="H53" s="15">
        <v>2280</v>
      </c>
      <c r="I53" s="15">
        <f t="shared" si="4"/>
        <v>6840</v>
      </c>
      <c r="J53" s="10">
        <f t="shared" si="5"/>
        <v>1</v>
      </c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>
        <v>3</v>
      </c>
    </row>
    <row r="54" spans="1:22" ht="15.75" x14ac:dyDescent="0.2">
      <c r="A54" s="59"/>
      <c r="B54" s="12" t="s">
        <v>62</v>
      </c>
      <c r="C54" s="13" t="s">
        <v>14</v>
      </c>
      <c r="D54" s="14">
        <v>6</v>
      </c>
      <c r="E54" s="15">
        <v>8268</v>
      </c>
      <c r="F54" s="15">
        <f t="shared" ref="F54" si="9">E54*D54</f>
        <v>49608</v>
      </c>
      <c r="G54" s="15">
        <f t="shared" si="3"/>
        <v>41340</v>
      </c>
      <c r="H54" s="15">
        <v>7800</v>
      </c>
      <c r="I54" s="15">
        <f t="shared" si="4"/>
        <v>46800</v>
      </c>
      <c r="J54" s="10">
        <f t="shared" si="5"/>
        <v>1.06</v>
      </c>
      <c r="K54" s="16"/>
      <c r="L54" s="16">
        <v>6</v>
      </c>
      <c r="M54" s="16"/>
      <c r="N54" s="16"/>
      <c r="O54" s="16"/>
      <c r="P54" s="16"/>
      <c r="Q54" s="16"/>
      <c r="R54" s="16"/>
      <c r="S54" s="16"/>
      <c r="T54" s="16"/>
      <c r="U54" s="16"/>
      <c r="V54" s="16"/>
    </row>
    <row r="55" spans="1:22" ht="15.75" x14ac:dyDescent="0.2">
      <c r="A55" s="59"/>
      <c r="B55" s="12" t="s">
        <v>63</v>
      </c>
      <c r="C55" s="13" t="s">
        <v>14</v>
      </c>
      <c r="D55" s="14">
        <v>5</v>
      </c>
      <c r="E55" s="15">
        <v>8204.4</v>
      </c>
      <c r="F55" s="15">
        <f t="shared" ref="F55:F59" si="10">E55*D55</f>
        <v>41022</v>
      </c>
      <c r="G55" s="15">
        <f t="shared" si="3"/>
        <v>34185</v>
      </c>
      <c r="H55" s="15">
        <v>7740</v>
      </c>
      <c r="I55" s="15">
        <f t="shared" si="4"/>
        <v>38700</v>
      </c>
      <c r="J55" s="10">
        <f t="shared" si="5"/>
        <v>1.06</v>
      </c>
      <c r="K55" s="16"/>
      <c r="L55" s="16">
        <v>5</v>
      </c>
      <c r="M55" s="16"/>
      <c r="N55" s="16"/>
      <c r="O55" s="16"/>
      <c r="P55" s="16"/>
      <c r="Q55" s="16"/>
      <c r="R55" s="16"/>
      <c r="S55" s="16"/>
      <c r="T55" s="16"/>
      <c r="U55" s="16"/>
      <c r="V55" s="16"/>
    </row>
    <row r="56" spans="1:22" ht="15.75" x14ac:dyDescent="0.2">
      <c r="A56" s="59"/>
      <c r="B56" s="12" t="s">
        <v>64</v>
      </c>
      <c r="C56" s="13" t="s">
        <v>14</v>
      </c>
      <c r="D56" s="14">
        <v>29</v>
      </c>
      <c r="E56" s="15">
        <v>865.2</v>
      </c>
      <c r="F56" s="15">
        <f t="shared" si="10"/>
        <v>25090.800000000003</v>
      </c>
      <c r="G56" s="15">
        <f t="shared" si="3"/>
        <v>20909.000000000004</v>
      </c>
      <c r="H56" s="15">
        <v>816</v>
      </c>
      <c r="I56" s="15">
        <f t="shared" si="4"/>
        <v>23664</v>
      </c>
      <c r="J56" s="10">
        <f t="shared" si="5"/>
        <v>1.0602941176470591</v>
      </c>
      <c r="K56" s="16"/>
      <c r="L56" s="16"/>
      <c r="M56" s="16">
        <v>28</v>
      </c>
      <c r="N56" s="16"/>
      <c r="O56" s="16"/>
      <c r="P56" s="16"/>
      <c r="Q56" s="16"/>
      <c r="R56" s="16">
        <v>1</v>
      </c>
      <c r="S56" s="16"/>
      <c r="T56" s="16"/>
      <c r="U56" s="16"/>
      <c r="V56" s="16"/>
    </row>
    <row r="57" spans="1:22" ht="15.75" x14ac:dyDescent="0.2">
      <c r="A57" s="59"/>
      <c r="B57" s="12" t="s">
        <v>65</v>
      </c>
      <c r="C57" s="13" t="s">
        <v>14</v>
      </c>
      <c r="D57" s="14">
        <v>8</v>
      </c>
      <c r="E57" s="15">
        <v>1464</v>
      </c>
      <c r="F57" s="15">
        <f t="shared" si="10"/>
        <v>11712</v>
      </c>
      <c r="G57" s="15">
        <f t="shared" si="3"/>
        <v>9760</v>
      </c>
      <c r="H57" s="15">
        <v>1380</v>
      </c>
      <c r="I57" s="15">
        <f t="shared" si="4"/>
        <v>11040</v>
      </c>
      <c r="J57" s="10">
        <f t="shared" si="5"/>
        <v>1.0608695652173914</v>
      </c>
      <c r="K57" s="16">
        <v>10</v>
      </c>
      <c r="L57" s="16"/>
      <c r="M57" s="16">
        <v>5</v>
      </c>
      <c r="N57" s="16"/>
      <c r="O57" s="16"/>
      <c r="P57" s="16"/>
      <c r="Q57" s="16"/>
      <c r="R57" s="16"/>
      <c r="S57" s="16"/>
      <c r="T57" s="16"/>
      <c r="U57" s="16"/>
      <c r="V57" s="16"/>
    </row>
    <row r="58" spans="1:22" ht="15.75" x14ac:dyDescent="0.2">
      <c r="A58" s="59"/>
      <c r="B58" s="12" t="s">
        <v>66</v>
      </c>
      <c r="C58" s="13" t="s">
        <v>14</v>
      </c>
      <c r="D58" s="14">
        <v>1</v>
      </c>
      <c r="E58" s="15">
        <v>3450</v>
      </c>
      <c r="F58" s="15">
        <f t="shared" si="10"/>
        <v>3450</v>
      </c>
      <c r="G58" s="15">
        <f t="shared" si="3"/>
        <v>2875</v>
      </c>
      <c r="H58" s="15">
        <v>3252</v>
      </c>
      <c r="I58" s="15">
        <f t="shared" si="4"/>
        <v>3252</v>
      </c>
      <c r="J58" s="10">
        <f t="shared" si="5"/>
        <v>1.0608856088560885</v>
      </c>
      <c r="K58" s="16"/>
      <c r="L58" s="16"/>
      <c r="M58" s="16"/>
      <c r="N58" s="16"/>
      <c r="O58" s="16">
        <v>1</v>
      </c>
      <c r="P58" s="16"/>
      <c r="Q58" s="16"/>
      <c r="R58" s="16"/>
      <c r="S58" s="16"/>
      <c r="T58" s="16"/>
      <c r="U58" s="16"/>
      <c r="V58" s="16"/>
    </row>
    <row r="59" spans="1:22" ht="15.75" x14ac:dyDescent="0.2">
      <c r="A59" s="59"/>
      <c r="B59" s="12" t="s">
        <v>67</v>
      </c>
      <c r="C59" s="13" t="s">
        <v>14</v>
      </c>
      <c r="D59" s="14">
        <v>3</v>
      </c>
      <c r="E59" s="15">
        <v>3498</v>
      </c>
      <c r="F59" s="15">
        <f t="shared" si="10"/>
        <v>10494</v>
      </c>
      <c r="G59" s="15">
        <f t="shared" si="3"/>
        <v>8745</v>
      </c>
      <c r="H59" s="15">
        <v>3300</v>
      </c>
      <c r="I59" s="15">
        <f t="shared" si="4"/>
        <v>9900</v>
      </c>
      <c r="J59" s="10">
        <f t="shared" si="5"/>
        <v>1.06</v>
      </c>
      <c r="K59" s="16"/>
      <c r="L59" s="16"/>
      <c r="M59" s="16"/>
      <c r="N59" s="16"/>
      <c r="O59" s="16"/>
      <c r="P59" s="16"/>
      <c r="Q59" s="16"/>
      <c r="R59" s="16"/>
      <c r="S59" s="16">
        <f>3</f>
        <v>3</v>
      </c>
      <c r="T59" s="16"/>
      <c r="U59" s="16"/>
      <c r="V59" s="16"/>
    </row>
    <row r="60" spans="1:22" ht="15.75" x14ac:dyDescent="0.2">
      <c r="A60" s="59"/>
      <c r="B60" s="12" t="s">
        <v>68</v>
      </c>
      <c r="C60" s="13" t="s">
        <v>14</v>
      </c>
      <c r="D60" s="14">
        <v>69</v>
      </c>
      <c r="E60" s="15">
        <v>70.8</v>
      </c>
      <c r="F60" s="15">
        <f t="shared" ref="F60:F72" si="11">E60*D60</f>
        <v>4885.2</v>
      </c>
      <c r="G60" s="15">
        <f t="shared" si="3"/>
        <v>4071</v>
      </c>
      <c r="H60" s="15">
        <v>66</v>
      </c>
      <c r="I60" s="15">
        <f t="shared" si="4"/>
        <v>4554</v>
      </c>
      <c r="J60" s="10">
        <f t="shared" si="5"/>
        <v>1.0727272727272728</v>
      </c>
      <c r="K60" s="16"/>
      <c r="L60" s="16">
        <v>20</v>
      </c>
      <c r="M60" s="16"/>
      <c r="N60" s="16"/>
      <c r="O60" s="16"/>
      <c r="P60" s="16"/>
      <c r="Q60" s="16">
        <v>19</v>
      </c>
      <c r="R60" s="16">
        <v>50</v>
      </c>
      <c r="S60" s="16"/>
      <c r="T60" s="16"/>
      <c r="U60" s="16"/>
      <c r="V60" s="16"/>
    </row>
    <row r="61" spans="1:22" ht="15.75" x14ac:dyDescent="0.2">
      <c r="A61" s="59"/>
      <c r="B61" s="12" t="s">
        <v>69</v>
      </c>
      <c r="C61" s="13" t="s">
        <v>14</v>
      </c>
      <c r="D61" s="14">
        <v>21</v>
      </c>
      <c r="E61" s="15">
        <v>84</v>
      </c>
      <c r="F61" s="15">
        <f t="shared" si="11"/>
        <v>1764</v>
      </c>
      <c r="G61" s="15">
        <f t="shared" si="3"/>
        <v>1470</v>
      </c>
      <c r="H61" s="15">
        <v>79.2</v>
      </c>
      <c r="I61" s="15">
        <f t="shared" si="4"/>
        <v>1663.2</v>
      </c>
      <c r="J61" s="10">
        <f t="shared" si="5"/>
        <v>1.0606060606060606</v>
      </c>
      <c r="K61" s="16"/>
      <c r="L61" s="16">
        <v>23</v>
      </c>
      <c r="M61" s="16"/>
      <c r="N61" s="16"/>
      <c r="O61" s="16"/>
      <c r="P61" s="16"/>
      <c r="Q61" s="16">
        <v>49</v>
      </c>
      <c r="R61" s="16"/>
      <c r="S61" s="16"/>
      <c r="T61" s="16">
        <v>4</v>
      </c>
      <c r="U61" s="16"/>
      <c r="V61" s="16"/>
    </row>
    <row r="62" spans="1:22" ht="15.75" x14ac:dyDescent="0.2">
      <c r="A62" s="59"/>
      <c r="B62" s="12" t="s">
        <v>77</v>
      </c>
      <c r="C62" s="13" t="s">
        <v>14</v>
      </c>
      <c r="D62" s="14">
        <v>19</v>
      </c>
      <c r="E62" s="15">
        <v>127.2</v>
      </c>
      <c r="F62" s="15">
        <f>E62*D62</f>
        <v>2416.8000000000002</v>
      </c>
      <c r="G62" s="15">
        <f t="shared" si="3"/>
        <v>2014.0000000000002</v>
      </c>
      <c r="H62" s="15">
        <v>120</v>
      </c>
      <c r="I62" s="15">
        <f t="shared" si="4"/>
        <v>2280</v>
      </c>
      <c r="J62" s="10">
        <f t="shared" si="5"/>
        <v>1.06</v>
      </c>
      <c r="K62" s="16"/>
      <c r="L62" s="16"/>
      <c r="M62" s="16"/>
      <c r="N62" s="16"/>
      <c r="O62" s="16"/>
      <c r="P62" s="16"/>
      <c r="Q62" s="16">
        <v>9</v>
      </c>
      <c r="R62" s="16"/>
      <c r="S62" s="16"/>
      <c r="T62" s="16"/>
      <c r="U62" s="16">
        <v>30</v>
      </c>
      <c r="V62" s="16"/>
    </row>
    <row r="63" spans="1:22" ht="15.75" x14ac:dyDescent="0.2">
      <c r="A63" s="59"/>
      <c r="B63" s="12" t="s">
        <v>71</v>
      </c>
      <c r="C63" s="13" t="s">
        <v>14</v>
      </c>
      <c r="D63" s="14">
        <v>79</v>
      </c>
      <c r="E63" s="15">
        <v>80.400000000000006</v>
      </c>
      <c r="F63" s="15">
        <f t="shared" ref="F63" si="12">E63*D63</f>
        <v>6351.6</v>
      </c>
      <c r="G63" s="15">
        <f t="shared" si="3"/>
        <v>5293.0000000000009</v>
      </c>
      <c r="H63" s="15">
        <v>75.599999999999994</v>
      </c>
      <c r="I63" s="15">
        <f t="shared" si="4"/>
        <v>5972.4</v>
      </c>
      <c r="J63" s="10">
        <f t="shared" si="5"/>
        <v>1.0634920634920637</v>
      </c>
      <c r="K63" s="16">
        <v>268</v>
      </c>
      <c r="L63" s="16"/>
      <c r="M63" s="16"/>
      <c r="N63" s="16">
        <v>5</v>
      </c>
      <c r="O63" s="16"/>
      <c r="P63" s="16"/>
      <c r="Q63" s="16">
        <v>5</v>
      </c>
      <c r="R63" s="16"/>
      <c r="S63" s="16"/>
      <c r="T63" s="16"/>
      <c r="U63" s="16"/>
      <c r="V63" s="16"/>
    </row>
    <row r="64" spans="1:22" ht="15.75" x14ac:dyDescent="0.2">
      <c r="A64" s="59"/>
      <c r="B64" s="12" t="s">
        <v>70</v>
      </c>
      <c r="C64" s="13" t="s">
        <v>14</v>
      </c>
      <c r="D64" s="14">
        <v>5</v>
      </c>
      <c r="E64" s="15">
        <v>425</v>
      </c>
      <c r="F64" s="15">
        <f>E64*D64</f>
        <v>2125</v>
      </c>
      <c r="G64" s="15">
        <f t="shared" si="3"/>
        <v>1770.8333333333335</v>
      </c>
      <c r="H64" s="15">
        <v>425</v>
      </c>
      <c r="I64" s="15">
        <f t="shared" si="4"/>
        <v>2125</v>
      </c>
      <c r="J64" s="10">
        <f t="shared" si="5"/>
        <v>1</v>
      </c>
      <c r="K64" s="16">
        <v>5</v>
      </c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</row>
    <row r="65" spans="1:22" ht="15.75" x14ac:dyDescent="0.2">
      <c r="A65" s="59"/>
      <c r="B65" s="12" t="s">
        <v>72</v>
      </c>
      <c r="C65" s="13" t="s">
        <v>14</v>
      </c>
      <c r="D65" s="14">
        <v>14</v>
      </c>
      <c r="E65" s="15">
        <v>127.2</v>
      </c>
      <c r="F65" s="15">
        <f>E65*D65</f>
        <v>1780.8</v>
      </c>
      <c r="G65" s="15">
        <f t="shared" si="3"/>
        <v>1484</v>
      </c>
      <c r="H65" s="15">
        <v>120</v>
      </c>
      <c r="I65" s="15">
        <f t="shared" si="4"/>
        <v>1680</v>
      </c>
      <c r="J65" s="10">
        <f t="shared" si="5"/>
        <v>1.06</v>
      </c>
      <c r="K65" s="16">
        <v>5</v>
      </c>
      <c r="L65" s="16"/>
      <c r="M65" s="16"/>
      <c r="N65" s="16">
        <v>9</v>
      </c>
      <c r="O65" s="16"/>
      <c r="P65" s="16"/>
      <c r="Q65" s="16"/>
      <c r="R65" s="16"/>
      <c r="S65" s="16"/>
      <c r="T65" s="16"/>
      <c r="U65" s="16"/>
      <c r="V65" s="16"/>
    </row>
    <row r="66" spans="1:22" ht="15.75" x14ac:dyDescent="0.2">
      <c r="A66" s="59"/>
      <c r="B66" s="12" t="s">
        <v>79</v>
      </c>
      <c r="C66" s="13" t="s">
        <v>14</v>
      </c>
      <c r="D66" s="14">
        <v>5</v>
      </c>
      <c r="E66" s="15">
        <v>208.8</v>
      </c>
      <c r="F66" s="15">
        <f>E66*D66</f>
        <v>1044</v>
      </c>
      <c r="G66" s="15">
        <f t="shared" si="3"/>
        <v>870</v>
      </c>
      <c r="H66" s="15">
        <v>208.8</v>
      </c>
      <c r="I66" s="15">
        <f t="shared" si="4"/>
        <v>1044</v>
      </c>
      <c r="J66" s="10">
        <f t="shared" si="5"/>
        <v>1</v>
      </c>
      <c r="K66" s="16"/>
      <c r="L66" s="16"/>
      <c r="M66" s="16"/>
      <c r="N66" s="16"/>
      <c r="O66" s="16"/>
      <c r="P66" s="16"/>
      <c r="Q66" s="16"/>
      <c r="R66" s="16"/>
      <c r="S66" s="16">
        <v>6</v>
      </c>
      <c r="T66" s="16"/>
      <c r="U66" s="16"/>
      <c r="V66" s="16"/>
    </row>
    <row r="67" spans="1:22" ht="15.75" x14ac:dyDescent="0.2">
      <c r="A67" s="59"/>
      <c r="B67" s="12" t="s">
        <v>124</v>
      </c>
      <c r="C67" s="13" t="s">
        <v>14</v>
      </c>
      <c r="D67" s="14">
        <v>2</v>
      </c>
      <c r="E67" s="15">
        <v>555.6</v>
      </c>
      <c r="F67" s="15">
        <f>E67*D67</f>
        <v>1111.2</v>
      </c>
      <c r="G67" s="15">
        <f t="shared" si="3"/>
        <v>926.00000000000011</v>
      </c>
      <c r="H67" s="15">
        <v>555.6</v>
      </c>
      <c r="I67" s="15">
        <f t="shared" si="4"/>
        <v>1111.2</v>
      </c>
      <c r="J67" s="10">
        <f t="shared" si="5"/>
        <v>1</v>
      </c>
      <c r="K67" s="16"/>
      <c r="L67" s="16"/>
      <c r="M67" s="16"/>
      <c r="N67" s="16">
        <v>2</v>
      </c>
      <c r="O67" s="16"/>
      <c r="P67" s="16"/>
      <c r="Q67" s="16"/>
      <c r="R67" s="16"/>
      <c r="S67" s="16"/>
      <c r="T67" s="16"/>
      <c r="U67" s="16"/>
      <c r="V67" s="16"/>
    </row>
    <row r="68" spans="1:22" ht="15.75" x14ac:dyDescent="0.2">
      <c r="A68" s="59"/>
      <c r="B68" s="12" t="s">
        <v>73</v>
      </c>
      <c r="C68" s="13" t="s">
        <v>14</v>
      </c>
      <c r="D68" s="14">
        <v>110</v>
      </c>
      <c r="E68" s="15">
        <v>15.6</v>
      </c>
      <c r="F68" s="15">
        <f t="shared" si="11"/>
        <v>1716</v>
      </c>
      <c r="G68" s="15">
        <f t="shared" si="3"/>
        <v>1430</v>
      </c>
      <c r="H68" s="15">
        <v>14.4</v>
      </c>
      <c r="I68" s="15">
        <f t="shared" si="4"/>
        <v>1584</v>
      </c>
      <c r="J68" s="10">
        <f t="shared" si="5"/>
        <v>1.0833333333333333</v>
      </c>
      <c r="K68" s="16"/>
      <c r="L68" s="16"/>
      <c r="M68" s="16"/>
      <c r="N68" s="16"/>
      <c r="O68" s="16">
        <v>75</v>
      </c>
      <c r="P68" s="16"/>
      <c r="Q68" s="16"/>
      <c r="R68" s="16">
        <v>35</v>
      </c>
      <c r="S68" s="16"/>
      <c r="T68" s="16"/>
      <c r="U68" s="16"/>
      <c r="V68" s="16"/>
    </row>
    <row r="69" spans="1:22" ht="15.75" x14ac:dyDescent="0.2">
      <c r="A69" s="59"/>
      <c r="B69" s="12" t="s">
        <v>75</v>
      </c>
      <c r="C69" s="13" t="s">
        <v>14</v>
      </c>
      <c r="D69" s="14">
        <v>80</v>
      </c>
      <c r="E69" s="15">
        <v>15.6</v>
      </c>
      <c r="F69" s="15">
        <f>E69*D69</f>
        <v>1248</v>
      </c>
      <c r="G69" s="15">
        <f t="shared" ref="G69:G115" si="13">F69/1.2</f>
        <v>1040</v>
      </c>
      <c r="H69" s="15">
        <v>14.4</v>
      </c>
      <c r="I69" s="15">
        <f t="shared" ref="I69:I115" si="14">H69*D69</f>
        <v>1152</v>
      </c>
      <c r="J69" s="10">
        <f t="shared" ref="J69:J115" si="15">F69/I69</f>
        <v>1.0833333333333333</v>
      </c>
      <c r="K69" s="16"/>
      <c r="L69" s="16"/>
      <c r="M69" s="16"/>
      <c r="N69" s="16"/>
      <c r="O69" s="16"/>
      <c r="P69" s="16"/>
      <c r="Q69" s="16"/>
      <c r="R69" s="16">
        <v>80</v>
      </c>
      <c r="S69" s="16"/>
      <c r="T69" s="16"/>
      <c r="U69" s="16"/>
      <c r="V69" s="16"/>
    </row>
    <row r="70" spans="1:22" ht="15.75" x14ac:dyDescent="0.2">
      <c r="A70" s="59"/>
      <c r="B70" s="12" t="s">
        <v>76</v>
      </c>
      <c r="C70" s="13" t="s">
        <v>14</v>
      </c>
      <c r="D70" s="14">
        <v>56</v>
      </c>
      <c r="E70" s="15">
        <v>20.399999999999999</v>
      </c>
      <c r="F70" s="15">
        <f>E70*D70</f>
        <v>1142.3999999999999</v>
      </c>
      <c r="G70" s="15">
        <f t="shared" si="13"/>
        <v>951.99999999999989</v>
      </c>
      <c r="H70" s="15">
        <v>19.2</v>
      </c>
      <c r="I70" s="15">
        <f t="shared" si="14"/>
        <v>1075.2</v>
      </c>
      <c r="J70" s="10">
        <f t="shared" si="15"/>
        <v>1.0624999999999998</v>
      </c>
      <c r="K70" s="16"/>
      <c r="L70" s="16"/>
      <c r="M70" s="16"/>
      <c r="N70" s="16">
        <v>6</v>
      </c>
      <c r="O70" s="16"/>
      <c r="P70" s="16"/>
      <c r="Q70" s="16"/>
      <c r="R70" s="16">
        <v>50</v>
      </c>
      <c r="S70" s="16"/>
      <c r="T70" s="16"/>
      <c r="U70" s="16"/>
      <c r="V70" s="16"/>
    </row>
    <row r="71" spans="1:22" ht="15.75" x14ac:dyDescent="0.2">
      <c r="A71" s="59"/>
      <c r="B71" s="12" t="s">
        <v>78</v>
      </c>
      <c r="C71" s="13" t="s">
        <v>14</v>
      </c>
      <c r="D71" s="14">
        <v>10</v>
      </c>
      <c r="E71" s="15">
        <v>31.2</v>
      </c>
      <c r="F71" s="15">
        <f>E71*D71</f>
        <v>312</v>
      </c>
      <c r="G71" s="15">
        <f t="shared" si="13"/>
        <v>260</v>
      </c>
      <c r="H71" s="15">
        <v>28.8</v>
      </c>
      <c r="I71" s="15">
        <f t="shared" si="14"/>
        <v>288</v>
      </c>
      <c r="J71" s="10">
        <f t="shared" si="15"/>
        <v>1.0833333333333333</v>
      </c>
      <c r="K71" s="16"/>
      <c r="L71" s="16"/>
      <c r="M71" s="16"/>
      <c r="N71" s="16"/>
      <c r="O71" s="16"/>
      <c r="P71" s="16"/>
      <c r="Q71" s="16"/>
      <c r="R71" s="16">
        <v>10</v>
      </c>
      <c r="S71" s="16"/>
      <c r="T71" s="16"/>
      <c r="U71" s="16"/>
      <c r="V71" s="16"/>
    </row>
    <row r="72" spans="1:22" ht="15.75" x14ac:dyDescent="0.2">
      <c r="A72" s="59"/>
      <c r="B72" s="12" t="s">
        <v>74</v>
      </c>
      <c r="C72" s="13" t="s">
        <v>14</v>
      </c>
      <c r="D72" s="14">
        <v>2</v>
      </c>
      <c r="E72" s="15">
        <v>50.4</v>
      </c>
      <c r="F72" s="15">
        <f t="shared" si="11"/>
        <v>100.8</v>
      </c>
      <c r="G72" s="15">
        <f t="shared" si="13"/>
        <v>84</v>
      </c>
      <c r="H72" s="15">
        <v>46.8</v>
      </c>
      <c r="I72" s="15">
        <f t="shared" si="14"/>
        <v>93.6</v>
      </c>
      <c r="J72" s="10">
        <f t="shared" si="15"/>
        <v>1.0769230769230769</v>
      </c>
      <c r="K72" s="16"/>
      <c r="L72" s="16"/>
      <c r="M72" s="16"/>
      <c r="N72" s="16">
        <v>2</v>
      </c>
      <c r="O72" s="16"/>
      <c r="P72" s="16"/>
      <c r="Q72" s="16"/>
      <c r="R72" s="16"/>
      <c r="S72" s="16"/>
      <c r="T72" s="16"/>
      <c r="U72" s="16"/>
      <c r="V72" s="16"/>
    </row>
    <row r="73" spans="1:22" ht="15.75" x14ac:dyDescent="0.2">
      <c r="A73" s="59"/>
      <c r="B73" s="12" t="s">
        <v>80</v>
      </c>
      <c r="C73" s="13" t="s">
        <v>14</v>
      </c>
      <c r="D73" s="14">
        <v>579</v>
      </c>
      <c r="E73" s="15">
        <v>96</v>
      </c>
      <c r="F73" s="15">
        <f t="shared" ref="F73" si="16">E73*D73</f>
        <v>55584</v>
      </c>
      <c r="G73" s="15">
        <f t="shared" si="13"/>
        <v>46320</v>
      </c>
      <c r="H73" s="15">
        <v>90</v>
      </c>
      <c r="I73" s="15">
        <f t="shared" si="14"/>
        <v>52110</v>
      </c>
      <c r="J73" s="10">
        <f t="shared" si="15"/>
        <v>1.0666666666666667</v>
      </c>
      <c r="K73" s="16"/>
      <c r="L73" s="16">
        <v>162</v>
      </c>
      <c r="M73" s="16"/>
      <c r="N73" s="16">
        <v>10</v>
      </c>
      <c r="O73" s="16">
        <v>26</v>
      </c>
      <c r="P73" s="16"/>
      <c r="Q73" s="16">
        <v>5</v>
      </c>
      <c r="R73" s="16">
        <v>20</v>
      </c>
      <c r="S73" s="16">
        <v>4</v>
      </c>
      <c r="T73" s="16">
        <v>18</v>
      </c>
      <c r="U73" s="16">
        <v>34</v>
      </c>
      <c r="V73" s="16">
        <v>300</v>
      </c>
    </row>
    <row r="74" spans="1:22" ht="15.75" x14ac:dyDescent="0.2">
      <c r="A74" s="59"/>
      <c r="B74" s="12" t="s">
        <v>81</v>
      </c>
      <c r="C74" s="13" t="s">
        <v>14</v>
      </c>
      <c r="D74" s="14">
        <v>67</v>
      </c>
      <c r="E74" s="15">
        <v>160.80000000000001</v>
      </c>
      <c r="F74" s="15">
        <f t="shared" ref="F74:F83" si="17">E74*D74</f>
        <v>10773.6</v>
      </c>
      <c r="G74" s="15">
        <f t="shared" si="13"/>
        <v>8978</v>
      </c>
      <c r="H74" s="15">
        <v>151.19999999999999</v>
      </c>
      <c r="I74" s="15">
        <f t="shared" si="14"/>
        <v>10130.4</v>
      </c>
      <c r="J74" s="10">
        <f t="shared" si="15"/>
        <v>1.0634920634920635</v>
      </c>
      <c r="K74" s="16"/>
      <c r="L74" s="16">
        <v>40</v>
      </c>
      <c r="M74" s="16"/>
      <c r="N74" s="16">
        <v>8</v>
      </c>
      <c r="O74" s="16"/>
      <c r="P74" s="16"/>
      <c r="Q74" s="16">
        <v>2</v>
      </c>
      <c r="R74" s="16">
        <v>6</v>
      </c>
      <c r="S74" s="16">
        <v>6</v>
      </c>
      <c r="T74" s="16">
        <v>2</v>
      </c>
      <c r="U74" s="16"/>
      <c r="V74" s="16">
        <v>3</v>
      </c>
    </row>
    <row r="75" spans="1:22" ht="15.75" x14ac:dyDescent="0.2">
      <c r="A75" s="59"/>
      <c r="B75" s="12" t="s">
        <v>82</v>
      </c>
      <c r="C75" s="13" t="s">
        <v>14</v>
      </c>
      <c r="D75" s="14">
        <v>120</v>
      </c>
      <c r="E75" s="15">
        <v>296.39999999999998</v>
      </c>
      <c r="F75" s="15">
        <f t="shared" si="17"/>
        <v>35568</v>
      </c>
      <c r="G75" s="15">
        <f t="shared" si="13"/>
        <v>29640</v>
      </c>
      <c r="H75" s="15">
        <v>279.60000000000002</v>
      </c>
      <c r="I75" s="15">
        <f t="shared" si="14"/>
        <v>33552</v>
      </c>
      <c r="J75" s="10">
        <f t="shared" si="15"/>
        <v>1.0600858369098713</v>
      </c>
      <c r="K75" s="16"/>
      <c r="L75" s="16">
        <v>52</v>
      </c>
      <c r="M75" s="16">
        <v>8</v>
      </c>
      <c r="N75" s="16">
        <v>32</v>
      </c>
      <c r="O75" s="16">
        <v>2</v>
      </c>
      <c r="P75" s="16">
        <v>10</v>
      </c>
      <c r="Q75" s="16">
        <v>12</v>
      </c>
      <c r="R75" s="16"/>
      <c r="S75" s="16"/>
      <c r="T75" s="16">
        <v>2</v>
      </c>
      <c r="U75" s="16">
        <v>2</v>
      </c>
      <c r="V75" s="16"/>
    </row>
    <row r="76" spans="1:22" ht="15.75" x14ac:dyDescent="0.2">
      <c r="A76" s="59"/>
      <c r="B76" s="12" t="s">
        <v>83</v>
      </c>
      <c r="C76" s="13" t="s">
        <v>14</v>
      </c>
      <c r="D76" s="14">
        <v>108</v>
      </c>
      <c r="E76" s="15">
        <v>373.2</v>
      </c>
      <c r="F76" s="15">
        <f t="shared" si="17"/>
        <v>40305.599999999999</v>
      </c>
      <c r="G76" s="15">
        <f t="shared" si="13"/>
        <v>33588</v>
      </c>
      <c r="H76" s="15">
        <v>351.6</v>
      </c>
      <c r="I76" s="15">
        <f t="shared" si="14"/>
        <v>37972.800000000003</v>
      </c>
      <c r="J76" s="10">
        <f t="shared" si="15"/>
        <v>1.0614334470989759</v>
      </c>
      <c r="K76" s="16"/>
      <c r="L76" s="16">
        <v>24</v>
      </c>
      <c r="M76" s="16">
        <v>2</v>
      </c>
      <c r="N76" s="16">
        <v>26</v>
      </c>
      <c r="O76" s="16">
        <v>16</v>
      </c>
      <c r="P76" s="16">
        <v>11</v>
      </c>
      <c r="Q76" s="16">
        <v>2</v>
      </c>
      <c r="R76" s="16"/>
      <c r="S76" s="16">
        <v>9</v>
      </c>
      <c r="T76" s="16"/>
      <c r="U76" s="16">
        <v>16</v>
      </c>
      <c r="V76" s="16">
        <v>2</v>
      </c>
    </row>
    <row r="77" spans="1:22" ht="15.75" x14ac:dyDescent="0.2">
      <c r="A77" s="59"/>
      <c r="B77" s="12" t="s">
        <v>84</v>
      </c>
      <c r="C77" s="13" t="s">
        <v>14</v>
      </c>
      <c r="D77" s="14">
        <v>12</v>
      </c>
      <c r="E77" s="15">
        <v>630</v>
      </c>
      <c r="F77" s="15">
        <f t="shared" si="17"/>
        <v>7560</v>
      </c>
      <c r="G77" s="15">
        <f t="shared" si="13"/>
        <v>6300</v>
      </c>
      <c r="H77" s="15">
        <v>594</v>
      </c>
      <c r="I77" s="15">
        <f t="shared" si="14"/>
        <v>7128</v>
      </c>
      <c r="J77" s="10">
        <f t="shared" si="15"/>
        <v>1.0606060606060606</v>
      </c>
      <c r="K77" s="16"/>
      <c r="L77" s="16">
        <v>6</v>
      </c>
      <c r="M77" s="16">
        <v>2</v>
      </c>
      <c r="N77" s="16"/>
      <c r="O77" s="16">
        <v>2</v>
      </c>
      <c r="P77" s="16"/>
      <c r="Q77" s="16"/>
      <c r="R77" s="16">
        <v>2</v>
      </c>
      <c r="S77" s="16"/>
      <c r="T77" s="16"/>
      <c r="U77" s="16"/>
      <c r="V77" s="16"/>
    </row>
    <row r="78" spans="1:22" ht="15.75" x14ac:dyDescent="0.2">
      <c r="A78" s="59"/>
      <c r="B78" s="12" t="s">
        <v>85</v>
      </c>
      <c r="C78" s="13" t="s">
        <v>14</v>
      </c>
      <c r="D78" s="14">
        <v>221</v>
      </c>
      <c r="E78" s="15">
        <v>160.80000000000001</v>
      </c>
      <c r="F78" s="15">
        <f t="shared" si="17"/>
        <v>35536.800000000003</v>
      </c>
      <c r="G78" s="15">
        <f t="shared" si="13"/>
        <v>29614.000000000004</v>
      </c>
      <c r="H78" s="15">
        <v>151.19999999999999</v>
      </c>
      <c r="I78" s="15">
        <f t="shared" si="14"/>
        <v>33415.199999999997</v>
      </c>
      <c r="J78" s="10">
        <f t="shared" si="15"/>
        <v>1.0634920634920637</v>
      </c>
      <c r="K78" s="16"/>
      <c r="L78" s="16">
        <v>102</v>
      </c>
      <c r="M78" s="16">
        <v>20</v>
      </c>
      <c r="N78" s="16">
        <v>12</v>
      </c>
      <c r="O78" s="16"/>
      <c r="P78" s="16"/>
      <c r="Q78" s="16">
        <v>14</v>
      </c>
      <c r="R78" s="16">
        <v>8</v>
      </c>
      <c r="S78" s="16"/>
      <c r="T78" s="16"/>
      <c r="U78" s="16">
        <v>40</v>
      </c>
      <c r="V78" s="16">
        <v>26</v>
      </c>
    </row>
    <row r="79" spans="1:22" ht="15.75" x14ac:dyDescent="0.2">
      <c r="A79" s="59"/>
      <c r="B79" s="12" t="s">
        <v>86</v>
      </c>
      <c r="C79" s="13" t="s">
        <v>14</v>
      </c>
      <c r="D79" s="14">
        <v>858</v>
      </c>
      <c r="E79" s="15">
        <v>210</v>
      </c>
      <c r="F79" s="15">
        <f t="shared" si="17"/>
        <v>180180</v>
      </c>
      <c r="G79" s="15">
        <f t="shared" si="13"/>
        <v>150150</v>
      </c>
      <c r="H79" s="15">
        <v>198</v>
      </c>
      <c r="I79" s="15">
        <f t="shared" si="14"/>
        <v>169884</v>
      </c>
      <c r="J79" s="10">
        <f t="shared" si="15"/>
        <v>1.0606060606060606</v>
      </c>
      <c r="K79" s="16">
        <v>2</v>
      </c>
      <c r="L79" s="16">
        <v>358</v>
      </c>
      <c r="M79" s="16">
        <v>54</v>
      </c>
      <c r="N79" s="16">
        <v>73</v>
      </c>
      <c r="O79" s="16">
        <v>112</v>
      </c>
      <c r="P79" s="16">
        <v>76</v>
      </c>
      <c r="Q79" s="16">
        <v>41</v>
      </c>
      <c r="R79" s="16">
        <v>42</v>
      </c>
      <c r="S79" s="16">
        <f>63</f>
        <v>63</v>
      </c>
      <c r="T79" s="16">
        <v>28</v>
      </c>
      <c r="U79" s="16">
        <v>8</v>
      </c>
      <c r="V79" s="16">
        <v>6</v>
      </c>
    </row>
    <row r="80" spans="1:22" ht="15.75" x14ac:dyDescent="0.2">
      <c r="A80" s="59"/>
      <c r="B80" s="12" t="s">
        <v>87</v>
      </c>
      <c r="C80" s="13" t="s">
        <v>14</v>
      </c>
      <c r="D80" s="14">
        <v>4</v>
      </c>
      <c r="E80" s="15">
        <v>816</v>
      </c>
      <c r="F80" s="15">
        <f t="shared" si="17"/>
        <v>3264</v>
      </c>
      <c r="G80" s="15">
        <f t="shared" si="13"/>
        <v>2720</v>
      </c>
      <c r="H80" s="15">
        <v>816</v>
      </c>
      <c r="I80" s="15">
        <f t="shared" si="14"/>
        <v>3264</v>
      </c>
      <c r="J80" s="10">
        <f t="shared" si="15"/>
        <v>1</v>
      </c>
      <c r="K80" s="16"/>
      <c r="L80" s="16"/>
      <c r="M80" s="16">
        <v>2</v>
      </c>
      <c r="N80" s="16">
        <v>2</v>
      </c>
      <c r="O80" s="16"/>
      <c r="P80" s="16"/>
      <c r="Q80" s="16"/>
      <c r="R80" s="16"/>
      <c r="S80" s="16"/>
      <c r="T80" s="16"/>
      <c r="U80" s="16"/>
      <c r="V80" s="16"/>
    </row>
    <row r="81" spans="1:22" ht="15.75" x14ac:dyDescent="0.2">
      <c r="A81" s="59"/>
      <c r="B81" s="12" t="s">
        <v>88</v>
      </c>
      <c r="C81" s="13" t="s">
        <v>14</v>
      </c>
      <c r="D81" s="14">
        <v>2</v>
      </c>
      <c r="E81" s="15">
        <v>1740</v>
      </c>
      <c r="F81" s="15">
        <f t="shared" si="17"/>
        <v>3480</v>
      </c>
      <c r="G81" s="15">
        <f t="shared" si="13"/>
        <v>2900</v>
      </c>
      <c r="H81" s="15">
        <v>1740</v>
      </c>
      <c r="I81" s="15">
        <f t="shared" si="14"/>
        <v>3480</v>
      </c>
      <c r="J81" s="10">
        <f t="shared" si="15"/>
        <v>1</v>
      </c>
      <c r="K81" s="16"/>
      <c r="L81" s="16"/>
      <c r="M81" s="16"/>
      <c r="N81" s="16">
        <v>2</v>
      </c>
      <c r="O81" s="16"/>
      <c r="P81" s="16"/>
      <c r="Q81" s="16"/>
      <c r="R81" s="16"/>
      <c r="S81" s="16"/>
      <c r="T81" s="16"/>
      <c r="U81" s="16"/>
      <c r="V81" s="16"/>
    </row>
    <row r="82" spans="1:22" ht="15.75" x14ac:dyDescent="0.2">
      <c r="A82" s="59"/>
      <c r="B82" s="12" t="s">
        <v>89</v>
      </c>
      <c r="C82" s="13" t="s">
        <v>14</v>
      </c>
      <c r="D82" s="14">
        <v>4</v>
      </c>
      <c r="E82" s="15">
        <v>261.60000000000002</v>
      </c>
      <c r="F82" s="15">
        <f t="shared" si="17"/>
        <v>1046.4000000000001</v>
      </c>
      <c r="G82" s="15">
        <f t="shared" si="13"/>
        <v>872.00000000000011</v>
      </c>
      <c r="H82" s="15">
        <v>246</v>
      </c>
      <c r="I82" s="15">
        <f t="shared" si="14"/>
        <v>984</v>
      </c>
      <c r="J82" s="10">
        <f t="shared" si="15"/>
        <v>1.0634146341463415</v>
      </c>
      <c r="K82" s="16"/>
      <c r="L82" s="16"/>
      <c r="M82" s="16"/>
      <c r="N82" s="16">
        <v>4</v>
      </c>
      <c r="O82" s="16"/>
      <c r="P82" s="16"/>
      <c r="Q82" s="16"/>
      <c r="R82" s="16"/>
      <c r="S82" s="16">
        <v>2</v>
      </c>
      <c r="T82" s="16"/>
      <c r="U82" s="16"/>
      <c r="V82" s="16"/>
    </row>
    <row r="83" spans="1:22" ht="15.75" x14ac:dyDescent="0.2">
      <c r="A83" s="59"/>
      <c r="B83" s="12" t="s">
        <v>90</v>
      </c>
      <c r="C83" s="13" t="s">
        <v>14</v>
      </c>
      <c r="D83" s="14">
        <v>2</v>
      </c>
      <c r="E83" s="15">
        <v>1338</v>
      </c>
      <c r="F83" s="15">
        <f t="shared" si="17"/>
        <v>2676</v>
      </c>
      <c r="G83" s="15">
        <f t="shared" si="13"/>
        <v>2230</v>
      </c>
      <c r="H83" s="15">
        <v>1260</v>
      </c>
      <c r="I83" s="15">
        <f t="shared" si="14"/>
        <v>2520</v>
      </c>
      <c r="J83" s="10">
        <f t="shared" si="15"/>
        <v>1.0619047619047619</v>
      </c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>
        <v>2</v>
      </c>
    </row>
    <row r="84" spans="1:22" ht="31.5" x14ac:dyDescent="0.2">
      <c r="A84" s="59"/>
      <c r="B84" s="12" t="s">
        <v>91</v>
      </c>
      <c r="C84" s="13" t="s">
        <v>14</v>
      </c>
      <c r="D84" s="14">
        <v>17</v>
      </c>
      <c r="E84" s="15">
        <v>5724</v>
      </c>
      <c r="F84" s="15">
        <f t="shared" ref="F84" si="18">E84*D84</f>
        <v>97308</v>
      </c>
      <c r="G84" s="15">
        <f t="shared" si="13"/>
        <v>81090</v>
      </c>
      <c r="H84" s="15">
        <v>5400</v>
      </c>
      <c r="I84" s="15">
        <f t="shared" si="14"/>
        <v>91800</v>
      </c>
      <c r="J84" s="10">
        <f t="shared" si="15"/>
        <v>1.06</v>
      </c>
      <c r="K84" s="16"/>
      <c r="L84" s="16">
        <v>1</v>
      </c>
      <c r="M84" s="16">
        <v>5</v>
      </c>
      <c r="N84" s="16"/>
      <c r="O84" s="16"/>
      <c r="P84" s="16"/>
      <c r="Q84" s="16"/>
      <c r="R84" s="16">
        <v>2</v>
      </c>
      <c r="S84" s="16">
        <v>1</v>
      </c>
      <c r="T84" s="16"/>
      <c r="U84" s="16">
        <v>5</v>
      </c>
      <c r="V84" s="16">
        <v>3</v>
      </c>
    </row>
    <row r="85" spans="1:22" ht="31.5" x14ac:dyDescent="0.2">
      <c r="A85" s="59"/>
      <c r="B85" s="12" t="s">
        <v>92</v>
      </c>
      <c r="C85" s="13" t="s">
        <v>14</v>
      </c>
      <c r="D85" s="14">
        <v>9</v>
      </c>
      <c r="E85" s="15">
        <v>5724</v>
      </c>
      <c r="F85" s="15">
        <f t="shared" ref="F85:F87" si="19">E85*D85</f>
        <v>51516</v>
      </c>
      <c r="G85" s="15">
        <f t="shared" si="13"/>
        <v>42930</v>
      </c>
      <c r="H85" s="15">
        <v>5400</v>
      </c>
      <c r="I85" s="15">
        <f t="shared" si="14"/>
        <v>48600</v>
      </c>
      <c r="J85" s="10">
        <f t="shared" si="15"/>
        <v>1.06</v>
      </c>
      <c r="K85" s="16">
        <v>1</v>
      </c>
      <c r="L85" s="16">
        <v>2</v>
      </c>
      <c r="M85" s="16">
        <v>5</v>
      </c>
      <c r="N85" s="16"/>
      <c r="O85" s="16">
        <v>1</v>
      </c>
      <c r="P85" s="16"/>
      <c r="Q85" s="16"/>
      <c r="R85" s="16"/>
      <c r="S85" s="16"/>
      <c r="T85" s="16"/>
      <c r="U85" s="16"/>
      <c r="V85" s="16"/>
    </row>
    <row r="86" spans="1:22" ht="31.5" x14ac:dyDescent="0.2">
      <c r="A86" s="59"/>
      <c r="B86" s="12" t="s">
        <v>93</v>
      </c>
      <c r="C86" s="13" t="s">
        <v>14</v>
      </c>
      <c r="D86" s="14">
        <v>4</v>
      </c>
      <c r="E86" s="15">
        <v>5724</v>
      </c>
      <c r="F86" s="15">
        <f t="shared" si="19"/>
        <v>22896</v>
      </c>
      <c r="G86" s="15">
        <f t="shared" si="13"/>
        <v>19080</v>
      </c>
      <c r="H86" s="15">
        <v>5400</v>
      </c>
      <c r="I86" s="15">
        <f t="shared" si="14"/>
        <v>21600</v>
      </c>
      <c r="J86" s="10">
        <f t="shared" si="15"/>
        <v>1.06</v>
      </c>
      <c r="K86" s="16"/>
      <c r="L86" s="16"/>
      <c r="M86" s="16"/>
      <c r="N86" s="16"/>
      <c r="O86" s="16">
        <v>4</v>
      </c>
      <c r="P86" s="16"/>
      <c r="Q86" s="16"/>
      <c r="R86" s="16"/>
      <c r="S86" s="16"/>
      <c r="T86" s="16"/>
      <c r="U86" s="16"/>
      <c r="V86" s="16"/>
    </row>
    <row r="87" spans="1:22" ht="31.5" x14ac:dyDescent="0.2">
      <c r="A87" s="59"/>
      <c r="B87" s="12" t="s">
        <v>94</v>
      </c>
      <c r="C87" s="13" t="s">
        <v>14</v>
      </c>
      <c r="D87" s="14">
        <v>1</v>
      </c>
      <c r="E87" s="15">
        <v>5724</v>
      </c>
      <c r="F87" s="15">
        <f t="shared" si="19"/>
        <v>5724</v>
      </c>
      <c r="G87" s="15">
        <f t="shared" si="13"/>
        <v>4770</v>
      </c>
      <c r="H87" s="15">
        <v>5400</v>
      </c>
      <c r="I87" s="15">
        <f t="shared" si="14"/>
        <v>5400</v>
      </c>
      <c r="J87" s="10">
        <f t="shared" si="15"/>
        <v>1.06</v>
      </c>
      <c r="K87" s="16"/>
      <c r="L87" s="16"/>
      <c r="M87" s="16"/>
      <c r="N87" s="16"/>
      <c r="O87" s="16"/>
      <c r="P87" s="16"/>
      <c r="Q87" s="16">
        <v>1</v>
      </c>
      <c r="R87" s="16"/>
      <c r="S87" s="16"/>
      <c r="T87" s="16"/>
      <c r="U87" s="16"/>
      <c r="V87" s="16"/>
    </row>
    <row r="88" spans="1:22" ht="15.75" x14ac:dyDescent="0.2">
      <c r="A88" s="59"/>
      <c r="B88" s="12" t="s">
        <v>96</v>
      </c>
      <c r="C88" s="13" t="s">
        <v>14</v>
      </c>
      <c r="D88" s="14">
        <v>155</v>
      </c>
      <c r="E88" s="15">
        <v>14.4</v>
      </c>
      <c r="F88" s="15">
        <f t="shared" ref="F88" si="20">E88*D88</f>
        <v>2232</v>
      </c>
      <c r="G88" s="15">
        <f t="shared" si="13"/>
        <v>1860</v>
      </c>
      <c r="H88" s="15">
        <v>13.2</v>
      </c>
      <c r="I88" s="15">
        <f t="shared" si="14"/>
        <v>2046</v>
      </c>
      <c r="J88" s="10">
        <f t="shared" si="15"/>
        <v>1.0909090909090908</v>
      </c>
      <c r="K88" s="16">
        <v>20</v>
      </c>
      <c r="L88" s="16"/>
      <c r="M88" s="16">
        <v>80</v>
      </c>
      <c r="N88" s="16">
        <v>9</v>
      </c>
      <c r="O88" s="16"/>
      <c r="P88" s="16"/>
      <c r="Q88" s="16">
        <v>26</v>
      </c>
      <c r="R88" s="16">
        <v>20</v>
      </c>
      <c r="S88" s="16"/>
      <c r="T88" s="16"/>
      <c r="U88" s="16"/>
      <c r="V88" s="16"/>
    </row>
    <row r="89" spans="1:22" ht="15.75" x14ac:dyDescent="0.2">
      <c r="A89" s="59"/>
      <c r="B89" s="12" t="s">
        <v>97</v>
      </c>
      <c r="C89" s="13" t="s">
        <v>14</v>
      </c>
      <c r="D89" s="14">
        <v>256</v>
      </c>
      <c r="E89" s="15">
        <v>15.6</v>
      </c>
      <c r="F89" s="15">
        <f t="shared" ref="F89:F92" si="21">E89*D89</f>
        <v>3993.6</v>
      </c>
      <c r="G89" s="15">
        <f t="shared" si="13"/>
        <v>3328</v>
      </c>
      <c r="H89" s="15">
        <v>14.4</v>
      </c>
      <c r="I89" s="15">
        <f t="shared" si="14"/>
        <v>3686.4</v>
      </c>
      <c r="J89" s="10">
        <f t="shared" si="15"/>
        <v>1.0833333333333333</v>
      </c>
      <c r="K89" s="16">
        <v>40</v>
      </c>
      <c r="L89" s="16"/>
      <c r="M89" s="16">
        <v>100</v>
      </c>
      <c r="N89" s="16"/>
      <c r="O89" s="16"/>
      <c r="P89" s="16"/>
      <c r="Q89" s="16">
        <v>30</v>
      </c>
      <c r="R89" s="16">
        <v>65</v>
      </c>
      <c r="S89" s="16">
        <v>21</v>
      </c>
      <c r="T89" s="16"/>
      <c r="U89" s="16"/>
      <c r="V89" s="16"/>
    </row>
    <row r="90" spans="1:22" ht="15.75" x14ac:dyDescent="0.2">
      <c r="A90" s="59"/>
      <c r="B90" s="12" t="s">
        <v>98</v>
      </c>
      <c r="C90" s="13" t="s">
        <v>14</v>
      </c>
      <c r="D90" s="14">
        <v>87</v>
      </c>
      <c r="E90" s="15">
        <v>22.8</v>
      </c>
      <c r="F90" s="15">
        <f t="shared" si="21"/>
        <v>1983.6000000000001</v>
      </c>
      <c r="G90" s="15">
        <f t="shared" si="13"/>
        <v>1653.0000000000002</v>
      </c>
      <c r="H90" s="15">
        <v>21.6</v>
      </c>
      <c r="I90" s="15">
        <f t="shared" si="14"/>
        <v>1879.2</v>
      </c>
      <c r="J90" s="10">
        <f t="shared" si="15"/>
        <v>1.0555555555555556</v>
      </c>
      <c r="K90" s="16">
        <v>80</v>
      </c>
      <c r="L90" s="16"/>
      <c r="M90" s="16"/>
      <c r="N90" s="16"/>
      <c r="O90" s="16"/>
      <c r="P90" s="16"/>
      <c r="Q90" s="16">
        <v>11</v>
      </c>
      <c r="R90" s="16"/>
      <c r="S90" s="16"/>
      <c r="T90" s="16"/>
      <c r="U90" s="16"/>
      <c r="V90" s="16"/>
    </row>
    <row r="91" spans="1:22" ht="15.75" x14ac:dyDescent="0.2">
      <c r="A91" s="59"/>
      <c r="B91" s="12" t="s">
        <v>99</v>
      </c>
      <c r="C91" s="13" t="s">
        <v>14</v>
      </c>
      <c r="D91" s="14">
        <v>10</v>
      </c>
      <c r="E91" s="15">
        <v>51.6</v>
      </c>
      <c r="F91" s="15">
        <f t="shared" si="21"/>
        <v>516</v>
      </c>
      <c r="G91" s="15">
        <f t="shared" si="13"/>
        <v>430</v>
      </c>
      <c r="H91" s="15">
        <v>51.6</v>
      </c>
      <c r="I91" s="15">
        <f t="shared" si="14"/>
        <v>516</v>
      </c>
      <c r="J91" s="10">
        <f t="shared" si="15"/>
        <v>1</v>
      </c>
      <c r="K91" s="16">
        <v>40</v>
      </c>
      <c r="L91" s="16"/>
      <c r="M91" s="16"/>
      <c r="N91" s="16"/>
      <c r="O91" s="16"/>
      <c r="P91" s="16"/>
      <c r="Q91" s="16">
        <v>4</v>
      </c>
      <c r="R91" s="16"/>
      <c r="S91" s="16"/>
      <c r="T91" s="16"/>
      <c r="U91" s="16"/>
      <c r="V91" s="16"/>
    </row>
    <row r="92" spans="1:22" ht="15.75" x14ac:dyDescent="0.2">
      <c r="A92" s="59"/>
      <c r="B92" s="12" t="s">
        <v>95</v>
      </c>
      <c r="C92" s="13" t="s">
        <v>14</v>
      </c>
      <c r="D92" s="14">
        <v>82</v>
      </c>
      <c r="E92" s="15">
        <v>57.6</v>
      </c>
      <c r="F92" s="15">
        <f t="shared" si="21"/>
        <v>4723.2</v>
      </c>
      <c r="G92" s="15">
        <f t="shared" si="13"/>
        <v>3936</v>
      </c>
      <c r="H92" s="15">
        <v>57.6</v>
      </c>
      <c r="I92" s="15">
        <f t="shared" si="14"/>
        <v>4723.2</v>
      </c>
      <c r="J92" s="10">
        <f t="shared" si="15"/>
        <v>1</v>
      </c>
      <c r="K92" s="16">
        <v>70</v>
      </c>
      <c r="L92" s="16"/>
      <c r="M92" s="16">
        <v>20</v>
      </c>
      <c r="N92" s="16">
        <v>7</v>
      </c>
      <c r="O92" s="16">
        <v>2</v>
      </c>
      <c r="P92" s="16"/>
      <c r="Q92" s="16">
        <v>4</v>
      </c>
      <c r="R92" s="16">
        <v>2</v>
      </c>
      <c r="S92" s="16">
        <v>3</v>
      </c>
      <c r="T92" s="16"/>
      <c r="U92" s="16"/>
      <c r="V92" s="16"/>
    </row>
    <row r="93" spans="1:22" ht="15.75" x14ac:dyDescent="0.2">
      <c r="A93" s="59"/>
      <c r="B93" s="12" t="s">
        <v>100</v>
      </c>
      <c r="C93" s="13" t="s">
        <v>14</v>
      </c>
      <c r="D93" s="14">
        <v>157</v>
      </c>
      <c r="E93" s="15">
        <v>38.4</v>
      </c>
      <c r="F93" s="15">
        <f t="shared" ref="F93" si="22">E93*D93</f>
        <v>6028.8</v>
      </c>
      <c r="G93" s="15">
        <f t="shared" si="13"/>
        <v>5024</v>
      </c>
      <c r="H93" s="15">
        <v>36</v>
      </c>
      <c r="I93" s="15">
        <f t="shared" si="14"/>
        <v>5652</v>
      </c>
      <c r="J93" s="10">
        <f t="shared" si="15"/>
        <v>1.0666666666666667</v>
      </c>
      <c r="K93" s="16">
        <v>135</v>
      </c>
      <c r="L93" s="16"/>
      <c r="M93" s="16"/>
      <c r="N93" s="16">
        <v>5</v>
      </c>
      <c r="O93" s="16">
        <v>15</v>
      </c>
      <c r="P93" s="16"/>
      <c r="Q93" s="16">
        <v>26</v>
      </c>
      <c r="R93" s="16">
        <v>83</v>
      </c>
      <c r="S93" s="16"/>
      <c r="T93" s="16"/>
      <c r="U93" s="16"/>
      <c r="V93" s="16"/>
    </row>
    <row r="94" spans="1:22" ht="15.75" x14ac:dyDescent="0.2">
      <c r="A94" s="59"/>
      <c r="B94" s="12" t="s">
        <v>101</v>
      </c>
      <c r="C94" s="13" t="s">
        <v>14</v>
      </c>
      <c r="D94" s="14">
        <v>153</v>
      </c>
      <c r="E94" s="15">
        <v>19.2</v>
      </c>
      <c r="F94" s="15">
        <f t="shared" ref="F94" si="23">E94*D94</f>
        <v>2937.6</v>
      </c>
      <c r="G94" s="15">
        <f t="shared" si="13"/>
        <v>2448</v>
      </c>
      <c r="H94" s="15">
        <v>18</v>
      </c>
      <c r="I94" s="15">
        <f t="shared" si="14"/>
        <v>2754</v>
      </c>
      <c r="J94" s="10">
        <f t="shared" si="15"/>
        <v>1.0666666666666667</v>
      </c>
      <c r="K94" s="16">
        <v>110</v>
      </c>
      <c r="L94" s="16"/>
      <c r="M94" s="16">
        <v>10</v>
      </c>
      <c r="N94" s="16">
        <v>5</v>
      </c>
      <c r="O94" s="16"/>
      <c r="P94" s="16"/>
      <c r="Q94" s="16"/>
      <c r="R94" s="16">
        <v>33</v>
      </c>
      <c r="S94" s="16"/>
      <c r="T94" s="16"/>
      <c r="U94" s="16"/>
      <c r="V94" s="16"/>
    </row>
    <row r="95" spans="1:22" ht="15.75" x14ac:dyDescent="0.2">
      <c r="A95" s="59"/>
      <c r="B95" s="12" t="s">
        <v>102</v>
      </c>
      <c r="C95" s="13" t="s">
        <v>14</v>
      </c>
      <c r="D95" s="14">
        <v>14</v>
      </c>
      <c r="E95" s="15">
        <v>16.8</v>
      </c>
      <c r="F95" s="15">
        <f t="shared" ref="F95:F98" si="24">E95*D95</f>
        <v>235.20000000000002</v>
      </c>
      <c r="G95" s="15">
        <f t="shared" si="13"/>
        <v>196.00000000000003</v>
      </c>
      <c r="H95" s="15">
        <v>16.8</v>
      </c>
      <c r="I95" s="15">
        <f t="shared" si="14"/>
        <v>235.20000000000002</v>
      </c>
      <c r="J95" s="10">
        <f t="shared" si="15"/>
        <v>1</v>
      </c>
      <c r="K95" s="16">
        <v>295</v>
      </c>
      <c r="L95" s="16"/>
      <c r="M95" s="16"/>
      <c r="N95" s="16">
        <v>52</v>
      </c>
      <c r="O95" s="16"/>
      <c r="P95" s="16"/>
      <c r="Q95" s="16"/>
      <c r="R95" s="16">
        <v>110</v>
      </c>
      <c r="S95" s="16"/>
      <c r="T95" s="16"/>
      <c r="U95" s="16"/>
      <c r="V95" s="16"/>
    </row>
    <row r="96" spans="1:22" ht="15.75" x14ac:dyDescent="0.2">
      <c r="A96" s="59"/>
      <c r="B96" s="12" t="s">
        <v>103</v>
      </c>
      <c r="C96" s="13" t="s">
        <v>14</v>
      </c>
      <c r="D96" s="14">
        <v>42</v>
      </c>
      <c r="E96" s="15">
        <v>46.8</v>
      </c>
      <c r="F96" s="15">
        <f t="shared" si="24"/>
        <v>1965.6</v>
      </c>
      <c r="G96" s="15">
        <f t="shared" si="13"/>
        <v>1638</v>
      </c>
      <c r="H96" s="15">
        <v>43.2</v>
      </c>
      <c r="I96" s="15">
        <f t="shared" si="14"/>
        <v>1814.4</v>
      </c>
      <c r="J96" s="10">
        <f t="shared" si="15"/>
        <v>1.0833333333333333</v>
      </c>
      <c r="K96" s="16">
        <v>100</v>
      </c>
      <c r="L96" s="16"/>
      <c r="M96" s="16"/>
      <c r="N96" s="16"/>
      <c r="O96" s="16">
        <v>2</v>
      </c>
      <c r="P96" s="16"/>
      <c r="Q96" s="16"/>
      <c r="R96" s="16"/>
      <c r="S96" s="16">
        <v>3</v>
      </c>
      <c r="T96" s="16"/>
      <c r="U96" s="16"/>
      <c r="V96" s="16"/>
    </row>
    <row r="97" spans="1:22" ht="15.75" x14ac:dyDescent="0.2">
      <c r="A97" s="59"/>
      <c r="B97" s="12" t="s">
        <v>104</v>
      </c>
      <c r="C97" s="13" t="s">
        <v>14</v>
      </c>
      <c r="D97" s="14">
        <v>49</v>
      </c>
      <c r="E97" s="15">
        <v>27.6</v>
      </c>
      <c r="F97" s="15">
        <f t="shared" si="24"/>
        <v>1352.4</v>
      </c>
      <c r="G97" s="15">
        <f t="shared" si="13"/>
        <v>1127.0000000000002</v>
      </c>
      <c r="H97" s="15">
        <v>25.2</v>
      </c>
      <c r="I97" s="15">
        <f t="shared" si="14"/>
        <v>1234.8</v>
      </c>
      <c r="J97" s="10">
        <f t="shared" si="15"/>
        <v>1.0952380952380953</v>
      </c>
      <c r="K97" s="16">
        <v>85</v>
      </c>
      <c r="L97" s="16"/>
      <c r="M97" s="16"/>
      <c r="N97" s="16"/>
      <c r="O97" s="16">
        <v>2</v>
      </c>
      <c r="P97" s="16"/>
      <c r="Q97" s="16"/>
      <c r="R97" s="16">
        <v>15</v>
      </c>
      <c r="S97" s="16"/>
      <c r="T97" s="16"/>
      <c r="U97" s="16"/>
      <c r="V97" s="16"/>
    </row>
    <row r="98" spans="1:22" ht="15.75" x14ac:dyDescent="0.2">
      <c r="A98" s="59"/>
      <c r="B98" s="12" t="s">
        <v>105</v>
      </c>
      <c r="C98" s="13" t="s">
        <v>14</v>
      </c>
      <c r="D98" s="14">
        <v>70</v>
      </c>
      <c r="E98" s="15">
        <v>10.8</v>
      </c>
      <c r="F98" s="15">
        <f t="shared" si="24"/>
        <v>756</v>
      </c>
      <c r="G98" s="15">
        <f t="shared" si="13"/>
        <v>630</v>
      </c>
      <c r="H98" s="15">
        <v>9.6</v>
      </c>
      <c r="I98" s="15">
        <f t="shared" si="14"/>
        <v>672</v>
      </c>
      <c r="J98" s="10">
        <f t="shared" si="15"/>
        <v>1.125</v>
      </c>
      <c r="K98" s="16">
        <v>125</v>
      </c>
      <c r="L98" s="16"/>
      <c r="M98" s="16"/>
      <c r="N98" s="16"/>
      <c r="O98" s="16"/>
      <c r="P98" s="16"/>
      <c r="Q98" s="16"/>
      <c r="R98" s="16">
        <v>15</v>
      </c>
      <c r="S98" s="16"/>
      <c r="T98" s="16"/>
      <c r="U98" s="16"/>
      <c r="V98" s="16"/>
    </row>
    <row r="99" spans="1:22" ht="15.75" x14ac:dyDescent="0.2">
      <c r="A99" s="59"/>
      <c r="B99" s="12" t="s">
        <v>108</v>
      </c>
      <c r="C99" s="13" t="s">
        <v>14</v>
      </c>
      <c r="D99" s="14">
        <v>968</v>
      </c>
      <c r="E99" s="15">
        <v>8.4</v>
      </c>
      <c r="F99" s="15">
        <f t="shared" ref="F99" si="25">E99*D99</f>
        <v>8131.2000000000007</v>
      </c>
      <c r="G99" s="15">
        <f t="shared" si="13"/>
        <v>6776.0000000000009</v>
      </c>
      <c r="H99" s="15">
        <v>8.4</v>
      </c>
      <c r="I99" s="15">
        <f t="shared" si="14"/>
        <v>8131.2000000000007</v>
      </c>
      <c r="J99" s="10">
        <f t="shared" si="15"/>
        <v>1</v>
      </c>
      <c r="K99" s="16"/>
      <c r="L99" s="16"/>
      <c r="M99" s="16"/>
      <c r="N99" s="16">
        <v>498</v>
      </c>
      <c r="O99" s="16"/>
      <c r="P99" s="16"/>
      <c r="Q99" s="16"/>
      <c r="R99" s="16"/>
      <c r="S99" s="16"/>
      <c r="T99" s="16"/>
      <c r="U99" s="16"/>
      <c r="V99" s="16">
        <v>470</v>
      </c>
    </row>
    <row r="100" spans="1:22" ht="15.75" x14ac:dyDescent="0.2">
      <c r="A100" s="59"/>
      <c r="B100" s="12" t="s">
        <v>107</v>
      </c>
      <c r="C100" s="13" t="s">
        <v>14</v>
      </c>
      <c r="D100" s="14">
        <v>124</v>
      </c>
      <c r="E100" s="15">
        <v>13.2</v>
      </c>
      <c r="F100" s="15">
        <f t="shared" ref="F100:F101" si="26">E100*D100</f>
        <v>1636.8</v>
      </c>
      <c r="G100" s="15">
        <f t="shared" si="13"/>
        <v>1364</v>
      </c>
      <c r="H100" s="15">
        <v>13.2</v>
      </c>
      <c r="I100" s="15">
        <f t="shared" si="14"/>
        <v>1636.8</v>
      </c>
      <c r="J100" s="10">
        <f t="shared" si="15"/>
        <v>1</v>
      </c>
      <c r="K100" s="16">
        <v>120</v>
      </c>
      <c r="L100" s="16"/>
      <c r="M100" s="16"/>
      <c r="N100" s="16">
        <v>74</v>
      </c>
      <c r="O100" s="16"/>
      <c r="P100" s="16"/>
      <c r="Q100" s="16"/>
      <c r="R100" s="16"/>
      <c r="S100" s="16"/>
      <c r="T100" s="16"/>
      <c r="U100" s="16"/>
      <c r="V100" s="16"/>
    </row>
    <row r="101" spans="1:22" ht="15.75" x14ac:dyDescent="0.2">
      <c r="A101" s="59"/>
      <c r="B101" s="12" t="s">
        <v>106</v>
      </c>
      <c r="C101" s="13" t="s">
        <v>14</v>
      </c>
      <c r="D101" s="14">
        <v>4</v>
      </c>
      <c r="E101" s="15">
        <v>16.8</v>
      </c>
      <c r="F101" s="15">
        <f t="shared" si="26"/>
        <v>67.2</v>
      </c>
      <c r="G101" s="15">
        <f t="shared" si="13"/>
        <v>56.000000000000007</v>
      </c>
      <c r="H101" s="15">
        <v>16.8</v>
      </c>
      <c r="I101" s="15">
        <f t="shared" si="14"/>
        <v>67.2</v>
      </c>
      <c r="J101" s="10">
        <f t="shared" si="15"/>
        <v>1</v>
      </c>
      <c r="K101" s="16">
        <v>50</v>
      </c>
      <c r="L101" s="16"/>
      <c r="M101" s="16"/>
      <c r="N101" s="16">
        <v>30</v>
      </c>
      <c r="O101" s="16"/>
      <c r="P101" s="16"/>
      <c r="Q101" s="16"/>
      <c r="R101" s="16">
        <v>4</v>
      </c>
      <c r="S101" s="16"/>
      <c r="T101" s="16"/>
      <c r="U101" s="16"/>
      <c r="V101" s="16"/>
    </row>
    <row r="102" spans="1:22" ht="15.75" x14ac:dyDescent="0.2">
      <c r="A102" s="59"/>
      <c r="B102" s="12" t="s">
        <v>116</v>
      </c>
      <c r="C102" s="13" t="s">
        <v>14</v>
      </c>
      <c r="D102" s="14">
        <v>1</v>
      </c>
      <c r="E102" s="15">
        <v>2712</v>
      </c>
      <c r="F102" s="15">
        <f t="shared" ref="F102" si="27">E102*D102</f>
        <v>2712</v>
      </c>
      <c r="G102" s="15">
        <f t="shared" si="13"/>
        <v>2260</v>
      </c>
      <c r="H102" s="15">
        <v>2712</v>
      </c>
      <c r="I102" s="15">
        <f t="shared" si="14"/>
        <v>2712</v>
      </c>
      <c r="J102" s="10">
        <f t="shared" si="15"/>
        <v>1</v>
      </c>
      <c r="K102" s="16"/>
      <c r="L102" s="16"/>
      <c r="M102" s="16"/>
      <c r="N102" s="16"/>
      <c r="O102" s="16"/>
      <c r="P102" s="16"/>
      <c r="Q102" s="16">
        <v>1</v>
      </c>
      <c r="R102" s="16"/>
      <c r="S102" s="16"/>
      <c r="T102" s="16"/>
      <c r="U102" s="16"/>
      <c r="V102" s="16"/>
    </row>
    <row r="103" spans="1:22" ht="15.75" x14ac:dyDescent="0.2">
      <c r="A103" s="59"/>
      <c r="B103" s="12" t="s">
        <v>109</v>
      </c>
      <c r="C103" s="13" t="s">
        <v>14</v>
      </c>
      <c r="D103" s="14">
        <v>30</v>
      </c>
      <c r="E103" s="15">
        <v>3312</v>
      </c>
      <c r="F103" s="15">
        <f t="shared" ref="F103:F110" si="28">E103*D103</f>
        <v>99360</v>
      </c>
      <c r="G103" s="15">
        <f t="shared" si="13"/>
        <v>82800</v>
      </c>
      <c r="H103" s="15">
        <v>3120</v>
      </c>
      <c r="I103" s="15">
        <f t="shared" si="14"/>
        <v>93600</v>
      </c>
      <c r="J103" s="10">
        <f t="shared" si="15"/>
        <v>1.0615384615384615</v>
      </c>
      <c r="K103" s="16">
        <v>2</v>
      </c>
      <c r="L103" s="16"/>
      <c r="M103" s="16"/>
      <c r="N103" s="16">
        <v>4</v>
      </c>
      <c r="O103" s="16">
        <v>10</v>
      </c>
      <c r="P103" s="16">
        <v>5</v>
      </c>
      <c r="Q103" s="16">
        <v>2</v>
      </c>
      <c r="R103" s="16"/>
      <c r="S103" s="16">
        <v>1</v>
      </c>
      <c r="T103" s="16">
        <v>6</v>
      </c>
      <c r="U103" s="16"/>
      <c r="V103" s="16">
        <v>4</v>
      </c>
    </row>
    <row r="104" spans="1:22" ht="15.75" x14ac:dyDescent="0.2">
      <c r="A104" s="59"/>
      <c r="B104" s="12" t="s">
        <v>115</v>
      </c>
      <c r="C104" s="13" t="s">
        <v>14</v>
      </c>
      <c r="D104" s="14">
        <v>3</v>
      </c>
      <c r="E104" s="15">
        <v>7668</v>
      </c>
      <c r="F104" s="15">
        <f t="shared" si="28"/>
        <v>23004</v>
      </c>
      <c r="G104" s="15">
        <f t="shared" si="13"/>
        <v>19170</v>
      </c>
      <c r="H104" s="15">
        <v>7230</v>
      </c>
      <c r="I104" s="15">
        <f t="shared" si="14"/>
        <v>21690</v>
      </c>
      <c r="J104" s="10">
        <f t="shared" si="15"/>
        <v>1.0605809128630705</v>
      </c>
      <c r="K104" s="16"/>
      <c r="L104" s="16"/>
      <c r="M104" s="16"/>
      <c r="N104" s="16"/>
      <c r="O104" s="16"/>
      <c r="P104" s="16"/>
      <c r="Q104" s="16">
        <v>1</v>
      </c>
      <c r="R104" s="16"/>
      <c r="S104" s="16"/>
      <c r="T104" s="16">
        <v>1</v>
      </c>
      <c r="U104" s="16"/>
      <c r="V104" s="16">
        <v>1</v>
      </c>
    </row>
    <row r="105" spans="1:22" ht="15.75" x14ac:dyDescent="0.2">
      <c r="A105" s="59"/>
      <c r="B105" s="12" t="s">
        <v>111</v>
      </c>
      <c r="C105" s="13" t="s">
        <v>14</v>
      </c>
      <c r="D105" s="14">
        <v>8</v>
      </c>
      <c r="E105" s="15">
        <v>6870</v>
      </c>
      <c r="F105" s="15">
        <f t="shared" si="28"/>
        <v>54960</v>
      </c>
      <c r="G105" s="15">
        <f t="shared" si="13"/>
        <v>45800</v>
      </c>
      <c r="H105" s="15">
        <v>6480</v>
      </c>
      <c r="I105" s="15">
        <f t="shared" si="14"/>
        <v>51840</v>
      </c>
      <c r="J105" s="10">
        <f t="shared" si="15"/>
        <v>1.0601851851851851</v>
      </c>
      <c r="K105" s="16">
        <v>2</v>
      </c>
      <c r="L105" s="16"/>
      <c r="M105" s="16"/>
      <c r="N105" s="16"/>
      <c r="O105" s="16">
        <v>6</v>
      </c>
      <c r="P105" s="16"/>
      <c r="Q105" s="16">
        <v>1</v>
      </c>
      <c r="R105" s="16"/>
      <c r="S105" s="16">
        <v>2</v>
      </c>
      <c r="T105" s="16">
        <v>1</v>
      </c>
      <c r="U105" s="16"/>
      <c r="V105" s="16"/>
    </row>
    <row r="106" spans="1:22" ht="15.75" x14ac:dyDescent="0.2">
      <c r="A106" s="59"/>
      <c r="B106" s="12" t="s">
        <v>113</v>
      </c>
      <c r="C106" s="13" t="s">
        <v>14</v>
      </c>
      <c r="D106" s="14">
        <v>2</v>
      </c>
      <c r="E106" s="15">
        <v>12972</v>
      </c>
      <c r="F106" s="15">
        <f t="shared" si="28"/>
        <v>25944</v>
      </c>
      <c r="G106" s="15">
        <f t="shared" si="13"/>
        <v>21620</v>
      </c>
      <c r="H106" s="15">
        <v>12240</v>
      </c>
      <c r="I106" s="15">
        <f t="shared" si="14"/>
        <v>24480</v>
      </c>
      <c r="J106" s="10">
        <f t="shared" si="15"/>
        <v>1.0598039215686275</v>
      </c>
      <c r="K106" s="16"/>
      <c r="L106" s="16"/>
      <c r="M106" s="16"/>
      <c r="N106" s="16"/>
      <c r="O106" s="16">
        <v>1</v>
      </c>
      <c r="P106" s="16"/>
      <c r="Q106" s="16"/>
      <c r="R106" s="16"/>
      <c r="S106" s="16"/>
      <c r="T106" s="16">
        <v>1</v>
      </c>
      <c r="U106" s="16"/>
      <c r="V106" s="16"/>
    </row>
    <row r="107" spans="1:22" ht="15.75" x14ac:dyDescent="0.2">
      <c r="A107" s="59"/>
      <c r="B107" s="12" t="s">
        <v>110</v>
      </c>
      <c r="C107" s="13" t="s">
        <v>14</v>
      </c>
      <c r="D107" s="14">
        <v>2</v>
      </c>
      <c r="E107" s="15">
        <v>29004</v>
      </c>
      <c r="F107" s="15">
        <f t="shared" si="28"/>
        <v>58008</v>
      </c>
      <c r="G107" s="15">
        <f t="shared" si="13"/>
        <v>48340</v>
      </c>
      <c r="H107" s="15">
        <v>27360</v>
      </c>
      <c r="I107" s="15">
        <f t="shared" si="14"/>
        <v>54720</v>
      </c>
      <c r="J107" s="10">
        <f t="shared" si="15"/>
        <v>1.0600877192982456</v>
      </c>
      <c r="K107" s="16"/>
      <c r="L107" s="16"/>
      <c r="M107" s="16"/>
      <c r="N107" s="16">
        <v>2</v>
      </c>
      <c r="O107" s="16"/>
      <c r="P107" s="16"/>
      <c r="Q107" s="16"/>
      <c r="R107" s="16"/>
      <c r="S107" s="16"/>
      <c r="T107" s="16"/>
      <c r="U107" s="16"/>
      <c r="V107" s="16"/>
    </row>
    <row r="108" spans="1:22" ht="15.75" x14ac:dyDescent="0.2">
      <c r="A108" s="59"/>
      <c r="B108" s="12" t="s">
        <v>114</v>
      </c>
      <c r="C108" s="13" t="s">
        <v>14</v>
      </c>
      <c r="D108" s="14">
        <v>1</v>
      </c>
      <c r="E108" s="15">
        <v>6870</v>
      </c>
      <c r="F108" s="15">
        <f t="shared" si="28"/>
        <v>6870</v>
      </c>
      <c r="G108" s="15">
        <f t="shared" si="13"/>
        <v>5725</v>
      </c>
      <c r="H108" s="15">
        <v>6480</v>
      </c>
      <c r="I108" s="15">
        <f t="shared" si="14"/>
        <v>6480</v>
      </c>
      <c r="J108" s="10">
        <f t="shared" si="15"/>
        <v>1.0601851851851851</v>
      </c>
      <c r="K108" s="16"/>
      <c r="L108" s="16"/>
      <c r="M108" s="16"/>
      <c r="N108" s="16"/>
      <c r="O108" s="16"/>
      <c r="P108" s="16">
        <v>3</v>
      </c>
      <c r="Q108" s="16"/>
      <c r="R108" s="16"/>
      <c r="S108" s="16"/>
      <c r="T108" s="16"/>
      <c r="U108" s="16"/>
      <c r="V108" s="16"/>
    </row>
    <row r="109" spans="1:22" ht="15.75" x14ac:dyDescent="0.2">
      <c r="A109" s="59"/>
      <c r="B109" s="12" t="s">
        <v>112</v>
      </c>
      <c r="C109" s="13" t="s">
        <v>45</v>
      </c>
      <c r="D109" s="14">
        <v>1</v>
      </c>
      <c r="E109" s="15">
        <v>12972</v>
      </c>
      <c r="F109" s="15">
        <f t="shared" si="28"/>
        <v>12972</v>
      </c>
      <c r="G109" s="15">
        <f t="shared" si="13"/>
        <v>10810</v>
      </c>
      <c r="H109" s="15">
        <v>12240</v>
      </c>
      <c r="I109" s="15">
        <f t="shared" si="14"/>
        <v>12240</v>
      </c>
      <c r="J109" s="10">
        <f t="shared" si="15"/>
        <v>1.0598039215686275</v>
      </c>
      <c r="K109" s="16"/>
      <c r="L109" s="16"/>
      <c r="M109" s="16"/>
      <c r="N109" s="16"/>
      <c r="O109" s="16"/>
      <c r="P109" s="16">
        <v>1</v>
      </c>
      <c r="Q109" s="16"/>
      <c r="R109" s="16"/>
      <c r="S109" s="16"/>
      <c r="T109" s="16"/>
      <c r="U109" s="16"/>
      <c r="V109" s="16"/>
    </row>
    <row r="110" spans="1:22" ht="15.75" x14ac:dyDescent="0.2">
      <c r="A110" s="59"/>
      <c r="B110" s="12" t="s">
        <v>117</v>
      </c>
      <c r="C110" s="13" t="s">
        <v>14</v>
      </c>
      <c r="D110" s="14">
        <v>3</v>
      </c>
      <c r="E110" s="15">
        <v>6870</v>
      </c>
      <c r="F110" s="15">
        <f t="shared" si="28"/>
        <v>20610</v>
      </c>
      <c r="G110" s="15">
        <f t="shared" si="13"/>
        <v>17175</v>
      </c>
      <c r="H110" s="15">
        <v>6870</v>
      </c>
      <c r="I110" s="15">
        <f t="shared" si="14"/>
        <v>20610</v>
      </c>
      <c r="J110" s="10">
        <f t="shared" si="15"/>
        <v>1</v>
      </c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>
        <v>3</v>
      </c>
      <c r="V110" s="16"/>
    </row>
    <row r="111" spans="1:22" ht="15.75" x14ac:dyDescent="0.2">
      <c r="A111" s="59"/>
      <c r="B111" s="12" t="s">
        <v>118</v>
      </c>
      <c r="C111" s="13" t="s">
        <v>14</v>
      </c>
      <c r="D111" s="14">
        <v>200</v>
      </c>
      <c r="E111" s="15">
        <v>49.2</v>
      </c>
      <c r="F111" s="15">
        <f t="shared" ref="F111" si="29">E111*D111</f>
        <v>9840</v>
      </c>
      <c r="G111" s="15">
        <f t="shared" si="13"/>
        <v>8200</v>
      </c>
      <c r="H111" s="15">
        <v>49.2</v>
      </c>
      <c r="I111" s="15">
        <f t="shared" si="14"/>
        <v>9840</v>
      </c>
      <c r="J111" s="10">
        <f t="shared" si="15"/>
        <v>1</v>
      </c>
      <c r="K111" s="16">
        <v>200</v>
      </c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</row>
    <row r="112" spans="1:22" ht="15.75" x14ac:dyDescent="0.2">
      <c r="A112" s="59"/>
      <c r="B112" s="12" t="s">
        <v>119</v>
      </c>
      <c r="C112" s="13" t="s">
        <v>14</v>
      </c>
      <c r="D112" s="14">
        <v>2</v>
      </c>
      <c r="E112" s="15">
        <v>57.6</v>
      </c>
      <c r="F112" s="15">
        <f t="shared" ref="F112:F113" si="30">E112*D112</f>
        <v>115.2</v>
      </c>
      <c r="G112" s="15">
        <f t="shared" si="13"/>
        <v>96</v>
      </c>
      <c r="H112" s="15">
        <v>57.6</v>
      </c>
      <c r="I112" s="15">
        <f t="shared" si="14"/>
        <v>115.2</v>
      </c>
      <c r="J112" s="10">
        <f t="shared" si="15"/>
        <v>1</v>
      </c>
      <c r="K112" s="16"/>
      <c r="L112" s="16"/>
      <c r="M112" s="16"/>
      <c r="N112" s="16"/>
      <c r="O112" s="16"/>
      <c r="P112" s="16"/>
      <c r="Q112" s="16">
        <v>2</v>
      </c>
      <c r="R112" s="16"/>
      <c r="S112" s="16"/>
      <c r="T112" s="16"/>
      <c r="U112" s="16"/>
      <c r="V112" s="16"/>
    </row>
    <row r="113" spans="1:22" ht="15.75" x14ac:dyDescent="0.2">
      <c r="A113" s="59"/>
      <c r="B113" s="12" t="s">
        <v>120</v>
      </c>
      <c r="C113" s="13" t="s">
        <v>14</v>
      </c>
      <c r="D113" s="14">
        <v>1</v>
      </c>
      <c r="E113" s="15">
        <v>54</v>
      </c>
      <c r="F113" s="15">
        <f t="shared" si="30"/>
        <v>54</v>
      </c>
      <c r="G113" s="15">
        <f t="shared" si="13"/>
        <v>45</v>
      </c>
      <c r="H113" s="15">
        <v>54</v>
      </c>
      <c r="I113" s="15">
        <f t="shared" si="14"/>
        <v>54</v>
      </c>
      <c r="J113" s="10">
        <f t="shared" si="15"/>
        <v>1</v>
      </c>
      <c r="K113" s="16"/>
      <c r="L113" s="16"/>
      <c r="M113" s="16"/>
      <c r="N113" s="16"/>
      <c r="O113" s="16"/>
      <c r="P113" s="16">
        <v>1</v>
      </c>
      <c r="Q113" s="16"/>
      <c r="R113" s="16"/>
      <c r="S113" s="16"/>
      <c r="T113" s="16"/>
      <c r="U113" s="16"/>
      <c r="V113" s="16"/>
    </row>
    <row r="114" spans="1:22" ht="15.75" x14ac:dyDescent="0.2">
      <c r="A114" s="59"/>
      <c r="B114" s="12" t="s">
        <v>121</v>
      </c>
      <c r="C114" s="13" t="s">
        <v>14</v>
      </c>
      <c r="D114" s="14">
        <v>1</v>
      </c>
      <c r="E114" s="15">
        <v>3000</v>
      </c>
      <c r="F114" s="15">
        <f t="shared" ref="F114" si="31">E114*D114</f>
        <v>3000</v>
      </c>
      <c r="G114" s="15">
        <f t="shared" si="13"/>
        <v>2500</v>
      </c>
      <c r="H114" s="15">
        <v>3000</v>
      </c>
      <c r="I114" s="15">
        <f t="shared" si="14"/>
        <v>3000</v>
      </c>
      <c r="J114" s="10">
        <f t="shared" si="15"/>
        <v>1</v>
      </c>
      <c r="K114" s="16"/>
      <c r="L114" s="16"/>
      <c r="M114" s="16"/>
      <c r="N114" s="16"/>
      <c r="O114" s="16">
        <v>1</v>
      </c>
      <c r="P114" s="16"/>
      <c r="Q114" s="16"/>
      <c r="R114" s="16"/>
      <c r="S114" s="16"/>
      <c r="T114" s="16"/>
      <c r="U114" s="16"/>
      <c r="V114" s="16"/>
    </row>
    <row r="115" spans="1:22" ht="15.75" x14ac:dyDescent="0.2">
      <c r="A115" s="59"/>
      <c r="B115" s="12" t="s">
        <v>122</v>
      </c>
      <c r="C115" s="13" t="s">
        <v>14</v>
      </c>
      <c r="D115" s="14">
        <v>1</v>
      </c>
      <c r="E115" s="15">
        <v>6000</v>
      </c>
      <c r="F115" s="15">
        <f t="shared" ref="F115" si="32">E115*D115</f>
        <v>6000</v>
      </c>
      <c r="G115" s="15">
        <f t="shared" si="13"/>
        <v>5000</v>
      </c>
      <c r="H115" s="15">
        <v>6000</v>
      </c>
      <c r="I115" s="15">
        <f t="shared" si="14"/>
        <v>6000</v>
      </c>
      <c r="J115" s="10">
        <f t="shared" si="15"/>
        <v>1</v>
      </c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>
        <v>1</v>
      </c>
    </row>
  </sheetData>
  <mergeCells count="4">
    <mergeCell ref="A5:A115"/>
    <mergeCell ref="B1:V1"/>
    <mergeCell ref="H2:J2"/>
    <mergeCell ref="K2:V2"/>
  </mergeCells>
  <pageMargins left="0.74803149606299213" right="0.74803149606299213" top="0.98425196850393704" bottom="0.98425196850393704" header="0.51181102362204722" footer="0.51181102362204722"/>
  <pageSetup paperSize="9" scale="62" fitToHeight="2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H111"/>
  <sheetViews>
    <sheetView tabSelected="1" view="pageBreakPreview" zoomScaleNormal="130" zoomScaleSheetLayoutView="100" workbookViewId="0">
      <pane ySplit="1" topLeftCell="A2" activePane="bottomLeft" state="frozen"/>
      <selection pane="bottomLeft" activeCell="H44" sqref="H44:H50"/>
    </sheetView>
  </sheetViews>
  <sheetFormatPr defaultColWidth="10.6640625" defaultRowHeight="11.25" x14ac:dyDescent="0.2"/>
  <cols>
    <col min="1" max="1" width="6.6640625" style="26" bestFit="1" customWidth="1"/>
    <col min="2" max="2" width="10.83203125" style="26" bestFit="1" customWidth="1"/>
    <col min="3" max="3" width="52.6640625" style="36" customWidth="1"/>
    <col min="4" max="4" width="10.1640625" style="37" bestFit="1" customWidth="1"/>
    <col min="5" max="5" width="10.5" style="37" bestFit="1" customWidth="1"/>
    <col min="6" max="6" width="26" style="37" bestFit="1" customWidth="1"/>
    <col min="7" max="7" width="44.33203125" style="26" hidden="1" customWidth="1"/>
    <col min="8" max="8" width="60.33203125" style="57" customWidth="1"/>
    <col min="9" max="16384" width="10.6640625" style="26"/>
  </cols>
  <sheetData>
    <row r="1" spans="1:8" ht="21" x14ac:dyDescent="0.2">
      <c r="A1" s="24" t="s">
        <v>141</v>
      </c>
      <c r="B1" s="24" t="s">
        <v>287</v>
      </c>
      <c r="C1" s="25" t="s">
        <v>130</v>
      </c>
      <c r="D1" s="25" t="s">
        <v>131</v>
      </c>
      <c r="E1" s="25" t="s">
        <v>132</v>
      </c>
      <c r="F1" s="25" t="s">
        <v>267</v>
      </c>
      <c r="G1" s="25" t="s">
        <v>268</v>
      </c>
      <c r="H1" s="25" t="s">
        <v>300</v>
      </c>
    </row>
    <row r="2" spans="1:8" ht="22.5" x14ac:dyDescent="0.2">
      <c r="A2" s="27">
        <v>1</v>
      </c>
      <c r="B2" s="27" t="s">
        <v>288</v>
      </c>
      <c r="C2" s="20" t="s">
        <v>173</v>
      </c>
      <c r="D2" s="22" t="s">
        <v>45</v>
      </c>
      <c r="E2" s="28">
        <v>8</v>
      </c>
      <c r="F2" s="21" t="s">
        <v>142</v>
      </c>
      <c r="G2" s="66" t="s">
        <v>153</v>
      </c>
      <c r="H2" s="66" t="s">
        <v>295</v>
      </c>
    </row>
    <row r="3" spans="1:8" ht="22.5" x14ac:dyDescent="0.2">
      <c r="A3" s="27">
        <f>A2+1</f>
        <v>2</v>
      </c>
      <c r="B3" s="27" t="s">
        <v>288</v>
      </c>
      <c r="C3" s="20" t="s">
        <v>167</v>
      </c>
      <c r="D3" s="22" t="s">
        <v>45</v>
      </c>
      <c r="E3" s="28">
        <v>77</v>
      </c>
      <c r="F3" s="21" t="s">
        <v>142</v>
      </c>
      <c r="G3" s="71"/>
      <c r="H3" s="71"/>
    </row>
    <row r="4" spans="1:8" ht="22.5" x14ac:dyDescent="0.2">
      <c r="A4" s="27">
        <f t="shared" ref="A4:A67" si="0">A3+1</f>
        <v>3</v>
      </c>
      <c r="B4" s="27" t="s">
        <v>288</v>
      </c>
      <c r="C4" s="20" t="s">
        <v>169</v>
      </c>
      <c r="D4" s="22" t="s">
        <v>45</v>
      </c>
      <c r="E4" s="28">
        <v>3757</v>
      </c>
      <c r="F4" s="21" t="s">
        <v>142</v>
      </c>
      <c r="G4" s="71"/>
      <c r="H4" s="71"/>
    </row>
    <row r="5" spans="1:8" ht="22.5" x14ac:dyDescent="0.2">
      <c r="A5" s="27">
        <f t="shared" si="0"/>
        <v>4</v>
      </c>
      <c r="B5" s="27" t="s">
        <v>288</v>
      </c>
      <c r="C5" s="20" t="s">
        <v>170</v>
      </c>
      <c r="D5" s="22" t="s">
        <v>45</v>
      </c>
      <c r="E5" s="28">
        <v>690</v>
      </c>
      <c r="F5" s="21" t="s">
        <v>142</v>
      </c>
      <c r="G5" s="71"/>
      <c r="H5" s="71"/>
    </row>
    <row r="6" spans="1:8" ht="22.5" x14ac:dyDescent="0.2">
      <c r="A6" s="27">
        <f t="shared" si="0"/>
        <v>5</v>
      </c>
      <c r="B6" s="27" t="s">
        <v>288</v>
      </c>
      <c r="C6" s="20" t="s">
        <v>171</v>
      </c>
      <c r="D6" s="22" t="s">
        <v>45</v>
      </c>
      <c r="E6" s="28">
        <v>922</v>
      </c>
      <c r="F6" s="21" t="s">
        <v>142</v>
      </c>
      <c r="G6" s="71"/>
      <c r="H6" s="71"/>
    </row>
    <row r="7" spans="1:8" ht="22.5" x14ac:dyDescent="0.2">
      <c r="A7" s="27">
        <f t="shared" si="0"/>
        <v>6</v>
      </c>
      <c r="B7" s="27" t="s">
        <v>288</v>
      </c>
      <c r="C7" s="20" t="s">
        <v>174</v>
      </c>
      <c r="D7" s="22" t="s">
        <v>45</v>
      </c>
      <c r="E7" s="28">
        <v>7</v>
      </c>
      <c r="F7" s="21" t="s">
        <v>142</v>
      </c>
      <c r="G7" s="71"/>
      <c r="H7" s="71"/>
    </row>
    <row r="8" spans="1:8" ht="22.5" x14ac:dyDescent="0.2">
      <c r="A8" s="27">
        <f t="shared" si="0"/>
        <v>7</v>
      </c>
      <c r="B8" s="27" t="s">
        <v>288</v>
      </c>
      <c r="C8" s="20" t="s">
        <v>165</v>
      </c>
      <c r="D8" s="22" t="s">
        <v>45</v>
      </c>
      <c r="E8" s="28">
        <v>466</v>
      </c>
      <c r="F8" s="21" t="s">
        <v>142</v>
      </c>
      <c r="G8" s="71"/>
      <c r="H8" s="71"/>
    </row>
    <row r="9" spans="1:8" ht="22.5" x14ac:dyDescent="0.2">
      <c r="A9" s="27">
        <f t="shared" si="0"/>
        <v>8</v>
      </c>
      <c r="B9" s="27" t="s">
        <v>288</v>
      </c>
      <c r="C9" s="20" t="s">
        <v>166</v>
      </c>
      <c r="D9" s="22" t="s">
        <v>45</v>
      </c>
      <c r="E9" s="28">
        <v>178</v>
      </c>
      <c r="F9" s="21" t="s">
        <v>142</v>
      </c>
      <c r="G9" s="71"/>
      <c r="H9" s="71"/>
    </row>
    <row r="10" spans="1:8" ht="22.5" x14ac:dyDescent="0.2">
      <c r="A10" s="27">
        <f t="shared" si="0"/>
        <v>9</v>
      </c>
      <c r="B10" s="27" t="s">
        <v>288</v>
      </c>
      <c r="C10" s="20" t="s">
        <v>168</v>
      </c>
      <c r="D10" s="22" t="s">
        <v>45</v>
      </c>
      <c r="E10" s="28">
        <v>19</v>
      </c>
      <c r="F10" s="21" t="s">
        <v>142</v>
      </c>
      <c r="G10" s="71"/>
      <c r="H10" s="71"/>
    </row>
    <row r="11" spans="1:8" ht="22.5" x14ac:dyDescent="0.2">
      <c r="A11" s="27">
        <f t="shared" si="0"/>
        <v>10</v>
      </c>
      <c r="B11" s="27" t="s">
        <v>288</v>
      </c>
      <c r="C11" s="20" t="s">
        <v>175</v>
      </c>
      <c r="D11" s="22" t="s">
        <v>45</v>
      </c>
      <c r="E11" s="28">
        <v>2</v>
      </c>
      <c r="F11" s="21" t="s">
        <v>142</v>
      </c>
      <c r="G11" s="71"/>
      <c r="H11" s="71"/>
    </row>
    <row r="12" spans="1:8" ht="22.5" x14ac:dyDescent="0.2">
      <c r="A12" s="27">
        <f t="shared" si="0"/>
        <v>11</v>
      </c>
      <c r="B12" s="27" t="s">
        <v>288</v>
      </c>
      <c r="C12" s="20" t="s">
        <v>172</v>
      </c>
      <c r="D12" s="22" t="s">
        <v>45</v>
      </c>
      <c r="E12" s="28">
        <v>15</v>
      </c>
      <c r="F12" s="21" t="s">
        <v>142</v>
      </c>
      <c r="G12" s="71"/>
      <c r="H12" s="71"/>
    </row>
    <row r="13" spans="1:8" ht="22.5" x14ac:dyDescent="0.2">
      <c r="A13" s="27">
        <f t="shared" si="0"/>
        <v>12</v>
      </c>
      <c r="B13" s="27" t="s">
        <v>288</v>
      </c>
      <c r="C13" s="20" t="s">
        <v>176</v>
      </c>
      <c r="D13" s="22" t="s">
        <v>45</v>
      </c>
      <c r="E13" s="28">
        <v>356</v>
      </c>
      <c r="F13" s="21" t="s">
        <v>142</v>
      </c>
      <c r="G13" s="72" t="s">
        <v>145</v>
      </c>
      <c r="H13" s="66" t="s">
        <v>145</v>
      </c>
    </row>
    <row r="14" spans="1:8" ht="22.5" x14ac:dyDescent="0.2">
      <c r="A14" s="27">
        <f t="shared" si="0"/>
        <v>13</v>
      </c>
      <c r="B14" s="27" t="s">
        <v>288</v>
      </c>
      <c r="C14" s="20" t="s">
        <v>177</v>
      </c>
      <c r="D14" s="22" t="s">
        <v>45</v>
      </c>
      <c r="E14" s="28">
        <v>91</v>
      </c>
      <c r="F14" s="21" t="s">
        <v>142</v>
      </c>
      <c r="G14" s="73"/>
      <c r="H14" s="71"/>
    </row>
    <row r="15" spans="1:8" ht="22.5" x14ac:dyDescent="0.2">
      <c r="A15" s="27">
        <f t="shared" si="0"/>
        <v>14</v>
      </c>
      <c r="B15" s="27" t="s">
        <v>288</v>
      </c>
      <c r="C15" s="20" t="s">
        <v>178</v>
      </c>
      <c r="D15" s="22" t="s">
        <v>45</v>
      </c>
      <c r="E15" s="28">
        <v>41</v>
      </c>
      <c r="F15" s="21" t="s">
        <v>142</v>
      </c>
      <c r="G15" s="73"/>
      <c r="H15" s="71"/>
    </row>
    <row r="16" spans="1:8" ht="22.5" x14ac:dyDescent="0.2">
      <c r="A16" s="27">
        <f t="shared" si="0"/>
        <v>15</v>
      </c>
      <c r="B16" s="27" t="s">
        <v>288</v>
      </c>
      <c r="C16" s="20" t="s">
        <v>179</v>
      </c>
      <c r="D16" s="22" t="s">
        <v>45</v>
      </c>
      <c r="E16" s="28">
        <v>397</v>
      </c>
      <c r="F16" s="21" t="s">
        <v>142</v>
      </c>
      <c r="G16" s="73"/>
      <c r="H16" s="71"/>
    </row>
    <row r="17" spans="1:8" ht="22.5" x14ac:dyDescent="0.2">
      <c r="A17" s="27">
        <f t="shared" si="0"/>
        <v>16</v>
      </c>
      <c r="B17" s="27" t="s">
        <v>288</v>
      </c>
      <c r="C17" s="20" t="s">
        <v>180</v>
      </c>
      <c r="D17" s="22" t="s">
        <v>45</v>
      </c>
      <c r="E17" s="28">
        <v>53</v>
      </c>
      <c r="F17" s="21" t="s">
        <v>142</v>
      </c>
      <c r="G17" s="73"/>
      <c r="H17" s="71"/>
    </row>
    <row r="18" spans="1:8" ht="22.5" x14ac:dyDescent="0.2">
      <c r="A18" s="27">
        <f t="shared" si="0"/>
        <v>17</v>
      </c>
      <c r="B18" s="27" t="s">
        <v>288</v>
      </c>
      <c r="C18" s="20" t="s">
        <v>181</v>
      </c>
      <c r="D18" s="22" t="s">
        <v>45</v>
      </c>
      <c r="E18" s="28">
        <v>34</v>
      </c>
      <c r="F18" s="21" t="s">
        <v>142</v>
      </c>
      <c r="G18" s="73"/>
      <c r="H18" s="71"/>
    </row>
    <row r="19" spans="1:8" ht="22.5" x14ac:dyDescent="0.2">
      <c r="A19" s="27">
        <f t="shared" si="0"/>
        <v>18</v>
      </c>
      <c r="B19" s="27" t="s">
        <v>288</v>
      </c>
      <c r="C19" s="20" t="s">
        <v>182</v>
      </c>
      <c r="D19" s="22" t="s">
        <v>45</v>
      </c>
      <c r="E19" s="28">
        <v>10</v>
      </c>
      <c r="F19" s="21" t="s">
        <v>142</v>
      </c>
      <c r="G19" s="73"/>
      <c r="H19" s="71"/>
    </row>
    <row r="20" spans="1:8" ht="29.25" customHeight="1" x14ac:dyDescent="0.2">
      <c r="A20" s="27">
        <f t="shared" si="0"/>
        <v>19</v>
      </c>
      <c r="B20" s="27" t="s">
        <v>288</v>
      </c>
      <c r="C20" s="20" t="s">
        <v>183</v>
      </c>
      <c r="D20" s="22" t="s">
        <v>45</v>
      </c>
      <c r="E20" s="28">
        <v>2</v>
      </c>
      <c r="F20" s="21" t="s">
        <v>142</v>
      </c>
      <c r="G20" s="73"/>
      <c r="H20" s="71"/>
    </row>
    <row r="21" spans="1:8" ht="22.5" x14ac:dyDescent="0.2">
      <c r="A21" s="27">
        <f t="shared" si="0"/>
        <v>20</v>
      </c>
      <c r="B21" s="27" t="s">
        <v>288</v>
      </c>
      <c r="C21" s="20" t="s">
        <v>184</v>
      </c>
      <c r="D21" s="22" t="s">
        <v>45</v>
      </c>
      <c r="E21" s="28">
        <v>5760</v>
      </c>
      <c r="F21" s="21" t="s">
        <v>142</v>
      </c>
      <c r="G21" s="65" t="s">
        <v>146</v>
      </c>
      <c r="H21" s="66" t="s">
        <v>146</v>
      </c>
    </row>
    <row r="22" spans="1:8" ht="22.5" x14ac:dyDescent="0.2">
      <c r="A22" s="27">
        <f t="shared" si="0"/>
        <v>21</v>
      </c>
      <c r="B22" s="27" t="s">
        <v>288</v>
      </c>
      <c r="C22" s="20" t="s">
        <v>185</v>
      </c>
      <c r="D22" s="22" t="s">
        <v>45</v>
      </c>
      <c r="E22" s="28">
        <v>15521</v>
      </c>
      <c r="F22" s="21" t="s">
        <v>142</v>
      </c>
      <c r="G22" s="65"/>
      <c r="H22" s="66"/>
    </row>
    <row r="23" spans="1:8" ht="22.5" x14ac:dyDescent="0.2">
      <c r="A23" s="27">
        <f t="shared" si="0"/>
        <v>22</v>
      </c>
      <c r="B23" s="27" t="s">
        <v>288</v>
      </c>
      <c r="C23" s="20" t="s">
        <v>186</v>
      </c>
      <c r="D23" s="22" t="s">
        <v>45</v>
      </c>
      <c r="E23" s="28">
        <v>1170</v>
      </c>
      <c r="F23" s="21" t="s">
        <v>142</v>
      </c>
      <c r="G23" s="65"/>
      <c r="H23" s="66"/>
    </row>
    <row r="24" spans="1:8" ht="22.5" x14ac:dyDescent="0.2">
      <c r="A24" s="27">
        <f t="shared" si="0"/>
        <v>23</v>
      </c>
      <c r="B24" s="27" t="s">
        <v>288</v>
      </c>
      <c r="C24" s="20" t="s">
        <v>187</v>
      </c>
      <c r="D24" s="22" t="s">
        <v>45</v>
      </c>
      <c r="E24" s="28">
        <v>323</v>
      </c>
      <c r="F24" s="21" t="s">
        <v>142</v>
      </c>
      <c r="G24" s="65"/>
      <c r="H24" s="66"/>
    </row>
    <row r="25" spans="1:8" ht="22.5" x14ac:dyDescent="0.2">
      <c r="A25" s="27">
        <f t="shared" si="0"/>
        <v>24</v>
      </c>
      <c r="B25" s="27" t="s">
        <v>288</v>
      </c>
      <c r="C25" s="20" t="s">
        <v>188</v>
      </c>
      <c r="D25" s="22" t="s">
        <v>45</v>
      </c>
      <c r="E25" s="28">
        <v>86</v>
      </c>
      <c r="F25" s="21" t="s">
        <v>142</v>
      </c>
      <c r="G25" s="65"/>
      <c r="H25" s="66"/>
    </row>
    <row r="26" spans="1:8" ht="22.5" x14ac:dyDescent="0.2">
      <c r="A26" s="27">
        <f t="shared" si="0"/>
        <v>25</v>
      </c>
      <c r="B26" s="27" t="s">
        <v>288</v>
      </c>
      <c r="C26" s="20" t="s">
        <v>189</v>
      </c>
      <c r="D26" s="22" t="s">
        <v>45</v>
      </c>
      <c r="E26" s="28">
        <v>156</v>
      </c>
      <c r="F26" s="21" t="s">
        <v>142</v>
      </c>
      <c r="G26" s="65"/>
      <c r="H26" s="66"/>
    </row>
    <row r="27" spans="1:8" ht="22.5" x14ac:dyDescent="0.2">
      <c r="A27" s="27">
        <f t="shared" si="0"/>
        <v>26</v>
      </c>
      <c r="B27" s="27" t="s">
        <v>288</v>
      </c>
      <c r="C27" s="20" t="s">
        <v>190</v>
      </c>
      <c r="D27" s="22" t="s">
        <v>45</v>
      </c>
      <c r="E27" s="28">
        <v>6</v>
      </c>
      <c r="F27" s="21" t="s">
        <v>142</v>
      </c>
      <c r="G27" s="65" t="s">
        <v>146</v>
      </c>
      <c r="H27" s="66" t="s">
        <v>146</v>
      </c>
    </row>
    <row r="28" spans="1:8" ht="22.5" x14ac:dyDescent="0.2">
      <c r="A28" s="27">
        <f t="shared" si="0"/>
        <v>27</v>
      </c>
      <c r="B28" s="27" t="s">
        <v>288</v>
      </c>
      <c r="C28" s="20" t="s">
        <v>191</v>
      </c>
      <c r="D28" s="22" t="s">
        <v>45</v>
      </c>
      <c r="E28" s="28">
        <v>24</v>
      </c>
      <c r="F28" s="21" t="s">
        <v>142</v>
      </c>
      <c r="G28" s="65"/>
      <c r="H28" s="66"/>
    </row>
    <row r="29" spans="1:8" ht="22.5" x14ac:dyDescent="0.2">
      <c r="A29" s="27">
        <f t="shared" si="0"/>
        <v>28</v>
      </c>
      <c r="B29" s="27" t="s">
        <v>288</v>
      </c>
      <c r="C29" s="20" t="s">
        <v>192</v>
      </c>
      <c r="D29" s="22" t="s">
        <v>45</v>
      </c>
      <c r="E29" s="28">
        <v>1</v>
      </c>
      <c r="F29" s="21" t="s">
        <v>142</v>
      </c>
      <c r="G29" s="65"/>
      <c r="H29" s="66"/>
    </row>
    <row r="30" spans="1:8" ht="22.5" x14ac:dyDescent="0.2">
      <c r="A30" s="27">
        <f t="shared" si="0"/>
        <v>29</v>
      </c>
      <c r="B30" s="27" t="s">
        <v>288</v>
      </c>
      <c r="C30" s="20" t="s">
        <v>193</v>
      </c>
      <c r="D30" s="22" t="s">
        <v>45</v>
      </c>
      <c r="E30" s="28">
        <v>135</v>
      </c>
      <c r="F30" s="21" t="s">
        <v>142</v>
      </c>
      <c r="G30" s="65"/>
      <c r="H30" s="66"/>
    </row>
    <row r="31" spans="1:8" ht="22.5" x14ac:dyDescent="0.2">
      <c r="A31" s="27">
        <f t="shared" si="0"/>
        <v>30</v>
      </c>
      <c r="B31" s="27" t="s">
        <v>288</v>
      </c>
      <c r="C31" s="20" t="s">
        <v>194</v>
      </c>
      <c r="D31" s="22" t="s">
        <v>45</v>
      </c>
      <c r="E31" s="28">
        <v>9</v>
      </c>
      <c r="F31" s="21" t="s">
        <v>142</v>
      </c>
      <c r="G31" s="65"/>
      <c r="H31" s="66"/>
    </row>
    <row r="32" spans="1:8" ht="101.25" x14ac:dyDescent="0.2">
      <c r="A32" s="27">
        <f t="shared" si="0"/>
        <v>31</v>
      </c>
      <c r="B32" s="27" t="s">
        <v>288</v>
      </c>
      <c r="C32" s="20" t="s">
        <v>195</v>
      </c>
      <c r="D32" s="22" t="s">
        <v>45</v>
      </c>
      <c r="E32" s="28">
        <v>35</v>
      </c>
      <c r="F32" s="21" t="s">
        <v>142</v>
      </c>
      <c r="G32" s="53" t="s">
        <v>147</v>
      </c>
      <c r="H32" s="29" t="s">
        <v>147</v>
      </c>
    </row>
    <row r="33" spans="1:8" ht="22.5" x14ac:dyDescent="0.2">
      <c r="A33" s="27">
        <f t="shared" si="0"/>
        <v>32</v>
      </c>
      <c r="B33" s="27" t="s">
        <v>288</v>
      </c>
      <c r="C33" s="20" t="s">
        <v>196</v>
      </c>
      <c r="D33" s="22" t="s">
        <v>45</v>
      </c>
      <c r="E33" s="28">
        <v>20</v>
      </c>
      <c r="F33" s="21" t="s">
        <v>142</v>
      </c>
      <c r="G33" s="65" t="s">
        <v>148</v>
      </c>
      <c r="H33" s="66" t="s">
        <v>148</v>
      </c>
    </row>
    <row r="34" spans="1:8" ht="22.5" x14ac:dyDescent="0.2">
      <c r="A34" s="27">
        <f t="shared" si="0"/>
        <v>33</v>
      </c>
      <c r="B34" s="27" t="s">
        <v>288</v>
      </c>
      <c r="C34" s="20" t="s">
        <v>197</v>
      </c>
      <c r="D34" s="22" t="s">
        <v>45</v>
      </c>
      <c r="E34" s="28">
        <v>29</v>
      </c>
      <c r="F34" s="21" t="s">
        <v>142</v>
      </c>
      <c r="G34" s="65"/>
      <c r="H34" s="66"/>
    </row>
    <row r="35" spans="1:8" ht="22.5" x14ac:dyDescent="0.2">
      <c r="A35" s="27">
        <f t="shared" si="0"/>
        <v>34</v>
      </c>
      <c r="B35" s="27" t="s">
        <v>288</v>
      </c>
      <c r="C35" s="20" t="s">
        <v>198</v>
      </c>
      <c r="D35" s="22" t="s">
        <v>45</v>
      </c>
      <c r="E35" s="28">
        <v>37</v>
      </c>
      <c r="F35" s="21" t="s">
        <v>142</v>
      </c>
      <c r="G35" s="65"/>
      <c r="H35" s="66"/>
    </row>
    <row r="36" spans="1:8" ht="22.5" x14ac:dyDescent="0.2">
      <c r="A36" s="27">
        <f t="shared" si="0"/>
        <v>35</v>
      </c>
      <c r="B36" s="27" t="s">
        <v>288</v>
      </c>
      <c r="C36" s="20" t="s">
        <v>199</v>
      </c>
      <c r="D36" s="22" t="s">
        <v>45</v>
      </c>
      <c r="E36" s="28">
        <v>3</v>
      </c>
      <c r="F36" s="21" t="s">
        <v>142</v>
      </c>
      <c r="G36" s="65"/>
      <c r="H36" s="66"/>
    </row>
    <row r="37" spans="1:8" ht="22.5" x14ac:dyDescent="0.2">
      <c r="A37" s="27">
        <f t="shared" si="0"/>
        <v>36</v>
      </c>
      <c r="B37" s="27" t="s">
        <v>288</v>
      </c>
      <c r="C37" s="20" t="s">
        <v>200</v>
      </c>
      <c r="D37" s="22" t="s">
        <v>45</v>
      </c>
      <c r="E37" s="28">
        <v>1</v>
      </c>
      <c r="F37" s="21" t="s">
        <v>142</v>
      </c>
      <c r="G37" s="65"/>
      <c r="H37" s="66"/>
    </row>
    <row r="38" spans="1:8" ht="78.75" x14ac:dyDescent="0.2">
      <c r="A38" s="27">
        <f t="shared" si="0"/>
        <v>37</v>
      </c>
      <c r="B38" s="27" t="s">
        <v>288</v>
      </c>
      <c r="C38" s="20" t="s">
        <v>201</v>
      </c>
      <c r="D38" s="22" t="s">
        <v>45</v>
      </c>
      <c r="E38" s="28">
        <v>1415</v>
      </c>
      <c r="F38" s="21" t="s">
        <v>142</v>
      </c>
      <c r="G38" s="54" t="s">
        <v>149</v>
      </c>
      <c r="H38" s="29" t="s">
        <v>149</v>
      </c>
    </row>
    <row r="39" spans="1:8" ht="45" x14ac:dyDescent="0.2">
      <c r="A39" s="27">
        <f t="shared" si="0"/>
        <v>38</v>
      </c>
      <c r="B39" s="27" t="s">
        <v>288</v>
      </c>
      <c r="C39" s="20" t="s">
        <v>152</v>
      </c>
      <c r="D39" s="22" t="s">
        <v>45</v>
      </c>
      <c r="E39" s="28">
        <v>57</v>
      </c>
      <c r="F39" s="21" t="s">
        <v>142</v>
      </c>
      <c r="G39" s="65" t="s">
        <v>148</v>
      </c>
      <c r="H39" s="66" t="s">
        <v>148</v>
      </c>
    </row>
    <row r="40" spans="1:8" ht="45" x14ac:dyDescent="0.2">
      <c r="A40" s="27">
        <f t="shared" si="0"/>
        <v>39</v>
      </c>
      <c r="B40" s="27" t="s">
        <v>288</v>
      </c>
      <c r="C40" s="20" t="s">
        <v>150</v>
      </c>
      <c r="D40" s="22" t="s">
        <v>45</v>
      </c>
      <c r="E40" s="28">
        <v>311</v>
      </c>
      <c r="F40" s="21" t="s">
        <v>142</v>
      </c>
      <c r="G40" s="65"/>
      <c r="H40" s="66"/>
    </row>
    <row r="41" spans="1:8" ht="67.5" x14ac:dyDescent="0.2">
      <c r="A41" s="27">
        <f t="shared" si="0"/>
        <v>40</v>
      </c>
      <c r="B41" s="27" t="s">
        <v>288</v>
      </c>
      <c r="C41" s="20" t="s">
        <v>151</v>
      </c>
      <c r="D41" s="22" t="s">
        <v>45</v>
      </c>
      <c r="E41" s="28">
        <v>1937</v>
      </c>
      <c r="F41" s="21" t="s">
        <v>142</v>
      </c>
      <c r="G41" s="53" t="s">
        <v>202</v>
      </c>
      <c r="H41" s="29" t="s">
        <v>202</v>
      </c>
    </row>
    <row r="42" spans="1:8" ht="78.75" x14ac:dyDescent="0.2">
      <c r="A42" s="31">
        <f t="shared" si="0"/>
        <v>41</v>
      </c>
      <c r="B42" s="27" t="s">
        <v>288</v>
      </c>
      <c r="C42" s="20" t="s">
        <v>204</v>
      </c>
      <c r="D42" s="22" t="s">
        <v>45</v>
      </c>
      <c r="E42" s="32">
        <v>205</v>
      </c>
      <c r="F42" s="21" t="s">
        <v>142</v>
      </c>
      <c r="G42" s="54" t="s">
        <v>149</v>
      </c>
      <c r="H42" s="29" t="s">
        <v>149</v>
      </c>
    </row>
    <row r="43" spans="1:8" ht="78.75" x14ac:dyDescent="0.2">
      <c r="A43" s="27">
        <f t="shared" si="0"/>
        <v>42</v>
      </c>
      <c r="B43" s="27" t="s">
        <v>288</v>
      </c>
      <c r="C43" s="20" t="s">
        <v>203</v>
      </c>
      <c r="D43" s="22" t="s">
        <v>45</v>
      </c>
      <c r="E43" s="33">
        <v>21</v>
      </c>
      <c r="F43" s="21" t="s">
        <v>142</v>
      </c>
      <c r="G43" s="54" t="s">
        <v>149</v>
      </c>
      <c r="H43" s="29" t="s">
        <v>149</v>
      </c>
    </row>
    <row r="44" spans="1:8" ht="22.5" x14ac:dyDescent="0.2">
      <c r="A44" s="27">
        <f t="shared" si="0"/>
        <v>43</v>
      </c>
      <c r="B44" s="27" t="s">
        <v>288</v>
      </c>
      <c r="C44" s="20" t="s">
        <v>205</v>
      </c>
      <c r="D44" s="22" t="s">
        <v>45</v>
      </c>
      <c r="E44" s="28">
        <v>4</v>
      </c>
      <c r="F44" s="21" t="s">
        <v>142</v>
      </c>
      <c r="G44" s="66" t="s">
        <v>155</v>
      </c>
      <c r="H44" s="66" t="s">
        <v>296</v>
      </c>
    </row>
    <row r="45" spans="1:8" ht="22.5" x14ac:dyDescent="0.2">
      <c r="A45" s="27">
        <f t="shared" si="0"/>
        <v>44</v>
      </c>
      <c r="B45" s="27" t="s">
        <v>288</v>
      </c>
      <c r="C45" s="20" t="s">
        <v>206</v>
      </c>
      <c r="D45" s="22" t="s">
        <v>45</v>
      </c>
      <c r="E45" s="28">
        <v>2</v>
      </c>
      <c r="F45" s="21" t="s">
        <v>142</v>
      </c>
      <c r="G45" s="66"/>
      <c r="H45" s="66"/>
    </row>
    <row r="46" spans="1:8" ht="22.5" x14ac:dyDescent="0.2">
      <c r="A46" s="27">
        <f t="shared" si="0"/>
        <v>45</v>
      </c>
      <c r="B46" s="27" t="s">
        <v>288</v>
      </c>
      <c r="C46" s="20" t="s">
        <v>207</v>
      </c>
      <c r="D46" s="22" t="s">
        <v>45</v>
      </c>
      <c r="E46" s="28">
        <v>13</v>
      </c>
      <c r="F46" s="21" t="s">
        <v>142</v>
      </c>
      <c r="G46" s="66"/>
      <c r="H46" s="66"/>
    </row>
    <row r="47" spans="1:8" ht="22.5" x14ac:dyDescent="0.2">
      <c r="A47" s="27">
        <f t="shared" si="0"/>
        <v>46</v>
      </c>
      <c r="B47" s="27" t="s">
        <v>288</v>
      </c>
      <c r="C47" s="20" t="s">
        <v>208</v>
      </c>
      <c r="D47" s="22" t="s">
        <v>45</v>
      </c>
      <c r="E47" s="28">
        <v>2</v>
      </c>
      <c r="F47" s="21" t="s">
        <v>142</v>
      </c>
      <c r="G47" s="66"/>
      <c r="H47" s="66"/>
    </row>
    <row r="48" spans="1:8" ht="22.5" x14ac:dyDescent="0.2">
      <c r="A48" s="27">
        <f t="shared" si="0"/>
        <v>47</v>
      </c>
      <c r="B48" s="27" t="s">
        <v>288</v>
      </c>
      <c r="C48" s="20" t="s">
        <v>209</v>
      </c>
      <c r="D48" s="22" t="s">
        <v>45</v>
      </c>
      <c r="E48" s="28">
        <v>5</v>
      </c>
      <c r="F48" s="21" t="s">
        <v>142</v>
      </c>
      <c r="G48" s="66"/>
      <c r="H48" s="66"/>
    </row>
    <row r="49" spans="1:8" ht="22.5" x14ac:dyDescent="0.2">
      <c r="A49" s="27">
        <f t="shared" si="0"/>
        <v>48</v>
      </c>
      <c r="B49" s="27" t="s">
        <v>288</v>
      </c>
      <c r="C49" s="20" t="s">
        <v>210</v>
      </c>
      <c r="D49" s="22" t="s">
        <v>45</v>
      </c>
      <c r="E49" s="28">
        <v>1</v>
      </c>
      <c r="F49" s="21" t="s">
        <v>142</v>
      </c>
      <c r="G49" s="66"/>
      <c r="H49" s="66"/>
    </row>
    <row r="50" spans="1:8" ht="22.5" x14ac:dyDescent="0.2">
      <c r="A50" s="27">
        <f t="shared" si="0"/>
        <v>49</v>
      </c>
      <c r="B50" s="27" t="s">
        <v>288</v>
      </c>
      <c r="C50" s="20" t="s">
        <v>211</v>
      </c>
      <c r="D50" s="22" t="s">
        <v>45</v>
      </c>
      <c r="E50" s="28">
        <v>3</v>
      </c>
      <c r="F50" s="21" t="s">
        <v>142</v>
      </c>
      <c r="G50" s="66"/>
      <c r="H50" s="66"/>
    </row>
    <row r="51" spans="1:8" ht="90" x14ac:dyDescent="0.2">
      <c r="A51" s="31">
        <f t="shared" si="0"/>
        <v>50</v>
      </c>
      <c r="B51" s="27" t="s">
        <v>288</v>
      </c>
      <c r="C51" s="20" t="s">
        <v>289</v>
      </c>
      <c r="D51" s="22" t="s">
        <v>45</v>
      </c>
      <c r="E51" s="32">
        <v>6</v>
      </c>
      <c r="F51" s="21" t="s">
        <v>142</v>
      </c>
      <c r="G51" s="52" t="s">
        <v>291</v>
      </c>
      <c r="H51" s="56" t="s">
        <v>291</v>
      </c>
    </row>
    <row r="52" spans="1:8" ht="90" x14ac:dyDescent="0.2">
      <c r="A52" s="27">
        <f t="shared" si="0"/>
        <v>51</v>
      </c>
      <c r="B52" s="27" t="s">
        <v>288</v>
      </c>
      <c r="C52" s="20" t="s">
        <v>290</v>
      </c>
      <c r="D52" s="22" t="s">
        <v>45</v>
      </c>
      <c r="E52" s="33">
        <v>5</v>
      </c>
      <c r="F52" s="21" t="s">
        <v>142</v>
      </c>
      <c r="G52" s="52" t="s">
        <v>291</v>
      </c>
      <c r="H52" s="56" t="s">
        <v>291</v>
      </c>
    </row>
    <row r="53" spans="1:8" ht="22.5" x14ac:dyDescent="0.2">
      <c r="A53" s="27">
        <f t="shared" si="0"/>
        <v>52</v>
      </c>
      <c r="B53" s="27" t="s">
        <v>288</v>
      </c>
      <c r="C53" s="20" t="s">
        <v>214</v>
      </c>
      <c r="D53" s="22" t="s">
        <v>45</v>
      </c>
      <c r="E53" s="28">
        <v>29</v>
      </c>
      <c r="F53" s="21" t="s">
        <v>142</v>
      </c>
      <c r="G53" s="67" t="s">
        <v>292</v>
      </c>
      <c r="H53" s="78" t="s">
        <v>292</v>
      </c>
    </row>
    <row r="54" spans="1:8" ht="22.5" x14ac:dyDescent="0.2">
      <c r="A54" s="27">
        <f t="shared" si="0"/>
        <v>53</v>
      </c>
      <c r="B54" s="27" t="s">
        <v>288</v>
      </c>
      <c r="C54" s="20" t="s">
        <v>215</v>
      </c>
      <c r="D54" s="22" t="s">
        <v>45</v>
      </c>
      <c r="E54" s="28">
        <v>8</v>
      </c>
      <c r="F54" s="21" t="s">
        <v>142</v>
      </c>
      <c r="G54" s="67"/>
      <c r="H54" s="78"/>
    </row>
    <row r="55" spans="1:8" ht="22.5" x14ac:dyDescent="0.2">
      <c r="A55" s="27">
        <f t="shared" si="0"/>
        <v>54</v>
      </c>
      <c r="B55" s="27" t="s">
        <v>288</v>
      </c>
      <c r="C55" s="20" t="s">
        <v>216</v>
      </c>
      <c r="D55" s="22" t="s">
        <v>45</v>
      </c>
      <c r="E55" s="28">
        <v>1</v>
      </c>
      <c r="F55" s="21" t="s">
        <v>142</v>
      </c>
      <c r="G55" s="67"/>
      <c r="H55" s="78"/>
    </row>
    <row r="56" spans="1:8" ht="90" x14ac:dyDescent="0.2">
      <c r="A56" s="27">
        <f t="shared" si="0"/>
        <v>55</v>
      </c>
      <c r="B56" s="27" t="s">
        <v>288</v>
      </c>
      <c r="C56" s="20" t="s">
        <v>143</v>
      </c>
      <c r="D56" s="22" t="s">
        <v>45</v>
      </c>
      <c r="E56" s="28">
        <v>3</v>
      </c>
      <c r="F56" s="21" t="s">
        <v>142</v>
      </c>
      <c r="G56" s="52" t="s">
        <v>293</v>
      </c>
      <c r="H56" s="56" t="s">
        <v>293</v>
      </c>
    </row>
    <row r="57" spans="1:8" ht="22.5" x14ac:dyDescent="0.2">
      <c r="A57" s="27">
        <f t="shared" si="0"/>
        <v>56</v>
      </c>
      <c r="B57" s="27" t="s">
        <v>288</v>
      </c>
      <c r="C57" s="34" t="s">
        <v>231</v>
      </c>
      <c r="D57" s="22" t="s">
        <v>45</v>
      </c>
      <c r="E57" s="33">
        <v>69</v>
      </c>
      <c r="F57" s="21" t="s">
        <v>142</v>
      </c>
      <c r="G57" s="68" t="s">
        <v>155</v>
      </c>
      <c r="H57" s="68" t="s">
        <v>297</v>
      </c>
    </row>
    <row r="58" spans="1:8" ht="22.5" x14ac:dyDescent="0.2">
      <c r="A58" s="27">
        <f t="shared" si="0"/>
        <v>57</v>
      </c>
      <c r="B58" s="27" t="s">
        <v>288</v>
      </c>
      <c r="C58" s="34" t="s">
        <v>232</v>
      </c>
      <c r="D58" s="22" t="s">
        <v>45</v>
      </c>
      <c r="E58" s="33">
        <v>21</v>
      </c>
      <c r="F58" s="21" t="s">
        <v>142</v>
      </c>
      <c r="G58" s="69"/>
      <c r="H58" s="69"/>
    </row>
    <row r="59" spans="1:8" ht="22.5" x14ac:dyDescent="0.2">
      <c r="A59" s="27">
        <f t="shared" si="0"/>
        <v>58</v>
      </c>
      <c r="B59" s="27" t="s">
        <v>288</v>
      </c>
      <c r="C59" s="34" t="s">
        <v>233</v>
      </c>
      <c r="D59" s="22" t="s">
        <v>45</v>
      </c>
      <c r="E59" s="33">
        <v>19</v>
      </c>
      <c r="F59" s="21" t="s">
        <v>142</v>
      </c>
      <c r="G59" s="69"/>
      <c r="H59" s="69"/>
    </row>
    <row r="60" spans="1:8" ht="22.5" x14ac:dyDescent="0.2">
      <c r="A60" s="27">
        <f t="shared" si="0"/>
        <v>59</v>
      </c>
      <c r="B60" s="27" t="s">
        <v>288</v>
      </c>
      <c r="C60" s="34" t="s">
        <v>234</v>
      </c>
      <c r="D60" s="22" t="s">
        <v>45</v>
      </c>
      <c r="E60" s="33">
        <v>79</v>
      </c>
      <c r="F60" s="21" t="s">
        <v>142</v>
      </c>
      <c r="G60" s="69"/>
      <c r="H60" s="69"/>
    </row>
    <row r="61" spans="1:8" ht="22.5" x14ac:dyDescent="0.2">
      <c r="A61" s="27">
        <f t="shared" si="0"/>
        <v>60</v>
      </c>
      <c r="B61" s="27" t="s">
        <v>288</v>
      </c>
      <c r="C61" s="34" t="s">
        <v>235</v>
      </c>
      <c r="D61" s="22" t="s">
        <v>45</v>
      </c>
      <c r="E61" s="33">
        <v>5</v>
      </c>
      <c r="F61" s="21" t="s">
        <v>142</v>
      </c>
      <c r="G61" s="69"/>
      <c r="H61" s="69"/>
    </row>
    <row r="62" spans="1:8" ht="22.5" x14ac:dyDescent="0.2">
      <c r="A62" s="27">
        <f t="shared" si="0"/>
        <v>61</v>
      </c>
      <c r="B62" s="27" t="s">
        <v>288</v>
      </c>
      <c r="C62" s="34" t="s">
        <v>217</v>
      </c>
      <c r="D62" s="22" t="s">
        <v>45</v>
      </c>
      <c r="E62" s="33">
        <v>14</v>
      </c>
      <c r="F62" s="21" t="s">
        <v>142</v>
      </c>
      <c r="G62" s="69"/>
      <c r="H62" s="69"/>
    </row>
    <row r="63" spans="1:8" ht="22.5" x14ac:dyDescent="0.2">
      <c r="A63" s="27">
        <f t="shared" si="0"/>
        <v>62</v>
      </c>
      <c r="B63" s="27" t="s">
        <v>288</v>
      </c>
      <c r="C63" s="34" t="s">
        <v>218</v>
      </c>
      <c r="D63" s="22" t="s">
        <v>45</v>
      </c>
      <c r="E63" s="33">
        <v>5</v>
      </c>
      <c r="F63" s="21" t="s">
        <v>142</v>
      </c>
      <c r="G63" s="69"/>
      <c r="H63" s="69"/>
    </row>
    <row r="64" spans="1:8" ht="22.5" x14ac:dyDescent="0.2">
      <c r="A64" s="27">
        <f t="shared" si="0"/>
        <v>63</v>
      </c>
      <c r="B64" s="27" t="s">
        <v>288</v>
      </c>
      <c r="C64" s="34" t="s">
        <v>219</v>
      </c>
      <c r="D64" s="22" t="s">
        <v>45</v>
      </c>
      <c r="E64" s="33">
        <v>2</v>
      </c>
      <c r="F64" s="21" t="s">
        <v>142</v>
      </c>
      <c r="G64" s="70"/>
      <c r="H64" s="70"/>
    </row>
    <row r="65" spans="1:8" ht="22.5" x14ac:dyDescent="0.2">
      <c r="A65" s="27">
        <f t="shared" si="0"/>
        <v>64</v>
      </c>
      <c r="B65" s="27" t="s">
        <v>288</v>
      </c>
      <c r="C65" s="34" t="s">
        <v>236</v>
      </c>
      <c r="D65" s="22" t="s">
        <v>45</v>
      </c>
      <c r="E65" s="33">
        <v>110</v>
      </c>
      <c r="F65" s="21" t="s">
        <v>142</v>
      </c>
      <c r="G65" s="75" t="s">
        <v>144</v>
      </c>
      <c r="H65" s="75" t="s">
        <v>298</v>
      </c>
    </row>
    <row r="66" spans="1:8" ht="22.5" x14ac:dyDescent="0.2">
      <c r="A66" s="27">
        <f t="shared" si="0"/>
        <v>65</v>
      </c>
      <c r="B66" s="27" t="s">
        <v>288</v>
      </c>
      <c r="C66" s="34" t="s">
        <v>237</v>
      </c>
      <c r="D66" s="22" t="s">
        <v>45</v>
      </c>
      <c r="E66" s="33">
        <v>80</v>
      </c>
      <c r="F66" s="21" t="s">
        <v>142</v>
      </c>
      <c r="G66" s="76"/>
      <c r="H66" s="76"/>
    </row>
    <row r="67" spans="1:8" ht="22.5" x14ac:dyDescent="0.2">
      <c r="A67" s="27">
        <f t="shared" si="0"/>
        <v>66</v>
      </c>
      <c r="B67" s="27" t="s">
        <v>288</v>
      </c>
      <c r="C67" s="34" t="s">
        <v>238</v>
      </c>
      <c r="D67" s="22" t="s">
        <v>45</v>
      </c>
      <c r="E67" s="33">
        <v>56</v>
      </c>
      <c r="F67" s="21" t="s">
        <v>142</v>
      </c>
      <c r="G67" s="76"/>
      <c r="H67" s="76"/>
    </row>
    <row r="68" spans="1:8" ht="22.5" x14ac:dyDescent="0.2">
      <c r="A68" s="27">
        <f t="shared" ref="A68:A111" si="1">A67+1</f>
        <v>67</v>
      </c>
      <c r="B68" s="27" t="s">
        <v>288</v>
      </c>
      <c r="C68" s="34" t="s">
        <v>239</v>
      </c>
      <c r="D68" s="22" t="s">
        <v>45</v>
      </c>
      <c r="E68" s="33">
        <v>10</v>
      </c>
      <c r="F68" s="21" t="s">
        <v>142</v>
      </c>
      <c r="G68" s="76"/>
      <c r="H68" s="76"/>
    </row>
    <row r="69" spans="1:8" ht="22.5" x14ac:dyDescent="0.2">
      <c r="A69" s="27">
        <f t="shared" si="1"/>
        <v>68</v>
      </c>
      <c r="B69" s="27" t="s">
        <v>288</v>
      </c>
      <c r="C69" s="34" t="s">
        <v>240</v>
      </c>
      <c r="D69" s="22" t="s">
        <v>45</v>
      </c>
      <c r="E69" s="33">
        <v>2</v>
      </c>
      <c r="F69" s="21" t="s">
        <v>142</v>
      </c>
      <c r="G69" s="77"/>
      <c r="H69" s="77"/>
    </row>
    <row r="70" spans="1:8" ht="22.5" x14ac:dyDescent="0.2">
      <c r="A70" s="27">
        <f t="shared" si="1"/>
        <v>69</v>
      </c>
      <c r="B70" s="27" t="s">
        <v>288</v>
      </c>
      <c r="C70" s="20" t="s">
        <v>220</v>
      </c>
      <c r="D70" s="22" t="s">
        <v>45</v>
      </c>
      <c r="E70" s="28">
        <v>579</v>
      </c>
      <c r="F70" s="21" t="s">
        <v>142</v>
      </c>
      <c r="G70" s="74" t="s">
        <v>154</v>
      </c>
      <c r="H70" s="78" t="s">
        <v>299</v>
      </c>
    </row>
    <row r="71" spans="1:8" ht="22.5" x14ac:dyDescent="0.2">
      <c r="A71" s="27">
        <f t="shared" si="1"/>
        <v>70</v>
      </c>
      <c r="B71" s="27" t="s">
        <v>288</v>
      </c>
      <c r="C71" s="20" t="s">
        <v>221</v>
      </c>
      <c r="D71" s="22" t="s">
        <v>45</v>
      </c>
      <c r="E71" s="28">
        <v>67</v>
      </c>
      <c r="F71" s="21" t="s">
        <v>142</v>
      </c>
      <c r="G71" s="74"/>
      <c r="H71" s="78"/>
    </row>
    <row r="72" spans="1:8" ht="22.5" x14ac:dyDescent="0.2">
      <c r="A72" s="27">
        <f t="shared" si="1"/>
        <v>71</v>
      </c>
      <c r="B72" s="27" t="s">
        <v>288</v>
      </c>
      <c r="C72" s="20" t="s">
        <v>222</v>
      </c>
      <c r="D72" s="22" t="s">
        <v>45</v>
      </c>
      <c r="E72" s="28">
        <v>120</v>
      </c>
      <c r="F72" s="21" t="s">
        <v>142</v>
      </c>
      <c r="G72" s="74"/>
      <c r="H72" s="78"/>
    </row>
    <row r="73" spans="1:8" ht="22.5" x14ac:dyDescent="0.2">
      <c r="A73" s="27">
        <f t="shared" si="1"/>
        <v>72</v>
      </c>
      <c r="B73" s="27" t="s">
        <v>288</v>
      </c>
      <c r="C73" s="20" t="s">
        <v>223</v>
      </c>
      <c r="D73" s="22" t="s">
        <v>45</v>
      </c>
      <c r="E73" s="28">
        <v>108</v>
      </c>
      <c r="F73" s="21" t="s">
        <v>142</v>
      </c>
      <c r="G73" s="74"/>
      <c r="H73" s="78"/>
    </row>
    <row r="74" spans="1:8" ht="22.5" x14ac:dyDescent="0.2">
      <c r="A74" s="27">
        <f t="shared" si="1"/>
        <v>73</v>
      </c>
      <c r="B74" s="27" t="s">
        <v>288</v>
      </c>
      <c r="C74" s="20" t="s">
        <v>224</v>
      </c>
      <c r="D74" s="22" t="s">
        <v>45</v>
      </c>
      <c r="E74" s="28">
        <v>12</v>
      </c>
      <c r="F74" s="21" t="s">
        <v>142</v>
      </c>
      <c r="G74" s="74"/>
      <c r="H74" s="78"/>
    </row>
    <row r="75" spans="1:8" ht="22.5" x14ac:dyDescent="0.2">
      <c r="A75" s="27">
        <f t="shared" si="1"/>
        <v>74</v>
      </c>
      <c r="B75" s="27" t="s">
        <v>288</v>
      </c>
      <c r="C75" s="20" t="s">
        <v>225</v>
      </c>
      <c r="D75" s="22" t="s">
        <v>45</v>
      </c>
      <c r="E75" s="28">
        <v>221</v>
      </c>
      <c r="F75" s="21" t="s">
        <v>142</v>
      </c>
      <c r="G75" s="74"/>
      <c r="H75" s="78"/>
    </row>
    <row r="76" spans="1:8" ht="22.5" x14ac:dyDescent="0.2">
      <c r="A76" s="27">
        <f t="shared" si="1"/>
        <v>75</v>
      </c>
      <c r="B76" s="27" t="s">
        <v>288</v>
      </c>
      <c r="C76" s="20" t="s">
        <v>226</v>
      </c>
      <c r="D76" s="22" t="s">
        <v>45</v>
      </c>
      <c r="E76" s="28">
        <v>858</v>
      </c>
      <c r="F76" s="21" t="s">
        <v>142</v>
      </c>
      <c r="G76" s="74"/>
      <c r="H76" s="78"/>
    </row>
    <row r="77" spans="1:8" ht="22.5" x14ac:dyDescent="0.2">
      <c r="A77" s="27">
        <f t="shared" si="1"/>
        <v>76</v>
      </c>
      <c r="B77" s="27" t="s">
        <v>288</v>
      </c>
      <c r="C77" s="20" t="s">
        <v>227</v>
      </c>
      <c r="D77" s="22" t="s">
        <v>45</v>
      </c>
      <c r="E77" s="28">
        <v>4</v>
      </c>
      <c r="F77" s="21" t="s">
        <v>142</v>
      </c>
      <c r="G77" s="74"/>
      <c r="H77" s="78"/>
    </row>
    <row r="78" spans="1:8" ht="22.5" x14ac:dyDescent="0.2">
      <c r="A78" s="27">
        <f t="shared" si="1"/>
        <v>77</v>
      </c>
      <c r="B78" s="27" t="s">
        <v>288</v>
      </c>
      <c r="C78" s="20" t="s">
        <v>228</v>
      </c>
      <c r="D78" s="22" t="s">
        <v>45</v>
      </c>
      <c r="E78" s="28">
        <v>2</v>
      </c>
      <c r="F78" s="21" t="s">
        <v>142</v>
      </c>
      <c r="G78" s="74"/>
      <c r="H78" s="78"/>
    </row>
    <row r="79" spans="1:8" ht="22.5" x14ac:dyDescent="0.2">
      <c r="A79" s="27">
        <f t="shared" si="1"/>
        <v>78</v>
      </c>
      <c r="B79" s="27" t="s">
        <v>288</v>
      </c>
      <c r="C79" s="20" t="s">
        <v>229</v>
      </c>
      <c r="D79" s="22" t="s">
        <v>45</v>
      </c>
      <c r="E79" s="28">
        <v>4</v>
      </c>
      <c r="F79" s="21" t="s">
        <v>142</v>
      </c>
      <c r="G79" s="74"/>
      <c r="H79" s="78"/>
    </row>
    <row r="80" spans="1:8" ht="22.5" x14ac:dyDescent="0.2">
      <c r="A80" s="27">
        <f t="shared" si="1"/>
        <v>79</v>
      </c>
      <c r="B80" s="27" t="s">
        <v>288</v>
      </c>
      <c r="C80" s="20" t="s">
        <v>230</v>
      </c>
      <c r="D80" s="22" t="s">
        <v>45</v>
      </c>
      <c r="E80" s="28">
        <v>2</v>
      </c>
      <c r="F80" s="21" t="s">
        <v>142</v>
      </c>
      <c r="G80" s="74"/>
      <c r="H80" s="78"/>
    </row>
    <row r="81" spans="1:8" ht="45" x14ac:dyDescent="0.2">
      <c r="A81" s="31">
        <f t="shared" si="1"/>
        <v>80</v>
      </c>
      <c r="B81" s="27" t="s">
        <v>288</v>
      </c>
      <c r="C81" s="20" t="s">
        <v>161</v>
      </c>
      <c r="D81" s="22" t="s">
        <v>45</v>
      </c>
      <c r="E81" s="32">
        <v>17</v>
      </c>
      <c r="F81" s="20" t="s">
        <v>159</v>
      </c>
      <c r="G81" s="52" t="s">
        <v>162</v>
      </c>
      <c r="H81" s="56" t="s">
        <v>162</v>
      </c>
    </row>
    <row r="82" spans="1:8" ht="45" x14ac:dyDescent="0.2">
      <c r="A82" s="27">
        <f t="shared" si="1"/>
        <v>81</v>
      </c>
      <c r="B82" s="27" t="s">
        <v>288</v>
      </c>
      <c r="C82" s="20" t="s">
        <v>158</v>
      </c>
      <c r="D82" s="22" t="s">
        <v>45</v>
      </c>
      <c r="E82" s="33">
        <v>9</v>
      </c>
      <c r="F82" s="20" t="s">
        <v>159</v>
      </c>
      <c r="G82" s="52" t="s">
        <v>160</v>
      </c>
      <c r="H82" s="56" t="s">
        <v>160</v>
      </c>
    </row>
    <row r="83" spans="1:8" ht="45" x14ac:dyDescent="0.2">
      <c r="A83" s="27">
        <f t="shared" si="1"/>
        <v>82</v>
      </c>
      <c r="B83" s="27" t="s">
        <v>288</v>
      </c>
      <c r="C83" s="20" t="s">
        <v>163</v>
      </c>
      <c r="D83" s="22" t="s">
        <v>45</v>
      </c>
      <c r="E83" s="33">
        <v>4</v>
      </c>
      <c r="F83" s="20" t="s">
        <v>159</v>
      </c>
      <c r="G83" s="52" t="s">
        <v>164</v>
      </c>
      <c r="H83" s="56" t="s">
        <v>164</v>
      </c>
    </row>
    <row r="84" spans="1:8" ht="45" x14ac:dyDescent="0.2">
      <c r="A84" s="27">
        <f t="shared" si="1"/>
        <v>83</v>
      </c>
      <c r="B84" s="27" t="s">
        <v>288</v>
      </c>
      <c r="C84" s="34" t="s">
        <v>269</v>
      </c>
      <c r="D84" s="22" t="s">
        <v>45</v>
      </c>
      <c r="E84" s="33">
        <v>1</v>
      </c>
      <c r="F84" s="20" t="s">
        <v>159</v>
      </c>
      <c r="G84" s="52" t="s">
        <v>260</v>
      </c>
      <c r="H84" s="56" t="s">
        <v>260</v>
      </c>
    </row>
    <row r="85" spans="1:8" ht="22.5" x14ac:dyDescent="0.2">
      <c r="A85" s="27">
        <f t="shared" si="1"/>
        <v>84</v>
      </c>
      <c r="B85" s="27" t="s">
        <v>288</v>
      </c>
      <c r="C85" s="20" t="s">
        <v>241</v>
      </c>
      <c r="D85" s="22" t="s">
        <v>45</v>
      </c>
      <c r="E85" s="28">
        <v>155</v>
      </c>
      <c r="F85" s="21" t="s">
        <v>142</v>
      </c>
      <c r="G85" s="74" t="s">
        <v>156</v>
      </c>
      <c r="H85" s="78" t="s">
        <v>294</v>
      </c>
    </row>
    <row r="86" spans="1:8" ht="22.5" x14ac:dyDescent="0.2">
      <c r="A86" s="27">
        <f t="shared" si="1"/>
        <v>85</v>
      </c>
      <c r="B86" s="27" t="s">
        <v>288</v>
      </c>
      <c r="C86" s="20" t="s">
        <v>242</v>
      </c>
      <c r="D86" s="22" t="s">
        <v>45</v>
      </c>
      <c r="E86" s="28">
        <v>256</v>
      </c>
      <c r="F86" s="21" t="s">
        <v>142</v>
      </c>
      <c r="G86" s="74"/>
      <c r="H86" s="78"/>
    </row>
    <row r="87" spans="1:8" ht="22.5" x14ac:dyDescent="0.2">
      <c r="A87" s="27">
        <f t="shared" si="1"/>
        <v>86</v>
      </c>
      <c r="B87" s="27" t="s">
        <v>288</v>
      </c>
      <c r="C87" s="20" t="s">
        <v>243</v>
      </c>
      <c r="D87" s="22" t="s">
        <v>45</v>
      </c>
      <c r="E87" s="28">
        <v>87</v>
      </c>
      <c r="F87" s="21" t="s">
        <v>142</v>
      </c>
      <c r="G87" s="74"/>
      <c r="H87" s="78"/>
    </row>
    <row r="88" spans="1:8" ht="22.5" x14ac:dyDescent="0.2">
      <c r="A88" s="27">
        <f t="shared" si="1"/>
        <v>87</v>
      </c>
      <c r="B88" s="27" t="s">
        <v>288</v>
      </c>
      <c r="C88" s="20" t="s">
        <v>244</v>
      </c>
      <c r="D88" s="22" t="s">
        <v>45</v>
      </c>
      <c r="E88" s="28">
        <v>10</v>
      </c>
      <c r="F88" s="21" t="s">
        <v>142</v>
      </c>
      <c r="G88" s="74"/>
      <c r="H88" s="78"/>
    </row>
    <row r="89" spans="1:8" ht="22.5" x14ac:dyDescent="0.2">
      <c r="A89" s="27">
        <f t="shared" si="1"/>
        <v>88</v>
      </c>
      <c r="B89" s="27" t="s">
        <v>288</v>
      </c>
      <c r="C89" s="20" t="s">
        <v>245</v>
      </c>
      <c r="D89" s="22" t="s">
        <v>45</v>
      </c>
      <c r="E89" s="28">
        <v>82</v>
      </c>
      <c r="F89" s="21" t="s">
        <v>142</v>
      </c>
      <c r="G89" s="74"/>
      <c r="H89" s="78"/>
    </row>
    <row r="90" spans="1:8" ht="33.75" x14ac:dyDescent="0.2">
      <c r="A90" s="31">
        <f t="shared" si="1"/>
        <v>89</v>
      </c>
      <c r="B90" s="27" t="s">
        <v>288</v>
      </c>
      <c r="C90" s="20" t="s">
        <v>259</v>
      </c>
      <c r="D90" s="22" t="s">
        <v>45</v>
      </c>
      <c r="E90" s="32">
        <v>157</v>
      </c>
      <c r="F90" s="21" t="s">
        <v>142</v>
      </c>
      <c r="G90" s="23" t="s">
        <v>156</v>
      </c>
      <c r="H90" s="56" t="s">
        <v>294</v>
      </c>
    </row>
    <row r="91" spans="1:8" ht="22.5" x14ac:dyDescent="0.2">
      <c r="A91" s="27">
        <f t="shared" si="1"/>
        <v>90</v>
      </c>
      <c r="B91" s="27" t="s">
        <v>288</v>
      </c>
      <c r="C91" s="20" t="s">
        <v>246</v>
      </c>
      <c r="D91" s="22" t="s">
        <v>45</v>
      </c>
      <c r="E91" s="28">
        <v>153</v>
      </c>
      <c r="F91" s="21" t="s">
        <v>142</v>
      </c>
      <c r="G91" s="74" t="s">
        <v>156</v>
      </c>
      <c r="H91" s="78" t="s">
        <v>294</v>
      </c>
    </row>
    <row r="92" spans="1:8" ht="22.5" x14ac:dyDescent="0.2">
      <c r="A92" s="27">
        <f t="shared" si="1"/>
        <v>91</v>
      </c>
      <c r="B92" s="27" t="s">
        <v>288</v>
      </c>
      <c r="C92" s="20" t="s">
        <v>247</v>
      </c>
      <c r="D92" s="22" t="s">
        <v>45</v>
      </c>
      <c r="E92" s="28">
        <v>14</v>
      </c>
      <c r="F92" s="21" t="s">
        <v>142</v>
      </c>
      <c r="G92" s="74"/>
      <c r="H92" s="78"/>
    </row>
    <row r="93" spans="1:8" ht="22.5" x14ac:dyDescent="0.2">
      <c r="A93" s="27">
        <f t="shared" si="1"/>
        <v>92</v>
      </c>
      <c r="B93" s="27" t="s">
        <v>288</v>
      </c>
      <c r="C93" s="20" t="s">
        <v>248</v>
      </c>
      <c r="D93" s="22" t="s">
        <v>45</v>
      </c>
      <c r="E93" s="28">
        <v>42</v>
      </c>
      <c r="F93" s="21" t="s">
        <v>142</v>
      </c>
      <c r="G93" s="74"/>
      <c r="H93" s="78"/>
    </row>
    <row r="94" spans="1:8" ht="22.5" x14ac:dyDescent="0.2">
      <c r="A94" s="27">
        <f t="shared" si="1"/>
        <v>93</v>
      </c>
      <c r="B94" s="27" t="s">
        <v>288</v>
      </c>
      <c r="C94" s="20" t="s">
        <v>249</v>
      </c>
      <c r="D94" s="22" t="s">
        <v>45</v>
      </c>
      <c r="E94" s="28">
        <v>49</v>
      </c>
      <c r="F94" s="21" t="s">
        <v>142</v>
      </c>
      <c r="G94" s="74"/>
      <c r="H94" s="78"/>
    </row>
    <row r="95" spans="1:8" ht="22.5" x14ac:dyDescent="0.2">
      <c r="A95" s="27">
        <f t="shared" si="1"/>
        <v>94</v>
      </c>
      <c r="B95" s="27" t="s">
        <v>288</v>
      </c>
      <c r="C95" s="20" t="s">
        <v>250</v>
      </c>
      <c r="D95" s="22" t="s">
        <v>45</v>
      </c>
      <c r="E95" s="28">
        <v>70</v>
      </c>
      <c r="F95" s="21" t="s">
        <v>142</v>
      </c>
      <c r="G95" s="74"/>
      <c r="H95" s="78"/>
    </row>
    <row r="96" spans="1:8" ht="22.5" x14ac:dyDescent="0.2">
      <c r="A96" s="27">
        <f t="shared" si="1"/>
        <v>95</v>
      </c>
      <c r="B96" s="27" t="s">
        <v>288</v>
      </c>
      <c r="C96" s="20" t="s">
        <v>264</v>
      </c>
      <c r="D96" s="22" t="s">
        <v>45</v>
      </c>
      <c r="E96" s="28">
        <v>968</v>
      </c>
      <c r="F96" s="21" t="s">
        <v>142</v>
      </c>
      <c r="G96" s="74" t="s">
        <v>156</v>
      </c>
      <c r="H96" s="78" t="s">
        <v>294</v>
      </c>
    </row>
    <row r="97" spans="1:8" ht="22.5" x14ac:dyDescent="0.2">
      <c r="A97" s="27">
        <f t="shared" si="1"/>
        <v>96</v>
      </c>
      <c r="B97" s="27" t="s">
        <v>288</v>
      </c>
      <c r="C97" s="20" t="s">
        <v>265</v>
      </c>
      <c r="D97" s="22" t="s">
        <v>45</v>
      </c>
      <c r="E97" s="28">
        <v>124</v>
      </c>
      <c r="F97" s="21" t="s">
        <v>142</v>
      </c>
      <c r="G97" s="74"/>
      <c r="H97" s="78"/>
    </row>
    <row r="98" spans="1:8" ht="22.5" x14ac:dyDescent="0.2">
      <c r="A98" s="27">
        <f t="shared" si="1"/>
        <v>97</v>
      </c>
      <c r="B98" s="27" t="s">
        <v>288</v>
      </c>
      <c r="C98" s="20" t="s">
        <v>266</v>
      </c>
      <c r="D98" s="22" t="s">
        <v>45</v>
      </c>
      <c r="E98" s="28">
        <v>4</v>
      </c>
      <c r="F98" s="21" t="s">
        <v>142</v>
      </c>
      <c r="G98" s="74"/>
      <c r="H98" s="78"/>
    </row>
    <row r="99" spans="1:8" ht="22.5" x14ac:dyDescent="0.2">
      <c r="A99" s="27">
        <f t="shared" si="1"/>
        <v>98</v>
      </c>
      <c r="B99" s="27" t="s">
        <v>288</v>
      </c>
      <c r="C99" s="20" t="s">
        <v>251</v>
      </c>
      <c r="D99" s="22" t="s">
        <v>45</v>
      </c>
      <c r="E99" s="28">
        <v>1</v>
      </c>
      <c r="F99" s="21" t="s">
        <v>142</v>
      </c>
      <c r="G99" s="67" t="s">
        <v>157</v>
      </c>
      <c r="H99" s="78" t="s">
        <v>157</v>
      </c>
    </row>
    <row r="100" spans="1:8" ht="22.5" x14ac:dyDescent="0.2">
      <c r="A100" s="27">
        <f t="shared" si="1"/>
        <v>99</v>
      </c>
      <c r="B100" s="27" t="s">
        <v>288</v>
      </c>
      <c r="C100" s="20" t="s">
        <v>252</v>
      </c>
      <c r="D100" s="22" t="s">
        <v>45</v>
      </c>
      <c r="E100" s="28">
        <v>30</v>
      </c>
      <c r="F100" s="21" t="s">
        <v>142</v>
      </c>
      <c r="G100" s="67"/>
      <c r="H100" s="78"/>
    </row>
    <row r="101" spans="1:8" ht="22.5" x14ac:dyDescent="0.2">
      <c r="A101" s="27">
        <f t="shared" si="1"/>
        <v>100</v>
      </c>
      <c r="B101" s="27" t="s">
        <v>288</v>
      </c>
      <c r="C101" s="20" t="s">
        <v>253</v>
      </c>
      <c r="D101" s="22" t="s">
        <v>45</v>
      </c>
      <c r="E101" s="28">
        <v>3</v>
      </c>
      <c r="F101" s="21" t="s">
        <v>142</v>
      </c>
      <c r="G101" s="67"/>
      <c r="H101" s="78"/>
    </row>
    <row r="102" spans="1:8" ht="22.5" x14ac:dyDescent="0.2">
      <c r="A102" s="27">
        <f t="shared" si="1"/>
        <v>101</v>
      </c>
      <c r="B102" s="27" t="s">
        <v>288</v>
      </c>
      <c r="C102" s="20" t="s">
        <v>254</v>
      </c>
      <c r="D102" s="22" t="s">
        <v>45</v>
      </c>
      <c r="E102" s="28">
        <v>8</v>
      </c>
      <c r="F102" s="21" t="s">
        <v>142</v>
      </c>
      <c r="G102" s="67"/>
      <c r="H102" s="78"/>
    </row>
    <row r="103" spans="1:8" ht="22.5" x14ac:dyDescent="0.2">
      <c r="A103" s="27">
        <f t="shared" si="1"/>
        <v>102</v>
      </c>
      <c r="B103" s="27" t="s">
        <v>288</v>
      </c>
      <c r="C103" s="20" t="s">
        <v>255</v>
      </c>
      <c r="D103" s="22" t="s">
        <v>45</v>
      </c>
      <c r="E103" s="28">
        <v>2</v>
      </c>
      <c r="F103" s="21" t="s">
        <v>142</v>
      </c>
      <c r="G103" s="67"/>
      <c r="H103" s="78"/>
    </row>
    <row r="104" spans="1:8" ht="22.5" x14ac:dyDescent="0.2">
      <c r="A104" s="27">
        <f t="shared" si="1"/>
        <v>103</v>
      </c>
      <c r="B104" s="27" t="s">
        <v>288</v>
      </c>
      <c r="C104" s="20" t="s">
        <v>256</v>
      </c>
      <c r="D104" s="22" t="s">
        <v>45</v>
      </c>
      <c r="E104" s="28">
        <v>2</v>
      </c>
      <c r="F104" s="21" t="s">
        <v>142</v>
      </c>
      <c r="G104" s="67"/>
      <c r="H104" s="78"/>
    </row>
    <row r="105" spans="1:8" ht="22.5" x14ac:dyDescent="0.2">
      <c r="A105" s="27">
        <f t="shared" si="1"/>
        <v>104</v>
      </c>
      <c r="B105" s="27" t="s">
        <v>288</v>
      </c>
      <c r="C105" s="20" t="s">
        <v>257</v>
      </c>
      <c r="D105" s="22" t="s">
        <v>45</v>
      </c>
      <c r="E105" s="28">
        <v>1</v>
      </c>
      <c r="F105" s="21" t="s">
        <v>142</v>
      </c>
      <c r="G105" s="67"/>
      <c r="H105" s="78"/>
    </row>
    <row r="106" spans="1:8" ht="22.5" x14ac:dyDescent="0.2">
      <c r="A106" s="27">
        <f t="shared" si="1"/>
        <v>105</v>
      </c>
      <c r="B106" s="27" t="s">
        <v>288</v>
      </c>
      <c r="C106" s="20" t="s">
        <v>258</v>
      </c>
      <c r="D106" s="22" t="s">
        <v>45</v>
      </c>
      <c r="E106" s="28">
        <v>1</v>
      </c>
      <c r="F106" s="21" t="s">
        <v>142</v>
      </c>
      <c r="G106" s="67"/>
      <c r="H106" s="78"/>
    </row>
    <row r="107" spans="1:8" ht="22.5" x14ac:dyDescent="0.2">
      <c r="A107" s="31">
        <f t="shared" si="1"/>
        <v>106</v>
      </c>
      <c r="B107" s="27" t="s">
        <v>288</v>
      </c>
      <c r="C107" s="35" t="s">
        <v>270</v>
      </c>
      <c r="D107" s="22" t="s">
        <v>45</v>
      </c>
      <c r="E107" s="32">
        <v>3</v>
      </c>
      <c r="F107" s="21" t="s">
        <v>142</v>
      </c>
      <c r="G107" s="55" t="s">
        <v>142</v>
      </c>
      <c r="H107" s="21" t="s">
        <v>142</v>
      </c>
    </row>
    <row r="108" spans="1:8" ht="22.5" x14ac:dyDescent="0.2">
      <c r="A108" s="27">
        <f t="shared" si="1"/>
        <v>107</v>
      </c>
      <c r="B108" s="27" t="s">
        <v>288</v>
      </c>
      <c r="C108" s="20" t="s">
        <v>261</v>
      </c>
      <c r="D108" s="22" t="s">
        <v>45</v>
      </c>
      <c r="E108" s="28">
        <v>200</v>
      </c>
      <c r="F108" s="21" t="s">
        <v>142</v>
      </c>
      <c r="G108" s="74" t="s">
        <v>156</v>
      </c>
      <c r="H108" s="78" t="s">
        <v>294</v>
      </c>
    </row>
    <row r="109" spans="1:8" ht="22.5" x14ac:dyDescent="0.2">
      <c r="A109" s="27">
        <f t="shared" si="1"/>
        <v>108</v>
      </c>
      <c r="B109" s="27" t="s">
        <v>288</v>
      </c>
      <c r="C109" s="20" t="s">
        <v>262</v>
      </c>
      <c r="D109" s="22" t="s">
        <v>45</v>
      </c>
      <c r="E109" s="28">
        <v>2</v>
      </c>
      <c r="F109" s="21" t="s">
        <v>142</v>
      </c>
      <c r="G109" s="74"/>
      <c r="H109" s="78"/>
    </row>
    <row r="110" spans="1:8" ht="22.5" x14ac:dyDescent="0.2">
      <c r="A110" s="27">
        <f t="shared" si="1"/>
        <v>109</v>
      </c>
      <c r="B110" s="27" t="s">
        <v>288</v>
      </c>
      <c r="C110" s="20" t="s">
        <v>263</v>
      </c>
      <c r="D110" s="22" t="s">
        <v>45</v>
      </c>
      <c r="E110" s="28">
        <v>1</v>
      </c>
      <c r="F110" s="21" t="s">
        <v>142</v>
      </c>
      <c r="G110" s="74"/>
      <c r="H110" s="78"/>
    </row>
    <row r="111" spans="1:8" ht="33.75" x14ac:dyDescent="0.2">
      <c r="A111" s="27">
        <f t="shared" si="1"/>
        <v>110</v>
      </c>
      <c r="B111" s="27" t="s">
        <v>288</v>
      </c>
      <c r="C111" s="20" t="s">
        <v>271</v>
      </c>
      <c r="D111" s="22" t="s">
        <v>45</v>
      </c>
      <c r="E111" s="28">
        <v>1</v>
      </c>
      <c r="F111" s="21" t="s">
        <v>142</v>
      </c>
      <c r="G111" s="30" t="s">
        <v>156</v>
      </c>
      <c r="H111" s="29" t="s">
        <v>294</v>
      </c>
    </row>
  </sheetData>
  <mergeCells count="32">
    <mergeCell ref="H108:H110"/>
    <mergeCell ref="H70:H80"/>
    <mergeCell ref="H85:H89"/>
    <mergeCell ref="H91:H95"/>
    <mergeCell ref="H96:H98"/>
    <mergeCell ref="H99:H106"/>
    <mergeCell ref="H39:H40"/>
    <mergeCell ref="H44:H50"/>
    <mergeCell ref="H53:H55"/>
    <mergeCell ref="H57:H64"/>
    <mergeCell ref="H65:H69"/>
    <mergeCell ref="H2:H12"/>
    <mergeCell ref="H13:H20"/>
    <mergeCell ref="H21:H26"/>
    <mergeCell ref="H27:H31"/>
    <mergeCell ref="H33:H37"/>
    <mergeCell ref="G99:G106"/>
    <mergeCell ref="G108:G110"/>
    <mergeCell ref="G96:G98"/>
    <mergeCell ref="G70:G80"/>
    <mergeCell ref="G65:G69"/>
    <mergeCell ref="G85:G89"/>
    <mergeCell ref="G91:G95"/>
    <mergeCell ref="G39:G40"/>
    <mergeCell ref="G44:G50"/>
    <mergeCell ref="G53:G55"/>
    <mergeCell ref="G57:G64"/>
    <mergeCell ref="G2:G12"/>
    <mergeCell ref="G13:G20"/>
    <mergeCell ref="G21:G26"/>
    <mergeCell ref="G27:G31"/>
    <mergeCell ref="G33:G37"/>
  </mergeCells>
  <pageMargins left="0.74803149606299213" right="0.74803149606299213" top="0.98425196850393704" bottom="0.98425196850393704" header="0.51181102362204722" footer="0.51181102362204722"/>
  <pageSetup paperSize="9" scale="93" fitToHeight="7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3"/>
  <sheetViews>
    <sheetView workbookViewId="0">
      <selection activeCell="J113" sqref="A1:J113"/>
    </sheetView>
  </sheetViews>
  <sheetFormatPr defaultRowHeight="12" x14ac:dyDescent="0.2"/>
  <cols>
    <col min="1" max="1" width="6" style="40" customWidth="1"/>
    <col min="2" max="2" width="39" style="40" customWidth="1"/>
    <col min="3" max="4" width="9.33203125" style="40"/>
    <col min="5" max="5" width="18" style="40" bestFit="1" customWidth="1"/>
    <col min="6" max="257" width="9.33203125" style="40"/>
    <col min="258" max="258" width="6" style="40" customWidth="1"/>
    <col min="259" max="259" width="39.33203125" style="40" customWidth="1"/>
    <col min="260" max="513" width="9.33203125" style="40"/>
    <col min="514" max="514" width="6" style="40" customWidth="1"/>
    <col min="515" max="515" width="39.33203125" style="40" customWidth="1"/>
    <col min="516" max="769" width="9.33203125" style="40"/>
    <col min="770" max="770" width="6" style="40" customWidth="1"/>
    <col min="771" max="771" width="39.33203125" style="40" customWidth="1"/>
    <col min="772" max="1025" width="9.33203125" style="40"/>
    <col min="1026" max="1026" width="6" style="40" customWidth="1"/>
    <col min="1027" max="1027" width="39.33203125" style="40" customWidth="1"/>
    <col min="1028" max="1281" width="9.33203125" style="40"/>
    <col min="1282" max="1282" width="6" style="40" customWidth="1"/>
    <col min="1283" max="1283" width="39.33203125" style="40" customWidth="1"/>
    <col min="1284" max="1537" width="9.33203125" style="40"/>
    <col min="1538" max="1538" width="6" style="40" customWidth="1"/>
    <col min="1539" max="1539" width="39.33203125" style="40" customWidth="1"/>
    <col min="1540" max="1793" width="9.33203125" style="40"/>
    <col min="1794" max="1794" width="6" style="40" customWidth="1"/>
    <col min="1795" max="1795" width="39.33203125" style="40" customWidth="1"/>
    <col min="1796" max="2049" width="9.33203125" style="40"/>
    <col min="2050" max="2050" width="6" style="40" customWidth="1"/>
    <col min="2051" max="2051" width="39.33203125" style="40" customWidth="1"/>
    <col min="2052" max="2305" width="9.33203125" style="40"/>
    <col min="2306" max="2306" width="6" style="40" customWidth="1"/>
    <col min="2307" max="2307" width="39.33203125" style="40" customWidth="1"/>
    <col min="2308" max="2561" width="9.33203125" style="40"/>
    <col min="2562" max="2562" width="6" style="40" customWidth="1"/>
    <col min="2563" max="2563" width="39.33203125" style="40" customWidth="1"/>
    <col min="2564" max="2817" width="9.33203125" style="40"/>
    <col min="2818" max="2818" width="6" style="40" customWidth="1"/>
    <col min="2819" max="2819" width="39.33203125" style="40" customWidth="1"/>
    <col min="2820" max="3073" width="9.33203125" style="40"/>
    <col min="3074" max="3074" width="6" style="40" customWidth="1"/>
    <col min="3075" max="3075" width="39.33203125" style="40" customWidth="1"/>
    <col min="3076" max="3329" width="9.33203125" style="40"/>
    <col min="3330" max="3330" width="6" style="40" customWidth="1"/>
    <col min="3331" max="3331" width="39.33203125" style="40" customWidth="1"/>
    <col min="3332" max="3585" width="9.33203125" style="40"/>
    <col min="3586" max="3586" width="6" style="40" customWidth="1"/>
    <col min="3587" max="3587" width="39.33203125" style="40" customWidth="1"/>
    <col min="3588" max="3841" width="9.33203125" style="40"/>
    <col min="3842" max="3842" width="6" style="40" customWidth="1"/>
    <col min="3843" max="3843" width="39.33203125" style="40" customWidth="1"/>
    <col min="3844" max="4097" width="9.33203125" style="40"/>
    <col min="4098" max="4098" width="6" style="40" customWidth="1"/>
    <col min="4099" max="4099" width="39.33203125" style="40" customWidth="1"/>
    <col min="4100" max="4353" width="9.33203125" style="40"/>
    <col min="4354" max="4354" width="6" style="40" customWidth="1"/>
    <col min="4355" max="4355" width="39.33203125" style="40" customWidth="1"/>
    <col min="4356" max="4609" width="9.33203125" style="40"/>
    <col min="4610" max="4610" width="6" style="40" customWidth="1"/>
    <col min="4611" max="4611" width="39.33203125" style="40" customWidth="1"/>
    <col min="4612" max="4865" width="9.33203125" style="40"/>
    <col min="4866" max="4866" width="6" style="40" customWidth="1"/>
    <col min="4867" max="4867" width="39.33203125" style="40" customWidth="1"/>
    <col min="4868" max="5121" width="9.33203125" style="40"/>
    <col min="5122" max="5122" width="6" style="40" customWidth="1"/>
    <col min="5123" max="5123" width="39.33203125" style="40" customWidth="1"/>
    <col min="5124" max="5377" width="9.33203125" style="40"/>
    <col min="5378" max="5378" width="6" style="40" customWidth="1"/>
    <col min="5379" max="5379" width="39.33203125" style="40" customWidth="1"/>
    <col min="5380" max="5633" width="9.33203125" style="40"/>
    <col min="5634" max="5634" width="6" style="40" customWidth="1"/>
    <col min="5635" max="5635" width="39.33203125" style="40" customWidth="1"/>
    <col min="5636" max="5889" width="9.33203125" style="40"/>
    <col min="5890" max="5890" width="6" style="40" customWidth="1"/>
    <col min="5891" max="5891" width="39.33203125" style="40" customWidth="1"/>
    <col min="5892" max="6145" width="9.33203125" style="40"/>
    <col min="6146" max="6146" width="6" style="40" customWidth="1"/>
    <col min="6147" max="6147" width="39.33203125" style="40" customWidth="1"/>
    <col min="6148" max="6401" width="9.33203125" style="40"/>
    <col min="6402" max="6402" width="6" style="40" customWidth="1"/>
    <col min="6403" max="6403" width="39.33203125" style="40" customWidth="1"/>
    <col min="6404" max="6657" width="9.33203125" style="40"/>
    <col min="6658" max="6658" width="6" style="40" customWidth="1"/>
    <col min="6659" max="6659" width="39.33203125" style="40" customWidth="1"/>
    <col min="6660" max="6913" width="9.33203125" style="40"/>
    <col min="6914" max="6914" width="6" style="40" customWidth="1"/>
    <col min="6915" max="6915" width="39.33203125" style="40" customWidth="1"/>
    <col min="6916" max="7169" width="9.33203125" style="40"/>
    <col min="7170" max="7170" width="6" style="40" customWidth="1"/>
    <col min="7171" max="7171" width="39.33203125" style="40" customWidth="1"/>
    <col min="7172" max="7425" width="9.33203125" style="40"/>
    <col min="7426" max="7426" width="6" style="40" customWidth="1"/>
    <col min="7427" max="7427" width="39.33203125" style="40" customWidth="1"/>
    <col min="7428" max="7681" width="9.33203125" style="40"/>
    <col min="7682" max="7682" width="6" style="40" customWidth="1"/>
    <col min="7683" max="7683" width="39.33203125" style="40" customWidth="1"/>
    <col min="7684" max="7937" width="9.33203125" style="40"/>
    <col min="7938" max="7938" width="6" style="40" customWidth="1"/>
    <col min="7939" max="7939" width="39.33203125" style="40" customWidth="1"/>
    <col min="7940" max="8193" width="9.33203125" style="40"/>
    <col min="8194" max="8194" width="6" style="40" customWidth="1"/>
    <col min="8195" max="8195" width="39.33203125" style="40" customWidth="1"/>
    <col min="8196" max="8449" width="9.33203125" style="40"/>
    <col min="8450" max="8450" width="6" style="40" customWidth="1"/>
    <col min="8451" max="8451" width="39.33203125" style="40" customWidth="1"/>
    <col min="8452" max="8705" width="9.33203125" style="40"/>
    <col min="8706" max="8706" width="6" style="40" customWidth="1"/>
    <col min="8707" max="8707" width="39.33203125" style="40" customWidth="1"/>
    <col min="8708" max="8961" width="9.33203125" style="40"/>
    <col min="8962" max="8962" width="6" style="40" customWidth="1"/>
    <col min="8963" max="8963" width="39.33203125" style="40" customWidth="1"/>
    <col min="8964" max="9217" width="9.33203125" style="40"/>
    <col min="9218" max="9218" width="6" style="40" customWidth="1"/>
    <col min="9219" max="9219" width="39.33203125" style="40" customWidth="1"/>
    <col min="9220" max="9473" width="9.33203125" style="40"/>
    <col min="9474" max="9474" width="6" style="40" customWidth="1"/>
    <col min="9475" max="9475" width="39.33203125" style="40" customWidth="1"/>
    <col min="9476" max="9729" width="9.33203125" style="40"/>
    <col min="9730" max="9730" width="6" style="40" customWidth="1"/>
    <col min="9731" max="9731" width="39.33203125" style="40" customWidth="1"/>
    <col min="9732" max="9985" width="9.33203125" style="40"/>
    <col min="9986" max="9986" width="6" style="40" customWidth="1"/>
    <col min="9987" max="9987" width="39.33203125" style="40" customWidth="1"/>
    <col min="9988" max="10241" width="9.33203125" style="40"/>
    <col min="10242" max="10242" width="6" style="40" customWidth="1"/>
    <col min="10243" max="10243" width="39.33203125" style="40" customWidth="1"/>
    <col min="10244" max="10497" width="9.33203125" style="40"/>
    <col min="10498" max="10498" width="6" style="40" customWidth="1"/>
    <col min="10499" max="10499" width="39.33203125" style="40" customWidth="1"/>
    <col min="10500" max="10753" width="9.33203125" style="40"/>
    <col min="10754" max="10754" width="6" style="40" customWidth="1"/>
    <col min="10755" max="10755" width="39.33203125" style="40" customWidth="1"/>
    <col min="10756" max="11009" width="9.33203125" style="40"/>
    <col min="11010" max="11010" width="6" style="40" customWidth="1"/>
    <col min="11011" max="11011" width="39.33203125" style="40" customWidth="1"/>
    <col min="11012" max="11265" width="9.33203125" style="40"/>
    <col min="11266" max="11266" width="6" style="40" customWidth="1"/>
    <col min="11267" max="11267" width="39.33203125" style="40" customWidth="1"/>
    <col min="11268" max="11521" width="9.33203125" style="40"/>
    <col min="11522" max="11522" width="6" style="40" customWidth="1"/>
    <col min="11523" max="11523" width="39.33203125" style="40" customWidth="1"/>
    <col min="11524" max="11777" width="9.33203125" style="40"/>
    <col min="11778" max="11778" width="6" style="40" customWidth="1"/>
    <col min="11779" max="11779" width="39.33203125" style="40" customWidth="1"/>
    <col min="11780" max="12033" width="9.33203125" style="40"/>
    <col min="12034" max="12034" width="6" style="40" customWidth="1"/>
    <col min="12035" max="12035" width="39.33203125" style="40" customWidth="1"/>
    <col min="12036" max="12289" width="9.33203125" style="40"/>
    <col min="12290" max="12290" width="6" style="40" customWidth="1"/>
    <col min="12291" max="12291" width="39.33203125" style="40" customWidth="1"/>
    <col min="12292" max="12545" width="9.33203125" style="40"/>
    <col min="12546" max="12546" width="6" style="40" customWidth="1"/>
    <col min="12547" max="12547" width="39.33203125" style="40" customWidth="1"/>
    <col min="12548" max="12801" width="9.33203125" style="40"/>
    <col min="12802" max="12802" width="6" style="40" customWidth="1"/>
    <col min="12803" max="12803" width="39.33203125" style="40" customWidth="1"/>
    <col min="12804" max="13057" width="9.33203125" style="40"/>
    <col min="13058" max="13058" width="6" style="40" customWidth="1"/>
    <col min="13059" max="13059" width="39.33203125" style="40" customWidth="1"/>
    <col min="13060" max="13313" width="9.33203125" style="40"/>
    <col min="13314" max="13314" width="6" style="40" customWidth="1"/>
    <col min="13315" max="13315" width="39.33203125" style="40" customWidth="1"/>
    <col min="13316" max="13569" width="9.33203125" style="40"/>
    <col min="13570" max="13570" width="6" style="40" customWidth="1"/>
    <col min="13571" max="13571" width="39.33203125" style="40" customWidth="1"/>
    <col min="13572" max="13825" width="9.33203125" style="40"/>
    <col min="13826" max="13826" width="6" style="40" customWidth="1"/>
    <col min="13827" max="13827" width="39.33203125" style="40" customWidth="1"/>
    <col min="13828" max="14081" width="9.33203125" style="40"/>
    <col min="14082" max="14082" width="6" style="40" customWidth="1"/>
    <col min="14083" max="14083" width="39.33203125" style="40" customWidth="1"/>
    <col min="14084" max="14337" width="9.33203125" style="40"/>
    <col min="14338" max="14338" width="6" style="40" customWidth="1"/>
    <col min="14339" max="14339" width="39.33203125" style="40" customWidth="1"/>
    <col min="14340" max="14593" width="9.33203125" style="40"/>
    <col min="14594" max="14594" width="6" style="40" customWidth="1"/>
    <col min="14595" max="14595" width="39.33203125" style="40" customWidth="1"/>
    <col min="14596" max="14849" width="9.33203125" style="40"/>
    <col min="14850" max="14850" width="6" style="40" customWidth="1"/>
    <col min="14851" max="14851" width="39.33203125" style="40" customWidth="1"/>
    <col min="14852" max="15105" width="9.33203125" style="40"/>
    <col min="15106" max="15106" width="6" style="40" customWidth="1"/>
    <col min="15107" max="15107" width="39.33203125" style="40" customWidth="1"/>
    <col min="15108" max="15361" width="9.33203125" style="40"/>
    <col min="15362" max="15362" width="6" style="40" customWidth="1"/>
    <col min="15363" max="15363" width="39.33203125" style="40" customWidth="1"/>
    <col min="15364" max="15617" width="9.33203125" style="40"/>
    <col min="15618" max="15618" width="6" style="40" customWidth="1"/>
    <col min="15619" max="15619" width="39.33203125" style="40" customWidth="1"/>
    <col min="15620" max="15873" width="9.33203125" style="40"/>
    <col min="15874" max="15874" width="6" style="40" customWidth="1"/>
    <col min="15875" max="15875" width="39.33203125" style="40" customWidth="1"/>
    <col min="15876" max="16129" width="9.33203125" style="40"/>
    <col min="16130" max="16130" width="6" style="40" customWidth="1"/>
    <col min="16131" max="16131" width="39.33203125" style="40" customWidth="1"/>
    <col min="16132" max="16384" width="9.33203125" style="40"/>
  </cols>
  <sheetData>
    <row r="1" spans="1:27" s="41" customFormat="1" ht="36" x14ac:dyDescent="0.2">
      <c r="A1" s="38" t="s">
        <v>141</v>
      </c>
      <c r="B1" s="39" t="s">
        <v>130</v>
      </c>
      <c r="C1" s="38" t="s">
        <v>272</v>
      </c>
      <c r="D1" s="38" t="s">
        <v>273</v>
      </c>
      <c r="E1" s="39" t="s">
        <v>274</v>
      </c>
      <c r="F1" s="38" t="s">
        <v>275</v>
      </c>
      <c r="G1" s="38" t="s">
        <v>276</v>
      </c>
      <c r="H1" s="38" t="s">
        <v>277</v>
      </c>
      <c r="I1" s="38" t="s">
        <v>278</v>
      </c>
      <c r="J1" s="38" t="s">
        <v>279</v>
      </c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</row>
    <row r="2" spans="1:27" s="41" customFormat="1" x14ac:dyDescent="0.2">
      <c r="A2" s="38">
        <v>1</v>
      </c>
      <c r="B2" s="38">
        <v>2</v>
      </c>
      <c r="C2" s="38">
        <f>B2+1</f>
        <v>3</v>
      </c>
      <c r="D2" s="38">
        <f t="shared" ref="D2:J2" si="0">C2+1</f>
        <v>4</v>
      </c>
      <c r="E2" s="38">
        <f>D2+1</f>
        <v>5</v>
      </c>
      <c r="F2" s="38">
        <f>E2+1</f>
        <v>6</v>
      </c>
      <c r="G2" s="38">
        <f t="shared" si="0"/>
        <v>7</v>
      </c>
      <c r="H2" s="38">
        <f t="shared" si="0"/>
        <v>8</v>
      </c>
      <c r="I2" s="38">
        <f t="shared" si="0"/>
        <v>9</v>
      </c>
      <c r="J2" s="38">
        <f t="shared" si="0"/>
        <v>10</v>
      </c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</row>
    <row r="3" spans="1:27" s="41" customFormat="1" x14ac:dyDescent="0.2">
      <c r="A3" s="42">
        <v>1</v>
      </c>
      <c r="B3" s="20" t="s">
        <v>173</v>
      </c>
      <c r="C3" s="22" t="s">
        <v>45</v>
      </c>
      <c r="D3" s="28">
        <v>8</v>
      </c>
      <c r="E3" s="43"/>
      <c r="F3" s="44"/>
      <c r="G3" s="44"/>
      <c r="H3" s="44"/>
      <c r="I3" s="44"/>
      <c r="J3" s="45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</row>
    <row r="4" spans="1:27" s="41" customFormat="1" x14ac:dyDescent="0.2">
      <c r="A4" s="42">
        <f>A3+1</f>
        <v>2</v>
      </c>
      <c r="B4" s="20" t="s">
        <v>167</v>
      </c>
      <c r="C4" s="22" t="s">
        <v>45</v>
      </c>
      <c r="D4" s="28">
        <v>77</v>
      </c>
      <c r="E4" s="43"/>
      <c r="F4" s="44"/>
      <c r="G4" s="44"/>
      <c r="H4" s="44"/>
      <c r="I4" s="44"/>
      <c r="J4" s="45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</row>
    <row r="5" spans="1:27" s="41" customFormat="1" x14ac:dyDescent="0.2">
      <c r="A5" s="42">
        <f t="shared" ref="A5:A68" si="1">A4+1</f>
        <v>3</v>
      </c>
      <c r="B5" s="20" t="s">
        <v>169</v>
      </c>
      <c r="C5" s="22" t="s">
        <v>45</v>
      </c>
      <c r="D5" s="28">
        <v>3757</v>
      </c>
      <c r="E5" s="43"/>
      <c r="F5" s="44"/>
      <c r="G5" s="44"/>
      <c r="H5" s="44"/>
      <c r="I5" s="44"/>
      <c r="J5" s="45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</row>
    <row r="6" spans="1:27" s="41" customFormat="1" x14ac:dyDescent="0.2">
      <c r="A6" s="42">
        <f t="shared" si="1"/>
        <v>4</v>
      </c>
      <c r="B6" s="20" t="s">
        <v>170</v>
      </c>
      <c r="C6" s="22" t="s">
        <v>45</v>
      </c>
      <c r="D6" s="28">
        <v>690</v>
      </c>
      <c r="E6" s="43"/>
      <c r="F6" s="44"/>
      <c r="G6" s="44"/>
      <c r="H6" s="44"/>
      <c r="I6" s="44"/>
      <c r="J6" s="45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</row>
    <row r="7" spans="1:27" s="41" customFormat="1" x14ac:dyDescent="0.2">
      <c r="A7" s="42">
        <f t="shared" si="1"/>
        <v>5</v>
      </c>
      <c r="B7" s="20" t="s">
        <v>171</v>
      </c>
      <c r="C7" s="22" t="s">
        <v>45</v>
      </c>
      <c r="D7" s="28">
        <v>922</v>
      </c>
      <c r="E7" s="43"/>
      <c r="F7" s="44"/>
      <c r="G7" s="44"/>
      <c r="H7" s="44"/>
      <c r="I7" s="44"/>
      <c r="J7" s="45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</row>
    <row r="8" spans="1:27" s="41" customFormat="1" x14ac:dyDescent="0.2">
      <c r="A8" s="42">
        <f t="shared" si="1"/>
        <v>6</v>
      </c>
      <c r="B8" s="20" t="s">
        <v>174</v>
      </c>
      <c r="C8" s="22" t="s">
        <v>45</v>
      </c>
      <c r="D8" s="28">
        <v>7</v>
      </c>
      <c r="E8" s="43"/>
      <c r="F8" s="44"/>
      <c r="G8" s="44"/>
      <c r="H8" s="44"/>
      <c r="I8" s="44"/>
      <c r="J8" s="45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</row>
    <row r="9" spans="1:27" s="41" customFormat="1" x14ac:dyDescent="0.2">
      <c r="A9" s="42">
        <f t="shared" si="1"/>
        <v>7</v>
      </c>
      <c r="B9" s="20" t="s">
        <v>165</v>
      </c>
      <c r="C9" s="22" t="s">
        <v>45</v>
      </c>
      <c r="D9" s="28">
        <v>466</v>
      </c>
      <c r="E9" s="43"/>
      <c r="F9" s="44"/>
      <c r="G9" s="44"/>
      <c r="H9" s="44"/>
      <c r="I9" s="44"/>
      <c r="J9" s="45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</row>
    <row r="10" spans="1:27" s="41" customFormat="1" x14ac:dyDescent="0.2">
      <c r="A10" s="42">
        <f t="shared" si="1"/>
        <v>8</v>
      </c>
      <c r="B10" s="20" t="s">
        <v>166</v>
      </c>
      <c r="C10" s="22" t="s">
        <v>45</v>
      </c>
      <c r="D10" s="28">
        <v>178</v>
      </c>
      <c r="E10" s="43"/>
      <c r="F10" s="44"/>
      <c r="G10" s="44"/>
      <c r="H10" s="44"/>
      <c r="I10" s="44"/>
      <c r="J10" s="45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</row>
    <row r="11" spans="1:27" s="41" customFormat="1" x14ac:dyDescent="0.2">
      <c r="A11" s="42">
        <f t="shared" si="1"/>
        <v>9</v>
      </c>
      <c r="B11" s="20" t="s">
        <v>168</v>
      </c>
      <c r="C11" s="22" t="s">
        <v>45</v>
      </c>
      <c r="D11" s="28">
        <v>19</v>
      </c>
      <c r="E11" s="43"/>
      <c r="F11" s="44"/>
      <c r="G11" s="44"/>
      <c r="H11" s="44"/>
      <c r="I11" s="44"/>
      <c r="J11" s="45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</row>
    <row r="12" spans="1:27" s="41" customFormat="1" x14ac:dyDescent="0.2">
      <c r="A12" s="42">
        <f t="shared" si="1"/>
        <v>10</v>
      </c>
      <c r="B12" s="20" t="s">
        <v>175</v>
      </c>
      <c r="C12" s="22" t="s">
        <v>45</v>
      </c>
      <c r="D12" s="28">
        <v>2</v>
      </c>
      <c r="E12" s="43"/>
      <c r="F12" s="44"/>
      <c r="G12" s="44"/>
      <c r="H12" s="44"/>
      <c r="I12" s="44"/>
      <c r="J12" s="45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</row>
    <row r="13" spans="1:27" s="41" customFormat="1" x14ac:dyDescent="0.2">
      <c r="A13" s="42">
        <f t="shared" si="1"/>
        <v>11</v>
      </c>
      <c r="B13" s="20" t="s">
        <v>172</v>
      </c>
      <c r="C13" s="22" t="s">
        <v>45</v>
      </c>
      <c r="D13" s="28">
        <v>15</v>
      </c>
      <c r="E13" s="43"/>
      <c r="F13" s="44"/>
      <c r="G13" s="44"/>
      <c r="H13" s="44"/>
      <c r="I13" s="44"/>
      <c r="J13" s="45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</row>
    <row r="14" spans="1:27" s="41" customFormat="1" x14ac:dyDescent="0.2">
      <c r="A14" s="42">
        <f t="shared" si="1"/>
        <v>12</v>
      </c>
      <c r="B14" s="20" t="s">
        <v>176</v>
      </c>
      <c r="C14" s="22" t="s">
        <v>45</v>
      </c>
      <c r="D14" s="28">
        <v>356</v>
      </c>
      <c r="E14" s="43"/>
      <c r="F14" s="44"/>
      <c r="G14" s="44"/>
      <c r="H14" s="44"/>
      <c r="I14" s="44"/>
      <c r="J14" s="45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</row>
    <row r="15" spans="1:27" s="41" customFormat="1" x14ac:dyDescent="0.2">
      <c r="A15" s="42">
        <f t="shared" si="1"/>
        <v>13</v>
      </c>
      <c r="B15" s="20" t="s">
        <v>177</v>
      </c>
      <c r="C15" s="22" t="s">
        <v>45</v>
      </c>
      <c r="D15" s="28">
        <v>91</v>
      </c>
      <c r="E15" s="43"/>
      <c r="F15" s="44"/>
      <c r="G15" s="44"/>
      <c r="H15" s="44"/>
      <c r="I15" s="44"/>
      <c r="J15" s="45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</row>
    <row r="16" spans="1:27" s="41" customFormat="1" x14ac:dyDescent="0.2">
      <c r="A16" s="42">
        <f t="shared" si="1"/>
        <v>14</v>
      </c>
      <c r="B16" s="20" t="s">
        <v>178</v>
      </c>
      <c r="C16" s="22" t="s">
        <v>45</v>
      </c>
      <c r="D16" s="28">
        <v>41</v>
      </c>
      <c r="E16" s="43"/>
      <c r="F16" s="44"/>
      <c r="G16" s="44"/>
      <c r="H16" s="44"/>
      <c r="I16" s="44"/>
      <c r="J16" s="45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</row>
    <row r="17" spans="1:27" s="41" customFormat="1" x14ac:dyDescent="0.2">
      <c r="A17" s="42">
        <f t="shared" si="1"/>
        <v>15</v>
      </c>
      <c r="B17" s="20" t="s">
        <v>179</v>
      </c>
      <c r="C17" s="22" t="s">
        <v>45</v>
      </c>
      <c r="D17" s="28">
        <v>397</v>
      </c>
      <c r="E17" s="43"/>
      <c r="F17" s="44"/>
      <c r="G17" s="44"/>
      <c r="H17" s="44"/>
      <c r="I17" s="44"/>
      <c r="J17" s="45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</row>
    <row r="18" spans="1:27" s="41" customFormat="1" x14ac:dyDescent="0.2">
      <c r="A18" s="42">
        <f t="shared" si="1"/>
        <v>16</v>
      </c>
      <c r="B18" s="20" t="s">
        <v>180</v>
      </c>
      <c r="C18" s="22" t="s">
        <v>45</v>
      </c>
      <c r="D18" s="28">
        <v>53</v>
      </c>
      <c r="E18" s="43"/>
      <c r="F18" s="44"/>
      <c r="G18" s="44"/>
      <c r="H18" s="44"/>
      <c r="I18" s="44"/>
      <c r="J18" s="45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</row>
    <row r="19" spans="1:27" s="41" customFormat="1" x14ac:dyDescent="0.2">
      <c r="A19" s="42">
        <f t="shared" si="1"/>
        <v>17</v>
      </c>
      <c r="B19" s="20" t="s">
        <v>181</v>
      </c>
      <c r="C19" s="22" t="s">
        <v>45</v>
      </c>
      <c r="D19" s="28">
        <v>34</v>
      </c>
      <c r="E19" s="43"/>
      <c r="F19" s="44"/>
      <c r="G19" s="44"/>
      <c r="H19" s="44"/>
      <c r="I19" s="44"/>
      <c r="J19" s="45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</row>
    <row r="20" spans="1:27" s="41" customFormat="1" x14ac:dyDescent="0.2">
      <c r="A20" s="42">
        <f t="shared" si="1"/>
        <v>18</v>
      </c>
      <c r="B20" s="20" t="s">
        <v>182</v>
      </c>
      <c r="C20" s="22" t="s">
        <v>45</v>
      </c>
      <c r="D20" s="28">
        <v>10</v>
      </c>
      <c r="E20" s="43"/>
      <c r="F20" s="44"/>
      <c r="G20" s="44"/>
      <c r="H20" s="44"/>
      <c r="I20" s="44"/>
      <c r="J20" s="45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</row>
    <row r="21" spans="1:27" s="41" customFormat="1" x14ac:dyDescent="0.2">
      <c r="A21" s="42">
        <f t="shared" si="1"/>
        <v>19</v>
      </c>
      <c r="B21" s="20" t="s">
        <v>183</v>
      </c>
      <c r="C21" s="22" t="s">
        <v>45</v>
      </c>
      <c r="D21" s="28">
        <v>2</v>
      </c>
      <c r="E21" s="43"/>
      <c r="F21" s="44"/>
      <c r="G21" s="44"/>
      <c r="H21" s="44"/>
      <c r="I21" s="44"/>
      <c r="J21" s="45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</row>
    <row r="22" spans="1:27" s="41" customFormat="1" x14ac:dyDescent="0.2">
      <c r="A22" s="42">
        <f t="shared" si="1"/>
        <v>20</v>
      </c>
      <c r="B22" s="20" t="s">
        <v>184</v>
      </c>
      <c r="C22" s="22" t="s">
        <v>45</v>
      </c>
      <c r="D22" s="28">
        <v>5760</v>
      </c>
      <c r="E22" s="43"/>
      <c r="F22" s="44"/>
      <c r="G22" s="44"/>
      <c r="H22" s="44"/>
      <c r="I22" s="44"/>
      <c r="J22" s="45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</row>
    <row r="23" spans="1:27" s="41" customFormat="1" x14ac:dyDescent="0.2">
      <c r="A23" s="42">
        <f t="shared" si="1"/>
        <v>21</v>
      </c>
      <c r="B23" s="20" t="s">
        <v>185</v>
      </c>
      <c r="C23" s="22" t="s">
        <v>45</v>
      </c>
      <c r="D23" s="28">
        <v>15521</v>
      </c>
      <c r="E23" s="43"/>
      <c r="F23" s="44"/>
      <c r="G23" s="44"/>
      <c r="H23" s="44"/>
      <c r="I23" s="44"/>
      <c r="J23" s="45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</row>
    <row r="24" spans="1:27" s="41" customFormat="1" x14ac:dyDescent="0.2">
      <c r="A24" s="42">
        <f t="shared" si="1"/>
        <v>22</v>
      </c>
      <c r="B24" s="20" t="s">
        <v>186</v>
      </c>
      <c r="C24" s="22" t="s">
        <v>45</v>
      </c>
      <c r="D24" s="28">
        <v>1170</v>
      </c>
      <c r="E24" s="43"/>
      <c r="F24" s="44"/>
      <c r="G24" s="44"/>
      <c r="H24" s="44"/>
      <c r="I24" s="44"/>
      <c r="J24" s="45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</row>
    <row r="25" spans="1:27" s="41" customFormat="1" x14ac:dyDescent="0.2">
      <c r="A25" s="42">
        <f t="shared" si="1"/>
        <v>23</v>
      </c>
      <c r="B25" s="20" t="s">
        <v>187</v>
      </c>
      <c r="C25" s="22" t="s">
        <v>45</v>
      </c>
      <c r="D25" s="28">
        <v>323</v>
      </c>
      <c r="E25" s="43"/>
      <c r="F25" s="44"/>
      <c r="G25" s="44"/>
      <c r="H25" s="44"/>
      <c r="I25" s="44"/>
      <c r="J25" s="45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</row>
    <row r="26" spans="1:27" s="41" customFormat="1" x14ac:dyDescent="0.2">
      <c r="A26" s="42">
        <f t="shared" si="1"/>
        <v>24</v>
      </c>
      <c r="B26" s="20" t="s">
        <v>188</v>
      </c>
      <c r="C26" s="22" t="s">
        <v>45</v>
      </c>
      <c r="D26" s="28">
        <v>86</v>
      </c>
      <c r="E26" s="43"/>
      <c r="F26" s="44"/>
      <c r="G26" s="44"/>
      <c r="H26" s="44"/>
      <c r="I26" s="44"/>
      <c r="J26" s="45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</row>
    <row r="27" spans="1:27" s="41" customFormat="1" x14ac:dyDescent="0.2">
      <c r="A27" s="42">
        <f t="shared" si="1"/>
        <v>25</v>
      </c>
      <c r="B27" s="20" t="s">
        <v>189</v>
      </c>
      <c r="C27" s="22" t="s">
        <v>45</v>
      </c>
      <c r="D27" s="28">
        <v>156</v>
      </c>
      <c r="E27" s="43"/>
      <c r="F27" s="44"/>
      <c r="G27" s="44"/>
      <c r="H27" s="44"/>
      <c r="I27" s="44"/>
      <c r="J27" s="45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</row>
    <row r="28" spans="1:27" s="41" customFormat="1" ht="22.5" x14ac:dyDescent="0.2">
      <c r="A28" s="42">
        <f t="shared" si="1"/>
        <v>26</v>
      </c>
      <c r="B28" s="20" t="s">
        <v>190</v>
      </c>
      <c r="C28" s="22" t="s">
        <v>45</v>
      </c>
      <c r="D28" s="28">
        <v>6</v>
      </c>
      <c r="E28" s="43"/>
      <c r="F28" s="44"/>
      <c r="G28" s="44"/>
      <c r="H28" s="44"/>
      <c r="I28" s="44"/>
      <c r="J28" s="45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</row>
    <row r="29" spans="1:27" s="41" customFormat="1" ht="22.5" x14ac:dyDescent="0.2">
      <c r="A29" s="42">
        <f t="shared" si="1"/>
        <v>27</v>
      </c>
      <c r="B29" s="20" t="s">
        <v>191</v>
      </c>
      <c r="C29" s="22" t="s">
        <v>45</v>
      </c>
      <c r="D29" s="28">
        <v>24</v>
      </c>
      <c r="E29" s="43"/>
      <c r="F29" s="44"/>
      <c r="G29" s="44"/>
      <c r="H29" s="44"/>
      <c r="I29" s="44"/>
      <c r="J29" s="45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</row>
    <row r="30" spans="1:27" s="41" customFormat="1" ht="22.5" x14ac:dyDescent="0.2">
      <c r="A30" s="42">
        <f t="shared" si="1"/>
        <v>28</v>
      </c>
      <c r="B30" s="20" t="s">
        <v>192</v>
      </c>
      <c r="C30" s="22" t="s">
        <v>45</v>
      </c>
      <c r="D30" s="28">
        <v>1</v>
      </c>
      <c r="E30" s="43"/>
      <c r="F30" s="44"/>
      <c r="G30" s="44"/>
      <c r="H30" s="44"/>
      <c r="I30" s="44"/>
      <c r="J30" s="45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</row>
    <row r="31" spans="1:27" s="41" customFormat="1" ht="22.5" x14ac:dyDescent="0.2">
      <c r="A31" s="42">
        <f t="shared" si="1"/>
        <v>29</v>
      </c>
      <c r="B31" s="20" t="s">
        <v>193</v>
      </c>
      <c r="C31" s="22" t="s">
        <v>45</v>
      </c>
      <c r="D31" s="28">
        <v>135</v>
      </c>
      <c r="E31" s="43"/>
      <c r="F31" s="44"/>
      <c r="G31" s="44"/>
      <c r="H31" s="44"/>
      <c r="I31" s="44"/>
      <c r="J31" s="45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</row>
    <row r="32" spans="1:27" s="41" customFormat="1" ht="22.5" x14ac:dyDescent="0.2">
      <c r="A32" s="42">
        <f t="shared" si="1"/>
        <v>30</v>
      </c>
      <c r="B32" s="20" t="s">
        <v>194</v>
      </c>
      <c r="C32" s="22" t="s">
        <v>45</v>
      </c>
      <c r="D32" s="28">
        <v>9</v>
      </c>
      <c r="E32" s="43"/>
      <c r="F32" s="44"/>
      <c r="G32" s="44"/>
      <c r="H32" s="44"/>
      <c r="I32" s="44"/>
      <c r="J32" s="45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</row>
    <row r="33" spans="1:27" s="41" customFormat="1" ht="22.5" x14ac:dyDescent="0.2">
      <c r="A33" s="42">
        <f t="shared" si="1"/>
        <v>31</v>
      </c>
      <c r="B33" s="20" t="s">
        <v>195</v>
      </c>
      <c r="C33" s="22" t="s">
        <v>45</v>
      </c>
      <c r="D33" s="28">
        <v>35</v>
      </c>
      <c r="E33" s="43"/>
      <c r="F33" s="44"/>
      <c r="G33" s="44"/>
      <c r="H33" s="44"/>
      <c r="I33" s="44"/>
      <c r="J33" s="45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</row>
    <row r="34" spans="1:27" s="41" customFormat="1" x14ac:dyDescent="0.2">
      <c r="A34" s="42">
        <f t="shared" si="1"/>
        <v>32</v>
      </c>
      <c r="B34" s="20" t="s">
        <v>196</v>
      </c>
      <c r="C34" s="22" t="s">
        <v>45</v>
      </c>
      <c r="D34" s="28">
        <v>20</v>
      </c>
      <c r="E34" s="43"/>
      <c r="F34" s="44"/>
      <c r="G34" s="44"/>
      <c r="H34" s="44"/>
      <c r="I34" s="44"/>
      <c r="J34" s="45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</row>
    <row r="35" spans="1:27" s="41" customFormat="1" x14ac:dyDescent="0.2">
      <c r="A35" s="42">
        <f t="shared" si="1"/>
        <v>33</v>
      </c>
      <c r="B35" s="20" t="s">
        <v>197</v>
      </c>
      <c r="C35" s="22" t="s">
        <v>45</v>
      </c>
      <c r="D35" s="28">
        <v>29</v>
      </c>
      <c r="E35" s="43"/>
      <c r="F35" s="44"/>
      <c r="G35" s="44"/>
      <c r="H35" s="44"/>
      <c r="I35" s="44"/>
      <c r="J35" s="45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</row>
    <row r="36" spans="1:27" s="41" customFormat="1" x14ac:dyDescent="0.2">
      <c r="A36" s="42">
        <f t="shared" si="1"/>
        <v>34</v>
      </c>
      <c r="B36" s="20" t="s">
        <v>198</v>
      </c>
      <c r="C36" s="22" t="s">
        <v>45</v>
      </c>
      <c r="D36" s="28">
        <v>37</v>
      </c>
      <c r="E36" s="43"/>
      <c r="F36" s="44"/>
      <c r="G36" s="44"/>
      <c r="H36" s="44"/>
      <c r="I36" s="44"/>
      <c r="J36" s="45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</row>
    <row r="37" spans="1:27" s="41" customFormat="1" x14ac:dyDescent="0.2">
      <c r="A37" s="42">
        <f t="shared" si="1"/>
        <v>35</v>
      </c>
      <c r="B37" s="20" t="s">
        <v>199</v>
      </c>
      <c r="C37" s="22" t="s">
        <v>45</v>
      </c>
      <c r="D37" s="28">
        <v>3</v>
      </c>
      <c r="E37" s="43"/>
      <c r="F37" s="44"/>
      <c r="G37" s="44"/>
      <c r="H37" s="44"/>
      <c r="I37" s="44"/>
      <c r="J37" s="45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</row>
    <row r="38" spans="1:27" s="41" customFormat="1" x14ac:dyDescent="0.2">
      <c r="A38" s="42">
        <f t="shared" si="1"/>
        <v>36</v>
      </c>
      <c r="B38" s="20" t="s">
        <v>200</v>
      </c>
      <c r="C38" s="22" t="s">
        <v>45</v>
      </c>
      <c r="D38" s="28">
        <v>1</v>
      </c>
      <c r="E38" s="43"/>
      <c r="F38" s="44"/>
      <c r="G38" s="44"/>
      <c r="H38" s="44"/>
      <c r="I38" s="44"/>
      <c r="J38" s="45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</row>
    <row r="39" spans="1:27" s="41" customFormat="1" ht="22.5" x14ac:dyDescent="0.2">
      <c r="A39" s="42">
        <f t="shared" si="1"/>
        <v>37</v>
      </c>
      <c r="B39" s="20" t="s">
        <v>201</v>
      </c>
      <c r="C39" s="22" t="s">
        <v>45</v>
      </c>
      <c r="D39" s="28">
        <v>1415</v>
      </c>
      <c r="E39" s="43"/>
      <c r="F39" s="44"/>
      <c r="G39" s="44"/>
      <c r="H39" s="44"/>
      <c r="I39" s="44"/>
      <c r="J39" s="45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</row>
    <row r="40" spans="1:27" s="41" customFormat="1" ht="67.5" x14ac:dyDescent="0.2">
      <c r="A40" s="42">
        <f t="shared" si="1"/>
        <v>38</v>
      </c>
      <c r="B40" s="20" t="s">
        <v>152</v>
      </c>
      <c r="C40" s="22" t="s">
        <v>45</v>
      </c>
      <c r="D40" s="28">
        <v>57</v>
      </c>
      <c r="E40" s="43"/>
      <c r="F40" s="44"/>
      <c r="G40" s="44"/>
      <c r="H40" s="44"/>
      <c r="I40" s="44"/>
      <c r="J40" s="45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</row>
    <row r="41" spans="1:27" s="41" customFormat="1" ht="67.5" x14ac:dyDescent="0.2">
      <c r="A41" s="42">
        <f t="shared" si="1"/>
        <v>39</v>
      </c>
      <c r="B41" s="20" t="s">
        <v>150</v>
      </c>
      <c r="C41" s="22" t="s">
        <v>45</v>
      </c>
      <c r="D41" s="28">
        <v>311</v>
      </c>
      <c r="E41" s="43"/>
      <c r="F41" s="44"/>
      <c r="G41" s="44"/>
      <c r="H41" s="44"/>
      <c r="I41" s="44"/>
      <c r="J41" s="45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</row>
    <row r="42" spans="1:27" s="41" customFormat="1" ht="56.25" x14ac:dyDescent="0.2">
      <c r="A42" s="42">
        <f t="shared" si="1"/>
        <v>40</v>
      </c>
      <c r="B42" s="20" t="s">
        <v>151</v>
      </c>
      <c r="C42" s="22" t="s">
        <v>45</v>
      </c>
      <c r="D42" s="28">
        <v>1937</v>
      </c>
      <c r="E42" s="43"/>
      <c r="F42" s="44"/>
      <c r="G42" s="44"/>
      <c r="H42" s="44"/>
      <c r="I42" s="44"/>
      <c r="J42" s="45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</row>
    <row r="43" spans="1:27" s="41" customFormat="1" ht="22.5" x14ac:dyDescent="0.2">
      <c r="A43" s="42">
        <f t="shared" si="1"/>
        <v>41</v>
      </c>
      <c r="B43" s="20" t="s">
        <v>204</v>
      </c>
      <c r="C43" s="22" t="s">
        <v>45</v>
      </c>
      <c r="D43" s="32">
        <v>205</v>
      </c>
      <c r="E43" s="43"/>
      <c r="F43" s="44"/>
      <c r="G43" s="44"/>
      <c r="H43" s="44"/>
      <c r="I43" s="44"/>
      <c r="J43" s="45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</row>
    <row r="44" spans="1:27" s="41" customFormat="1" ht="22.5" x14ac:dyDescent="0.2">
      <c r="A44" s="42">
        <f t="shared" si="1"/>
        <v>42</v>
      </c>
      <c r="B44" s="20" t="s">
        <v>203</v>
      </c>
      <c r="C44" s="22" t="s">
        <v>45</v>
      </c>
      <c r="D44" s="33">
        <v>21</v>
      </c>
      <c r="E44" s="43"/>
      <c r="F44" s="44"/>
      <c r="G44" s="44"/>
      <c r="H44" s="44"/>
      <c r="I44" s="44"/>
      <c r="J44" s="45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</row>
    <row r="45" spans="1:27" s="41" customFormat="1" x14ac:dyDescent="0.2">
      <c r="A45" s="42">
        <f t="shared" si="1"/>
        <v>43</v>
      </c>
      <c r="B45" s="20" t="s">
        <v>205</v>
      </c>
      <c r="C45" s="22" t="s">
        <v>45</v>
      </c>
      <c r="D45" s="28">
        <v>4</v>
      </c>
      <c r="E45" s="43"/>
      <c r="F45" s="44"/>
      <c r="G45" s="44"/>
      <c r="H45" s="44"/>
      <c r="I45" s="44"/>
      <c r="J45" s="45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</row>
    <row r="46" spans="1:27" s="41" customFormat="1" x14ac:dyDescent="0.2">
      <c r="A46" s="42">
        <f t="shared" si="1"/>
        <v>44</v>
      </c>
      <c r="B46" s="20" t="s">
        <v>206</v>
      </c>
      <c r="C46" s="22" t="s">
        <v>45</v>
      </c>
      <c r="D46" s="28">
        <v>2</v>
      </c>
      <c r="E46" s="43"/>
      <c r="F46" s="44"/>
      <c r="G46" s="44"/>
      <c r="H46" s="44"/>
      <c r="I46" s="44"/>
      <c r="J46" s="45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</row>
    <row r="47" spans="1:27" s="41" customFormat="1" x14ac:dyDescent="0.2">
      <c r="A47" s="42">
        <f t="shared" si="1"/>
        <v>45</v>
      </c>
      <c r="B47" s="20" t="s">
        <v>207</v>
      </c>
      <c r="C47" s="22" t="s">
        <v>45</v>
      </c>
      <c r="D47" s="28">
        <v>13</v>
      </c>
      <c r="E47" s="43"/>
      <c r="F47" s="44"/>
      <c r="G47" s="44"/>
      <c r="H47" s="44"/>
      <c r="I47" s="44"/>
      <c r="J47" s="45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</row>
    <row r="48" spans="1:27" s="41" customFormat="1" x14ac:dyDescent="0.2">
      <c r="A48" s="42">
        <f t="shared" si="1"/>
        <v>46</v>
      </c>
      <c r="B48" s="20" t="s">
        <v>208</v>
      </c>
      <c r="C48" s="22" t="s">
        <v>45</v>
      </c>
      <c r="D48" s="28">
        <v>2</v>
      </c>
      <c r="E48" s="43"/>
      <c r="F48" s="44"/>
      <c r="G48" s="44"/>
      <c r="H48" s="44"/>
      <c r="I48" s="44"/>
      <c r="J48" s="45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</row>
    <row r="49" spans="1:27" s="41" customFormat="1" x14ac:dyDescent="0.2">
      <c r="A49" s="42">
        <f t="shared" si="1"/>
        <v>47</v>
      </c>
      <c r="B49" s="20" t="s">
        <v>209</v>
      </c>
      <c r="C49" s="22" t="s">
        <v>45</v>
      </c>
      <c r="D49" s="28">
        <v>5</v>
      </c>
      <c r="E49" s="43"/>
      <c r="F49" s="44"/>
      <c r="G49" s="44"/>
      <c r="H49" s="44"/>
      <c r="I49" s="44"/>
      <c r="J49" s="45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</row>
    <row r="50" spans="1:27" s="41" customFormat="1" x14ac:dyDescent="0.2">
      <c r="A50" s="42">
        <f t="shared" si="1"/>
        <v>48</v>
      </c>
      <c r="B50" s="20" t="s">
        <v>210</v>
      </c>
      <c r="C50" s="22" t="s">
        <v>45</v>
      </c>
      <c r="D50" s="28">
        <v>1</v>
      </c>
      <c r="E50" s="43"/>
      <c r="F50" s="44"/>
      <c r="G50" s="44"/>
      <c r="H50" s="44"/>
      <c r="I50" s="44"/>
      <c r="J50" s="45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</row>
    <row r="51" spans="1:27" s="41" customFormat="1" x14ac:dyDescent="0.2">
      <c r="A51" s="42">
        <f t="shared" si="1"/>
        <v>49</v>
      </c>
      <c r="B51" s="20" t="s">
        <v>211</v>
      </c>
      <c r="C51" s="22" t="s">
        <v>45</v>
      </c>
      <c r="D51" s="28">
        <v>3</v>
      </c>
      <c r="E51" s="43"/>
      <c r="F51" s="44"/>
      <c r="G51" s="44"/>
      <c r="H51" s="44"/>
      <c r="I51" s="44"/>
      <c r="J51" s="45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</row>
    <row r="52" spans="1:27" s="41" customFormat="1" x14ac:dyDescent="0.2">
      <c r="A52" s="42">
        <f t="shared" si="1"/>
        <v>50</v>
      </c>
      <c r="B52" s="20" t="s">
        <v>212</v>
      </c>
      <c r="C52" s="22" t="s">
        <v>45</v>
      </c>
      <c r="D52" s="32">
        <v>6</v>
      </c>
      <c r="E52" s="43"/>
      <c r="F52" s="44"/>
      <c r="G52" s="44"/>
      <c r="H52" s="44"/>
      <c r="I52" s="44"/>
      <c r="J52" s="45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</row>
    <row r="53" spans="1:27" s="41" customFormat="1" x14ac:dyDescent="0.2">
      <c r="A53" s="42">
        <f t="shared" si="1"/>
        <v>51</v>
      </c>
      <c r="B53" s="20" t="s">
        <v>213</v>
      </c>
      <c r="C53" s="22" t="s">
        <v>45</v>
      </c>
      <c r="D53" s="33">
        <v>5</v>
      </c>
      <c r="E53" s="43"/>
      <c r="F53" s="44"/>
      <c r="G53" s="44"/>
      <c r="H53" s="44"/>
      <c r="I53" s="44"/>
      <c r="J53" s="45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</row>
    <row r="54" spans="1:27" s="41" customFormat="1" x14ac:dyDescent="0.2">
      <c r="A54" s="42">
        <f t="shared" si="1"/>
        <v>52</v>
      </c>
      <c r="B54" s="20" t="s">
        <v>214</v>
      </c>
      <c r="C54" s="22" t="s">
        <v>45</v>
      </c>
      <c r="D54" s="28">
        <v>29</v>
      </c>
      <c r="E54" s="43"/>
      <c r="F54" s="44"/>
      <c r="G54" s="44"/>
      <c r="H54" s="44"/>
      <c r="I54" s="44"/>
      <c r="J54" s="45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</row>
    <row r="55" spans="1:27" s="41" customFormat="1" x14ac:dyDescent="0.2">
      <c r="A55" s="42">
        <f t="shared" si="1"/>
        <v>53</v>
      </c>
      <c r="B55" s="20" t="s">
        <v>215</v>
      </c>
      <c r="C55" s="22" t="s">
        <v>45</v>
      </c>
      <c r="D55" s="28">
        <v>8</v>
      </c>
      <c r="E55" s="43"/>
      <c r="F55" s="44"/>
      <c r="G55" s="44"/>
      <c r="H55" s="44"/>
      <c r="I55" s="44"/>
      <c r="J55" s="45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</row>
    <row r="56" spans="1:27" s="41" customFormat="1" x14ac:dyDescent="0.2">
      <c r="A56" s="42">
        <f t="shared" si="1"/>
        <v>54</v>
      </c>
      <c r="B56" s="20" t="s">
        <v>216</v>
      </c>
      <c r="C56" s="22" t="s">
        <v>45</v>
      </c>
      <c r="D56" s="28">
        <v>1</v>
      </c>
      <c r="E56" s="43"/>
      <c r="F56" s="44"/>
      <c r="G56" s="44"/>
      <c r="H56" s="44"/>
      <c r="I56" s="44"/>
      <c r="J56" s="45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</row>
    <row r="57" spans="1:27" s="41" customFormat="1" ht="22.5" x14ac:dyDescent="0.2">
      <c r="A57" s="42">
        <f t="shared" si="1"/>
        <v>55</v>
      </c>
      <c r="B57" s="20" t="s">
        <v>143</v>
      </c>
      <c r="C57" s="22" t="s">
        <v>45</v>
      </c>
      <c r="D57" s="28">
        <v>3</v>
      </c>
      <c r="E57" s="43"/>
      <c r="F57" s="44"/>
      <c r="G57" s="44"/>
      <c r="H57" s="44"/>
      <c r="I57" s="44"/>
      <c r="J57" s="45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</row>
    <row r="58" spans="1:27" s="41" customFormat="1" x14ac:dyDescent="0.2">
      <c r="A58" s="42">
        <f t="shared" si="1"/>
        <v>56</v>
      </c>
      <c r="B58" s="34" t="s">
        <v>231</v>
      </c>
      <c r="C58" s="22" t="s">
        <v>45</v>
      </c>
      <c r="D58" s="33">
        <v>69</v>
      </c>
      <c r="E58" s="43"/>
      <c r="F58" s="44"/>
      <c r="G58" s="44"/>
      <c r="H58" s="44"/>
      <c r="I58" s="44"/>
      <c r="J58" s="45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</row>
    <row r="59" spans="1:27" s="41" customFormat="1" x14ac:dyDescent="0.2">
      <c r="A59" s="42">
        <f t="shared" si="1"/>
        <v>57</v>
      </c>
      <c r="B59" s="34" t="s">
        <v>232</v>
      </c>
      <c r="C59" s="22" t="s">
        <v>45</v>
      </c>
      <c r="D59" s="33">
        <v>21</v>
      </c>
      <c r="E59" s="43"/>
      <c r="F59" s="44"/>
      <c r="G59" s="44"/>
      <c r="H59" s="44"/>
      <c r="I59" s="44"/>
      <c r="J59" s="45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</row>
    <row r="60" spans="1:27" s="41" customFormat="1" x14ac:dyDescent="0.2">
      <c r="A60" s="42">
        <f t="shared" si="1"/>
        <v>58</v>
      </c>
      <c r="B60" s="34" t="s">
        <v>233</v>
      </c>
      <c r="C60" s="22" t="s">
        <v>45</v>
      </c>
      <c r="D60" s="33">
        <v>19</v>
      </c>
      <c r="E60" s="43"/>
      <c r="F60" s="44"/>
      <c r="G60" s="44"/>
      <c r="H60" s="44"/>
      <c r="I60" s="44"/>
      <c r="J60" s="45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</row>
    <row r="61" spans="1:27" s="41" customFormat="1" x14ac:dyDescent="0.2">
      <c r="A61" s="42">
        <f t="shared" si="1"/>
        <v>59</v>
      </c>
      <c r="B61" s="34" t="s">
        <v>234</v>
      </c>
      <c r="C61" s="22" t="s">
        <v>45</v>
      </c>
      <c r="D61" s="33">
        <v>79</v>
      </c>
      <c r="E61" s="43"/>
      <c r="F61" s="44"/>
      <c r="G61" s="44"/>
      <c r="H61" s="44"/>
      <c r="I61" s="44"/>
      <c r="J61" s="45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</row>
    <row r="62" spans="1:27" s="41" customFormat="1" x14ac:dyDescent="0.2">
      <c r="A62" s="42">
        <f t="shared" si="1"/>
        <v>60</v>
      </c>
      <c r="B62" s="34" t="s">
        <v>235</v>
      </c>
      <c r="C62" s="22" t="s">
        <v>45</v>
      </c>
      <c r="D62" s="33">
        <v>5</v>
      </c>
      <c r="E62" s="43"/>
      <c r="F62" s="44"/>
      <c r="G62" s="44"/>
      <c r="H62" s="44"/>
      <c r="I62" s="44"/>
      <c r="J62" s="45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</row>
    <row r="63" spans="1:27" s="41" customFormat="1" x14ac:dyDescent="0.2">
      <c r="A63" s="42">
        <f t="shared" si="1"/>
        <v>61</v>
      </c>
      <c r="B63" s="34" t="s">
        <v>217</v>
      </c>
      <c r="C63" s="22" t="s">
        <v>45</v>
      </c>
      <c r="D63" s="33">
        <v>14</v>
      </c>
      <c r="E63" s="43"/>
      <c r="F63" s="44"/>
      <c r="G63" s="44"/>
      <c r="H63" s="44"/>
      <c r="I63" s="44"/>
      <c r="J63" s="45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</row>
    <row r="64" spans="1:27" s="41" customFormat="1" x14ac:dyDescent="0.2">
      <c r="A64" s="42">
        <f t="shared" si="1"/>
        <v>62</v>
      </c>
      <c r="B64" s="34" t="s">
        <v>218</v>
      </c>
      <c r="C64" s="22" t="s">
        <v>45</v>
      </c>
      <c r="D64" s="33">
        <v>5</v>
      </c>
      <c r="E64" s="43"/>
      <c r="F64" s="44"/>
      <c r="G64" s="44"/>
      <c r="H64" s="44"/>
      <c r="I64" s="44"/>
      <c r="J64" s="45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</row>
    <row r="65" spans="1:27" s="41" customFormat="1" x14ac:dyDescent="0.2">
      <c r="A65" s="42">
        <f t="shared" si="1"/>
        <v>63</v>
      </c>
      <c r="B65" s="34" t="s">
        <v>219</v>
      </c>
      <c r="C65" s="22" t="s">
        <v>45</v>
      </c>
      <c r="D65" s="33">
        <v>2</v>
      </c>
      <c r="E65" s="43"/>
      <c r="F65" s="44"/>
      <c r="G65" s="44"/>
      <c r="H65" s="44"/>
      <c r="I65" s="44"/>
      <c r="J65" s="45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</row>
    <row r="66" spans="1:27" s="41" customFormat="1" x14ac:dyDescent="0.2">
      <c r="A66" s="42">
        <f t="shared" si="1"/>
        <v>64</v>
      </c>
      <c r="B66" s="34" t="s">
        <v>236</v>
      </c>
      <c r="C66" s="22" t="s">
        <v>45</v>
      </c>
      <c r="D66" s="33">
        <v>110</v>
      </c>
      <c r="E66" s="43"/>
      <c r="F66" s="44"/>
      <c r="G66" s="44"/>
      <c r="H66" s="44"/>
      <c r="I66" s="44"/>
      <c r="J66" s="45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</row>
    <row r="67" spans="1:27" s="41" customFormat="1" x14ac:dyDescent="0.2">
      <c r="A67" s="42">
        <f t="shared" si="1"/>
        <v>65</v>
      </c>
      <c r="B67" s="34" t="s">
        <v>237</v>
      </c>
      <c r="C67" s="22" t="s">
        <v>45</v>
      </c>
      <c r="D67" s="33">
        <v>80</v>
      </c>
      <c r="E67" s="43"/>
      <c r="F67" s="44"/>
      <c r="G67" s="44"/>
      <c r="H67" s="44"/>
      <c r="I67" s="44"/>
      <c r="J67" s="45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</row>
    <row r="68" spans="1:27" s="41" customFormat="1" x14ac:dyDescent="0.2">
      <c r="A68" s="42">
        <f t="shared" si="1"/>
        <v>66</v>
      </c>
      <c r="B68" s="34" t="s">
        <v>238</v>
      </c>
      <c r="C68" s="22" t="s">
        <v>45</v>
      </c>
      <c r="D68" s="33">
        <v>56</v>
      </c>
      <c r="E68" s="43"/>
      <c r="F68" s="44"/>
      <c r="G68" s="44"/>
      <c r="H68" s="44"/>
      <c r="I68" s="44"/>
      <c r="J68" s="45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</row>
    <row r="69" spans="1:27" s="41" customFormat="1" x14ac:dyDescent="0.2">
      <c r="A69" s="42">
        <f t="shared" ref="A69:A112" si="2">A68+1</f>
        <v>67</v>
      </c>
      <c r="B69" s="34" t="s">
        <v>239</v>
      </c>
      <c r="C69" s="22" t="s">
        <v>45</v>
      </c>
      <c r="D69" s="33">
        <v>10</v>
      </c>
      <c r="E69" s="43"/>
      <c r="F69" s="44"/>
      <c r="G69" s="44"/>
      <c r="H69" s="44"/>
      <c r="I69" s="44"/>
      <c r="J69" s="45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</row>
    <row r="70" spans="1:27" s="41" customFormat="1" x14ac:dyDescent="0.2">
      <c r="A70" s="42">
        <f t="shared" si="2"/>
        <v>68</v>
      </c>
      <c r="B70" s="34" t="s">
        <v>240</v>
      </c>
      <c r="C70" s="22" t="s">
        <v>45</v>
      </c>
      <c r="D70" s="33">
        <v>2</v>
      </c>
      <c r="E70" s="43"/>
      <c r="F70" s="44"/>
      <c r="G70" s="44"/>
      <c r="H70" s="44"/>
      <c r="I70" s="44"/>
      <c r="J70" s="45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</row>
    <row r="71" spans="1:27" s="41" customFormat="1" x14ac:dyDescent="0.2">
      <c r="A71" s="42">
        <f t="shared" si="2"/>
        <v>69</v>
      </c>
      <c r="B71" s="20" t="s">
        <v>220</v>
      </c>
      <c r="C71" s="22" t="s">
        <v>45</v>
      </c>
      <c r="D71" s="28">
        <v>579</v>
      </c>
      <c r="E71" s="43"/>
      <c r="F71" s="44"/>
      <c r="G71" s="44"/>
      <c r="H71" s="44"/>
      <c r="I71" s="44"/>
      <c r="J71" s="45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</row>
    <row r="72" spans="1:27" s="41" customFormat="1" x14ac:dyDescent="0.2">
      <c r="A72" s="42">
        <f t="shared" si="2"/>
        <v>70</v>
      </c>
      <c r="B72" s="20" t="s">
        <v>221</v>
      </c>
      <c r="C72" s="22" t="s">
        <v>45</v>
      </c>
      <c r="D72" s="28">
        <v>67</v>
      </c>
      <c r="E72" s="43"/>
      <c r="F72" s="44"/>
      <c r="G72" s="44"/>
      <c r="H72" s="44"/>
      <c r="I72" s="44"/>
      <c r="J72" s="45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</row>
    <row r="73" spans="1:27" s="41" customFormat="1" x14ac:dyDescent="0.2">
      <c r="A73" s="42">
        <f t="shared" si="2"/>
        <v>71</v>
      </c>
      <c r="B73" s="20" t="s">
        <v>222</v>
      </c>
      <c r="C73" s="22" t="s">
        <v>45</v>
      </c>
      <c r="D73" s="28">
        <v>120</v>
      </c>
      <c r="E73" s="43"/>
      <c r="F73" s="44"/>
      <c r="G73" s="44"/>
      <c r="H73" s="44"/>
      <c r="I73" s="44"/>
      <c r="J73" s="45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</row>
    <row r="74" spans="1:27" s="41" customFormat="1" x14ac:dyDescent="0.2">
      <c r="A74" s="42">
        <f t="shared" si="2"/>
        <v>72</v>
      </c>
      <c r="B74" s="20" t="s">
        <v>223</v>
      </c>
      <c r="C74" s="22" t="s">
        <v>45</v>
      </c>
      <c r="D74" s="28">
        <v>108</v>
      </c>
      <c r="E74" s="43"/>
      <c r="F74" s="44"/>
      <c r="G74" s="44"/>
      <c r="H74" s="44"/>
      <c r="I74" s="44"/>
      <c r="J74" s="45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</row>
    <row r="75" spans="1:27" s="41" customFormat="1" x14ac:dyDescent="0.2">
      <c r="A75" s="42">
        <f t="shared" si="2"/>
        <v>73</v>
      </c>
      <c r="B75" s="20" t="s">
        <v>224</v>
      </c>
      <c r="C75" s="22" t="s">
        <v>45</v>
      </c>
      <c r="D75" s="28">
        <v>12</v>
      </c>
      <c r="E75" s="43"/>
      <c r="F75" s="44"/>
      <c r="G75" s="44"/>
      <c r="H75" s="44"/>
      <c r="I75" s="44"/>
      <c r="J75" s="45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</row>
    <row r="76" spans="1:27" s="41" customFormat="1" x14ac:dyDescent="0.2">
      <c r="A76" s="42">
        <f t="shared" si="2"/>
        <v>74</v>
      </c>
      <c r="B76" s="20" t="s">
        <v>225</v>
      </c>
      <c r="C76" s="22" t="s">
        <v>45</v>
      </c>
      <c r="D76" s="28">
        <v>221</v>
      </c>
      <c r="E76" s="43"/>
      <c r="F76" s="44"/>
      <c r="G76" s="44"/>
      <c r="H76" s="44"/>
      <c r="I76" s="44"/>
      <c r="J76" s="45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</row>
    <row r="77" spans="1:27" s="41" customFormat="1" x14ac:dyDescent="0.2">
      <c r="A77" s="42">
        <f t="shared" si="2"/>
        <v>75</v>
      </c>
      <c r="B77" s="20" t="s">
        <v>226</v>
      </c>
      <c r="C77" s="22" t="s">
        <v>45</v>
      </c>
      <c r="D77" s="28">
        <v>858</v>
      </c>
      <c r="E77" s="43"/>
      <c r="F77" s="44"/>
      <c r="G77" s="44"/>
      <c r="H77" s="44"/>
      <c r="I77" s="44"/>
      <c r="J77" s="45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</row>
    <row r="78" spans="1:27" s="41" customFormat="1" x14ac:dyDescent="0.2">
      <c r="A78" s="42">
        <f t="shared" si="2"/>
        <v>76</v>
      </c>
      <c r="B78" s="20" t="s">
        <v>227</v>
      </c>
      <c r="C78" s="22" t="s">
        <v>45</v>
      </c>
      <c r="D78" s="28">
        <v>4</v>
      </c>
      <c r="E78" s="43"/>
      <c r="F78" s="44"/>
      <c r="G78" s="44"/>
      <c r="H78" s="44"/>
      <c r="I78" s="44"/>
      <c r="J78" s="45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</row>
    <row r="79" spans="1:27" s="41" customFormat="1" x14ac:dyDescent="0.2">
      <c r="A79" s="42">
        <f t="shared" si="2"/>
        <v>77</v>
      </c>
      <c r="B79" s="20" t="s">
        <v>228</v>
      </c>
      <c r="C79" s="22" t="s">
        <v>45</v>
      </c>
      <c r="D79" s="28">
        <v>2</v>
      </c>
      <c r="E79" s="43"/>
      <c r="F79" s="44"/>
      <c r="G79" s="44"/>
      <c r="H79" s="44"/>
      <c r="I79" s="44"/>
      <c r="J79" s="45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</row>
    <row r="80" spans="1:27" s="41" customFormat="1" x14ac:dyDescent="0.2">
      <c r="A80" s="42">
        <f t="shared" si="2"/>
        <v>78</v>
      </c>
      <c r="B80" s="20" t="s">
        <v>229</v>
      </c>
      <c r="C80" s="22" t="s">
        <v>45</v>
      </c>
      <c r="D80" s="28">
        <v>4</v>
      </c>
      <c r="E80" s="43"/>
      <c r="F80" s="44"/>
      <c r="G80" s="44"/>
      <c r="H80" s="44"/>
      <c r="I80" s="44"/>
      <c r="J80" s="45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</row>
    <row r="81" spans="1:27" s="41" customFormat="1" x14ac:dyDescent="0.2">
      <c r="A81" s="42">
        <f t="shared" si="2"/>
        <v>79</v>
      </c>
      <c r="B81" s="20" t="s">
        <v>230</v>
      </c>
      <c r="C81" s="22" t="s">
        <v>45</v>
      </c>
      <c r="D81" s="28">
        <v>2</v>
      </c>
      <c r="E81" s="43"/>
      <c r="F81" s="44"/>
      <c r="G81" s="44"/>
      <c r="H81" s="44"/>
      <c r="I81" s="44"/>
      <c r="J81" s="45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</row>
    <row r="82" spans="1:27" s="41" customFormat="1" ht="45" x14ac:dyDescent="0.2">
      <c r="A82" s="42">
        <f t="shared" si="2"/>
        <v>80</v>
      </c>
      <c r="B82" s="20" t="s">
        <v>161</v>
      </c>
      <c r="C82" s="22" t="s">
        <v>45</v>
      </c>
      <c r="D82" s="32">
        <v>17</v>
      </c>
      <c r="E82" s="43"/>
      <c r="F82" s="44"/>
      <c r="G82" s="44"/>
      <c r="H82" s="44"/>
      <c r="I82" s="44"/>
      <c r="J82" s="45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</row>
    <row r="83" spans="1:27" s="41" customFormat="1" ht="45" x14ac:dyDescent="0.2">
      <c r="A83" s="42">
        <f t="shared" si="2"/>
        <v>81</v>
      </c>
      <c r="B83" s="20" t="s">
        <v>158</v>
      </c>
      <c r="C83" s="22" t="s">
        <v>45</v>
      </c>
      <c r="D83" s="33">
        <v>9</v>
      </c>
      <c r="E83" s="43"/>
      <c r="F83" s="44"/>
      <c r="G83" s="44"/>
      <c r="H83" s="44"/>
      <c r="I83" s="44"/>
      <c r="J83" s="45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</row>
    <row r="84" spans="1:27" s="41" customFormat="1" ht="45" x14ac:dyDescent="0.2">
      <c r="A84" s="42">
        <f t="shared" si="2"/>
        <v>82</v>
      </c>
      <c r="B84" s="20" t="s">
        <v>163</v>
      </c>
      <c r="C84" s="22" t="s">
        <v>45</v>
      </c>
      <c r="D84" s="33">
        <v>4</v>
      </c>
      <c r="E84" s="43"/>
      <c r="F84" s="44"/>
      <c r="G84" s="44"/>
      <c r="H84" s="44"/>
      <c r="I84" s="44"/>
      <c r="J84" s="45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</row>
    <row r="85" spans="1:27" s="41" customFormat="1" ht="45" x14ac:dyDescent="0.2">
      <c r="A85" s="42">
        <f t="shared" si="2"/>
        <v>83</v>
      </c>
      <c r="B85" s="34" t="s">
        <v>269</v>
      </c>
      <c r="C85" s="22" t="s">
        <v>45</v>
      </c>
      <c r="D85" s="33">
        <v>1</v>
      </c>
      <c r="E85" s="43"/>
      <c r="F85" s="44"/>
      <c r="G85" s="44"/>
      <c r="H85" s="44"/>
      <c r="I85" s="44"/>
      <c r="J85" s="45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</row>
    <row r="86" spans="1:27" s="41" customFormat="1" x14ac:dyDescent="0.2">
      <c r="A86" s="42">
        <f t="shared" si="2"/>
        <v>84</v>
      </c>
      <c r="B86" s="20" t="s">
        <v>241</v>
      </c>
      <c r="C86" s="22" t="s">
        <v>45</v>
      </c>
      <c r="D86" s="28">
        <v>155</v>
      </c>
      <c r="E86" s="43"/>
      <c r="F86" s="44"/>
      <c r="G86" s="44"/>
      <c r="H86" s="44"/>
      <c r="I86" s="44"/>
      <c r="J86" s="45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</row>
    <row r="87" spans="1:27" s="41" customFormat="1" x14ac:dyDescent="0.2">
      <c r="A87" s="42">
        <f t="shared" si="2"/>
        <v>85</v>
      </c>
      <c r="B87" s="20" t="s">
        <v>242</v>
      </c>
      <c r="C87" s="22" t="s">
        <v>45</v>
      </c>
      <c r="D87" s="28">
        <v>256</v>
      </c>
      <c r="E87" s="43"/>
      <c r="F87" s="44"/>
      <c r="G87" s="44"/>
      <c r="H87" s="44"/>
      <c r="I87" s="44"/>
      <c r="J87" s="45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</row>
    <row r="88" spans="1:27" s="41" customFormat="1" x14ac:dyDescent="0.2">
      <c r="A88" s="42">
        <f t="shared" si="2"/>
        <v>86</v>
      </c>
      <c r="B88" s="20" t="s">
        <v>243</v>
      </c>
      <c r="C88" s="22" t="s">
        <v>45</v>
      </c>
      <c r="D88" s="28">
        <v>87</v>
      </c>
      <c r="E88" s="43"/>
      <c r="F88" s="44"/>
      <c r="G88" s="44"/>
      <c r="H88" s="44"/>
      <c r="I88" s="44"/>
      <c r="J88" s="45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</row>
    <row r="89" spans="1:27" s="41" customFormat="1" x14ac:dyDescent="0.2">
      <c r="A89" s="42">
        <f t="shared" si="2"/>
        <v>87</v>
      </c>
      <c r="B89" s="20" t="s">
        <v>244</v>
      </c>
      <c r="C89" s="22" t="s">
        <v>45</v>
      </c>
      <c r="D89" s="28">
        <v>10</v>
      </c>
      <c r="E89" s="43"/>
      <c r="F89" s="44"/>
      <c r="G89" s="44"/>
      <c r="H89" s="44"/>
      <c r="I89" s="44"/>
      <c r="J89" s="45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</row>
    <row r="90" spans="1:27" s="41" customFormat="1" x14ac:dyDescent="0.2">
      <c r="A90" s="42">
        <f t="shared" si="2"/>
        <v>88</v>
      </c>
      <c r="B90" s="20" t="s">
        <v>245</v>
      </c>
      <c r="C90" s="22" t="s">
        <v>45</v>
      </c>
      <c r="D90" s="28">
        <v>82</v>
      </c>
      <c r="E90" s="43"/>
      <c r="F90" s="44"/>
      <c r="G90" s="44"/>
      <c r="H90" s="44"/>
      <c r="I90" s="44"/>
      <c r="J90" s="45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</row>
    <row r="91" spans="1:27" s="41" customFormat="1" x14ac:dyDescent="0.2">
      <c r="A91" s="42">
        <f t="shared" si="2"/>
        <v>89</v>
      </c>
      <c r="B91" s="20" t="s">
        <v>259</v>
      </c>
      <c r="C91" s="22" t="s">
        <v>45</v>
      </c>
      <c r="D91" s="32">
        <v>157</v>
      </c>
      <c r="E91" s="43"/>
      <c r="F91" s="44"/>
      <c r="G91" s="44"/>
      <c r="H91" s="44"/>
      <c r="I91" s="44"/>
      <c r="J91" s="45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</row>
    <row r="92" spans="1:27" s="41" customFormat="1" x14ac:dyDescent="0.2">
      <c r="A92" s="42">
        <f t="shared" si="2"/>
        <v>90</v>
      </c>
      <c r="B92" s="20" t="s">
        <v>246</v>
      </c>
      <c r="C92" s="22" t="s">
        <v>45</v>
      </c>
      <c r="D92" s="28">
        <v>153</v>
      </c>
      <c r="E92" s="43"/>
      <c r="F92" s="44"/>
      <c r="G92" s="44"/>
      <c r="H92" s="44"/>
      <c r="I92" s="44"/>
      <c r="J92" s="45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</row>
    <row r="93" spans="1:27" s="41" customFormat="1" x14ac:dyDescent="0.2">
      <c r="A93" s="42">
        <f t="shared" si="2"/>
        <v>91</v>
      </c>
      <c r="B93" s="20" t="s">
        <v>247</v>
      </c>
      <c r="C93" s="22" t="s">
        <v>45</v>
      </c>
      <c r="D93" s="28">
        <v>14</v>
      </c>
      <c r="E93" s="43"/>
      <c r="F93" s="44"/>
      <c r="G93" s="44"/>
      <c r="H93" s="44"/>
      <c r="I93" s="44"/>
      <c r="J93" s="45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</row>
    <row r="94" spans="1:27" s="41" customFormat="1" x14ac:dyDescent="0.2">
      <c r="A94" s="42">
        <f t="shared" si="2"/>
        <v>92</v>
      </c>
      <c r="B94" s="20" t="s">
        <v>248</v>
      </c>
      <c r="C94" s="22" t="s">
        <v>45</v>
      </c>
      <c r="D94" s="28">
        <v>42</v>
      </c>
      <c r="E94" s="43"/>
      <c r="F94" s="44"/>
      <c r="G94" s="44"/>
      <c r="H94" s="44"/>
      <c r="I94" s="44"/>
      <c r="J94" s="45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</row>
    <row r="95" spans="1:27" s="41" customFormat="1" x14ac:dyDescent="0.2">
      <c r="A95" s="42">
        <f t="shared" si="2"/>
        <v>93</v>
      </c>
      <c r="B95" s="20" t="s">
        <v>249</v>
      </c>
      <c r="C95" s="22" t="s">
        <v>45</v>
      </c>
      <c r="D95" s="28">
        <v>49</v>
      </c>
      <c r="E95" s="43"/>
      <c r="F95" s="44"/>
      <c r="G95" s="44"/>
      <c r="H95" s="44"/>
      <c r="I95" s="44"/>
      <c r="J95" s="45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</row>
    <row r="96" spans="1:27" s="41" customFormat="1" x14ac:dyDescent="0.2">
      <c r="A96" s="42">
        <f t="shared" si="2"/>
        <v>94</v>
      </c>
      <c r="B96" s="20" t="s">
        <v>250</v>
      </c>
      <c r="C96" s="22" t="s">
        <v>45</v>
      </c>
      <c r="D96" s="28">
        <v>70</v>
      </c>
      <c r="E96" s="43"/>
      <c r="F96" s="44"/>
      <c r="G96" s="44"/>
      <c r="H96" s="44"/>
      <c r="I96" s="44"/>
      <c r="J96" s="45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</row>
    <row r="97" spans="1:27" s="41" customFormat="1" x14ac:dyDescent="0.2">
      <c r="A97" s="42">
        <f t="shared" si="2"/>
        <v>95</v>
      </c>
      <c r="B97" s="20" t="s">
        <v>264</v>
      </c>
      <c r="C97" s="22" t="s">
        <v>45</v>
      </c>
      <c r="D97" s="28">
        <v>968</v>
      </c>
      <c r="E97" s="43"/>
      <c r="F97" s="44"/>
      <c r="G97" s="44"/>
      <c r="H97" s="44"/>
      <c r="I97" s="44"/>
      <c r="J97" s="45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</row>
    <row r="98" spans="1:27" s="41" customFormat="1" x14ac:dyDescent="0.2">
      <c r="A98" s="42">
        <f t="shared" si="2"/>
        <v>96</v>
      </c>
      <c r="B98" s="20" t="s">
        <v>265</v>
      </c>
      <c r="C98" s="22" t="s">
        <v>45</v>
      </c>
      <c r="D98" s="28">
        <v>124</v>
      </c>
      <c r="E98" s="43"/>
      <c r="F98" s="44"/>
      <c r="G98" s="44"/>
      <c r="H98" s="44"/>
      <c r="I98" s="44"/>
      <c r="J98" s="45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</row>
    <row r="99" spans="1:27" s="41" customFormat="1" x14ac:dyDescent="0.2">
      <c r="A99" s="42">
        <f t="shared" si="2"/>
        <v>97</v>
      </c>
      <c r="B99" s="20" t="s">
        <v>266</v>
      </c>
      <c r="C99" s="22" t="s">
        <v>45</v>
      </c>
      <c r="D99" s="28">
        <v>4</v>
      </c>
      <c r="E99" s="43"/>
      <c r="F99" s="44"/>
      <c r="G99" s="44"/>
      <c r="H99" s="44"/>
      <c r="I99" s="44"/>
      <c r="J99" s="45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</row>
    <row r="100" spans="1:27" s="41" customFormat="1" x14ac:dyDescent="0.2">
      <c r="A100" s="42">
        <f t="shared" si="2"/>
        <v>98</v>
      </c>
      <c r="B100" s="20" t="s">
        <v>251</v>
      </c>
      <c r="C100" s="22" t="s">
        <v>45</v>
      </c>
      <c r="D100" s="28">
        <v>1</v>
      </c>
      <c r="E100" s="43"/>
      <c r="F100" s="44"/>
      <c r="G100" s="44"/>
      <c r="H100" s="44"/>
      <c r="I100" s="44"/>
      <c r="J100" s="45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</row>
    <row r="101" spans="1:27" s="41" customFormat="1" x14ac:dyDescent="0.2">
      <c r="A101" s="42">
        <f t="shared" si="2"/>
        <v>99</v>
      </c>
      <c r="B101" s="20" t="s">
        <v>252</v>
      </c>
      <c r="C101" s="22" t="s">
        <v>45</v>
      </c>
      <c r="D101" s="28">
        <v>30</v>
      </c>
      <c r="E101" s="43"/>
      <c r="F101" s="44"/>
      <c r="G101" s="44"/>
      <c r="H101" s="44"/>
      <c r="I101" s="44"/>
      <c r="J101" s="45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</row>
    <row r="102" spans="1:27" s="41" customFormat="1" x14ac:dyDescent="0.2">
      <c r="A102" s="42">
        <f t="shared" si="2"/>
        <v>100</v>
      </c>
      <c r="B102" s="20" t="s">
        <v>253</v>
      </c>
      <c r="C102" s="22" t="s">
        <v>45</v>
      </c>
      <c r="D102" s="28">
        <v>3</v>
      </c>
      <c r="E102" s="43"/>
      <c r="F102" s="44"/>
      <c r="G102" s="44"/>
      <c r="H102" s="44"/>
      <c r="I102" s="44"/>
      <c r="J102" s="45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</row>
    <row r="103" spans="1:27" s="41" customFormat="1" x14ac:dyDescent="0.2">
      <c r="A103" s="42">
        <f t="shared" si="2"/>
        <v>101</v>
      </c>
      <c r="B103" s="20" t="s">
        <v>254</v>
      </c>
      <c r="C103" s="22" t="s">
        <v>45</v>
      </c>
      <c r="D103" s="28">
        <v>8</v>
      </c>
      <c r="E103" s="43"/>
      <c r="F103" s="44"/>
      <c r="G103" s="44"/>
      <c r="H103" s="44"/>
      <c r="I103" s="44"/>
      <c r="J103" s="45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</row>
    <row r="104" spans="1:27" s="41" customFormat="1" x14ac:dyDescent="0.2">
      <c r="A104" s="42">
        <f t="shared" si="2"/>
        <v>102</v>
      </c>
      <c r="B104" s="20" t="s">
        <v>255</v>
      </c>
      <c r="C104" s="22" t="s">
        <v>45</v>
      </c>
      <c r="D104" s="28">
        <v>2</v>
      </c>
      <c r="E104" s="43"/>
      <c r="F104" s="44"/>
      <c r="G104" s="44"/>
      <c r="H104" s="44"/>
      <c r="I104" s="44"/>
      <c r="J104" s="45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</row>
    <row r="105" spans="1:27" s="41" customFormat="1" x14ac:dyDescent="0.2">
      <c r="A105" s="42">
        <f t="shared" si="2"/>
        <v>103</v>
      </c>
      <c r="B105" s="20" t="s">
        <v>256</v>
      </c>
      <c r="C105" s="22" t="s">
        <v>45</v>
      </c>
      <c r="D105" s="28">
        <v>2</v>
      </c>
      <c r="E105" s="43"/>
      <c r="F105" s="44"/>
      <c r="G105" s="44"/>
      <c r="H105" s="44"/>
      <c r="I105" s="44"/>
      <c r="J105" s="45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</row>
    <row r="106" spans="1:27" s="41" customFormat="1" ht="22.5" x14ac:dyDescent="0.2">
      <c r="A106" s="42">
        <f t="shared" si="2"/>
        <v>104</v>
      </c>
      <c r="B106" s="20" t="s">
        <v>257</v>
      </c>
      <c r="C106" s="22" t="s">
        <v>45</v>
      </c>
      <c r="D106" s="28">
        <v>1</v>
      </c>
      <c r="E106" s="43"/>
      <c r="F106" s="44"/>
      <c r="G106" s="44"/>
      <c r="H106" s="44"/>
      <c r="I106" s="44"/>
      <c r="J106" s="45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  <c r="AA106" s="40"/>
    </row>
    <row r="107" spans="1:27" s="41" customFormat="1" ht="22.5" x14ac:dyDescent="0.2">
      <c r="A107" s="42">
        <f t="shared" si="2"/>
        <v>105</v>
      </c>
      <c r="B107" s="20" t="s">
        <v>258</v>
      </c>
      <c r="C107" s="22" t="s">
        <v>45</v>
      </c>
      <c r="D107" s="28">
        <v>1</v>
      </c>
      <c r="E107" s="43"/>
      <c r="F107" s="44"/>
      <c r="G107" s="44"/>
      <c r="H107" s="44"/>
      <c r="I107" s="44"/>
      <c r="J107" s="45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</row>
    <row r="108" spans="1:27" s="41" customFormat="1" x14ac:dyDescent="0.2">
      <c r="A108" s="42">
        <f t="shared" si="2"/>
        <v>106</v>
      </c>
      <c r="B108" s="35" t="s">
        <v>270</v>
      </c>
      <c r="C108" s="22" t="s">
        <v>45</v>
      </c>
      <c r="D108" s="32">
        <v>3</v>
      </c>
      <c r="E108" s="43"/>
      <c r="F108" s="44"/>
      <c r="G108" s="44"/>
      <c r="H108" s="44"/>
      <c r="I108" s="44"/>
      <c r="J108" s="45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</row>
    <row r="109" spans="1:27" s="41" customFormat="1" x14ac:dyDescent="0.2">
      <c r="A109" s="42">
        <f t="shared" si="2"/>
        <v>107</v>
      </c>
      <c r="B109" s="20" t="s">
        <v>261</v>
      </c>
      <c r="C109" s="22" t="s">
        <v>45</v>
      </c>
      <c r="D109" s="28">
        <v>200</v>
      </c>
      <c r="E109" s="43"/>
      <c r="F109" s="44"/>
      <c r="G109" s="44"/>
      <c r="H109" s="44"/>
      <c r="I109" s="44"/>
      <c r="J109" s="45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</row>
    <row r="110" spans="1:27" s="41" customFormat="1" x14ac:dyDescent="0.2">
      <c r="A110" s="42">
        <f t="shared" si="2"/>
        <v>108</v>
      </c>
      <c r="B110" s="20" t="s">
        <v>262</v>
      </c>
      <c r="C110" s="22" t="s">
        <v>45</v>
      </c>
      <c r="D110" s="28">
        <v>2</v>
      </c>
      <c r="E110" s="43"/>
      <c r="F110" s="44"/>
      <c r="G110" s="44"/>
      <c r="H110" s="44"/>
      <c r="I110" s="44"/>
      <c r="J110" s="45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</row>
    <row r="111" spans="1:27" s="41" customFormat="1" x14ac:dyDescent="0.2">
      <c r="A111" s="42">
        <f t="shared" si="2"/>
        <v>109</v>
      </c>
      <c r="B111" s="20" t="s">
        <v>263</v>
      </c>
      <c r="C111" s="22" t="s">
        <v>45</v>
      </c>
      <c r="D111" s="28">
        <v>1</v>
      </c>
      <c r="E111" s="43"/>
      <c r="F111" s="44"/>
      <c r="G111" s="44"/>
      <c r="H111" s="44"/>
      <c r="I111" s="44"/>
      <c r="J111" s="45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</row>
    <row r="112" spans="1:27" s="41" customFormat="1" x14ac:dyDescent="0.2">
      <c r="A112" s="42">
        <f t="shared" si="2"/>
        <v>110</v>
      </c>
      <c r="B112" s="20" t="s">
        <v>271</v>
      </c>
      <c r="C112" s="22" t="s">
        <v>45</v>
      </c>
      <c r="D112" s="28">
        <v>1</v>
      </c>
      <c r="E112" s="43"/>
      <c r="F112" s="44"/>
      <c r="G112" s="44"/>
      <c r="H112" s="44"/>
      <c r="I112" s="44"/>
      <c r="J112" s="45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</row>
    <row r="113" spans="1:10" x14ac:dyDescent="0.2">
      <c r="A113" s="79" t="s">
        <v>280</v>
      </c>
      <c r="B113" s="80"/>
      <c r="C113" s="81"/>
      <c r="D113" s="46">
        <f>SUM(D3:D112)</f>
        <v>39375</v>
      </c>
      <c r="E113" s="47" t="s">
        <v>281</v>
      </c>
      <c r="F113" s="44" t="s">
        <v>281</v>
      </c>
      <c r="G113" s="44" t="s">
        <v>281</v>
      </c>
      <c r="H113" s="44"/>
      <c r="I113" s="44"/>
      <c r="J113" s="45" t="s">
        <v>281</v>
      </c>
    </row>
  </sheetData>
  <mergeCells count="1">
    <mergeCell ref="A113:C11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2"/>
  <sheetViews>
    <sheetView workbookViewId="0">
      <selection activeCell="B4" sqref="B4"/>
    </sheetView>
  </sheetViews>
  <sheetFormatPr defaultRowHeight="11.25" x14ac:dyDescent="0.2"/>
  <cols>
    <col min="1" max="1" width="6.6640625" style="51" bestFit="1" customWidth="1"/>
    <col min="2" max="2" width="27.1640625" style="51" customWidth="1"/>
    <col min="3" max="3" width="9.33203125" style="51"/>
    <col min="4" max="4" width="17.1640625" style="51" bestFit="1" customWidth="1"/>
    <col min="5" max="5" width="22.83203125" style="51" bestFit="1" customWidth="1"/>
    <col min="6" max="257" width="9.33203125" style="51"/>
    <col min="258" max="258" width="64.5" style="51" customWidth="1"/>
    <col min="259" max="259" width="9.33203125" style="51"/>
    <col min="260" max="260" width="15" style="51" customWidth="1"/>
    <col min="261" max="261" width="17" style="51" customWidth="1"/>
    <col min="262" max="513" width="9.33203125" style="51"/>
    <col min="514" max="514" width="64.5" style="51" customWidth="1"/>
    <col min="515" max="515" width="9.33203125" style="51"/>
    <col min="516" max="516" width="15" style="51" customWidth="1"/>
    <col min="517" max="517" width="17" style="51" customWidth="1"/>
    <col min="518" max="769" width="9.33203125" style="51"/>
    <col min="770" max="770" width="64.5" style="51" customWidth="1"/>
    <col min="771" max="771" width="9.33203125" style="51"/>
    <col min="772" max="772" width="15" style="51" customWidth="1"/>
    <col min="773" max="773" width="17" style="51" customWidth="1"/>
    <col min="774" max="1025" width="9.33203125" style="51"/>
    <col min="1026" max="1026" width="64.5" style="51" customWidth="1"/>
    <col min="1027" max="1027" width="9.33203125" style="51"/>
    <col min="1028" max="1028" width="15" style="51" customWidth="1"/>
    <col min="1029" max="1029" width="17" style="51" customWidth="1"/>
    <col min="1030" max="1281" width="9.33203125" style="51"/>
    <col min="1282" max="1282" width="64.5" style="51" customWidth="1"/>
    <col min="1283" max="1283" width="9.33203125" style="51"/>
    <col min="1284" max="1284" width="15" style="51" customWidth="1"/>
    <col min="1285" max="1285" width="17" style="51" customWidth="1"/>
    <col min="1286" max="1537" width="9.33203125" style="51"/>
    <col min="1538" max="1538" width="64.5" style="51" customWidth="1"/>
    <col min="1539" max="1539" width="9.33203125" style="51"/>
    <col min="1540" max="1540" width="15" style="51" customWidth="1"/>
    <col min="1541" max="1541" width="17" style="51" customWidth="1"/>
    <col min="1542" max="1793" width="9.33203125" style="51"/>
    <col min="1794" max="1794" width="64.5" style="51" customWidth="1"/>
    <col min="1795" max="1795" width="9.33203125" style="51"/>
    <col min="1796" max="1796" width="15" style="51" customWidth="1"/>
    <col min="1797" max="1797" width="17" style="51" customWidth="1"/>
    <col min="1798" max="2049" width="9.33203125" style="51"/>
    <col min="2050" max="2050" width="64.5" style="51" customWidth="1"/>
    <col min="2051" max="2051" width="9.33203125" style="51"/>
    <col min="2052" max="2052" width="15" style="51" customWidth="1"/>
    <col min="2053" max="2053" width="17" style="51" customWidth="1"/>
    <col min="2054" max="2305" width="9.33203125" style="51"/>
    <col min="2306" max="2306" width="64.5" style="51" customWidth="1"/>
    <col min="2307" max="2307" width="9.33203125" style="51"/>
    <col min="2308" max="2308" width="15" style="51" customWidth="1"/>
    <col min="2309" max="2309" width="17" style="51" customWidth="1"/>
    <col min="2310" max="2561" width="9.33203125" style="51"/>
    <col min="2562" max="2562" width="64.5" style="51" customWidth="1"/>
    <col min="2563" max="2563" width="9.33203125" style="51"/>
    <col min="2564" max="2564" width="15" style="51" customWidth="1"/>
    <col min="2565" max="2565" width="17" style="51" customWidth="1"/>
    <col min="2566" max="2817" width="9.33203125" style="51"/>
    <col min="2818" max="2818" width="64.5" style="51" customWidth="1"/>
    <col min="2819" max="2819" width="9.33203125" style="51"/>
    <col min="2820" max="2820" width="15" style="51" customWidth="1"/>
    <col min="2821" max="2821" width="17" style="51" customWidth="1"/>
    <col min="2822" max="3073" width="9.33203125" style="51"/>
    <col min="3074" max="3074" width="64.5" style="51" customWidth="1"/>
    <col min="3075" max="3075" width="9.33203125" style="51"/>
    <col min="3076" max="3076" width="15" style="51" customWidth="1"/>
    <col min="3077" max="3077" width="17" style="51" customWidth="1"/>
    <col min="3078" max="3329" width="9.33203125" style="51"/>
    <col min="3330" max="3330" width="64.5" style="51" customWidth="1"/>
    <col min="3331" max="3331" width="9.33203125" style="51"/>
    <col min="3332" max="3332" width="15" style="51" customWidth="1"/>
    <col min="3333" max="3333" width="17" style="51" customWidth="1"/>
    <col min="3334" max="3585" width="9.33203125" style="51"/>
    <col min="3586" max="3586" width="64.5" style="51" customWidth="1"/>
    <col min="3587" max="3587" width="9.33203125" style="51"/>
    <col min="3588" max="3588" width="15" style="51" customWidth="1"/>
    <col min="3589" max="3589" width="17" style="51" customWidth="1"/>
    <col min="3590" max="3841" width="9.33203125" style="51"/>
    <col min="3842" max="3842" width="64.5" style="51" customWidth="1"/>
    <col min="3843" max="3843" width="9.33203125" style="51"/>
    <col min="3844" max="3844" width="15" style="51" customWidth="1"/>
    <col min="3845" max="3845" width="17" style="51" customWidth="1"/>
    <col min="3846" max="4097" width="9.33203125" style="51"/>
    <col min="4098" max="4098" width="64.5" style="51" customWidth="1"/>
    <col min="4099" max="4099" width="9.33203125" style="51"/>
    <col min="4100" max="4100" width="15" style="51" customWidth="1"/>
    <col min="4101" max="4101" width="17" style="51" customWidth="1"/>
    <col min="4102" max="4353" width="9.33203125" style="51"/>
    <col min="4354" max="4354" width="64.5" style="51" customWidth="1"/>
    <col min="4355" max="4355" width="9.33203125" style="51"/>
    <col min="4356" max="4356" width="15" style="51" customWidth="1"/>
    <col min="4357" max="4357" width="17" style="51" customWidth="1"/>
    <col min="4358" max="4609" width="9.33203125" style="51"/>
    <col min="4610" max="4610" width="64.5" style="51" customWidth="1"/>
    <col min="4611" max="4611" width="9.33203125" style="51"/>
    <col min="4612" max="4612" width="15" style="51" customWidth="1"/>
    <col min="4613" max="4613" width="17" style="51" customWidth="1"/>
    <col min="4614" max="4865" width="9.33203125" style="51"/>
    <col min="4866" max="4866" width="64.5" style="51" customWidth="1"/>
    <col min="4867" max="4867" width="9.33203125" style="51"/>
    <col min="4868" max="4868" width="15" style="51" customWidth="1"/>
    <col min="4869" max="4869" width="17" style="51" customWidth="1"/>
    <col min="4870" max="5121" width="9.33203125" style="51"/>
    <col min="5122" max="5122" width="64.5" style="51" customWidth="1"/>
    <col min="5123" max="5123" width="9.33203125" style="51"/>
    <col min="5124" max="5124" width="15" style="51" customWidth="1"/>
    <col min="5125" max="5125" width="17" style="51" customWidth="1"/>
    <col min="5126" max="5377" width="9.33203125" style="51"/>
    <col min="5378" max="5378" width="64.5" style="51" customWidth="1"/>
    <col min="5379" max="5379" width="9.33203125" style="51"/>
    <col min="5380" max="5380" width="15" style="51" customWidth="1"/>
    <col min="5381" max="5381" width="17" style="51" customWidth="1"/>
    <col min="5382" max="5633" width="9.33203125" style="51"/>
    <col min="5634" max="5634" width="64.5" style="51" customWidth="1"/>
    <col min="5635" max="5635" width="9.33203125" style="51"/>
    <col min="5636" max="5636" width="15" style="51" customWidth="1"/>
    <col min="5637" max="5637" width="17" style="51" customWidth="1"/>
    <col min="5638" max="5889" width="9.33203125" style="51"/>
    <col min="5890" max="5890" width="64.5" style="51" customWidth="1"/>
    <col min="5891" max="5891" width="9.33203125" style="51"/>
    <col min="5892" max="5892" width="15" style="51" customWidth="1"/>
    <col min="5893" max="5893" width="17" style="51" customWidth="1"/>
    <col min="5894" max="6145" width="9.33203125" style="51"/>
    <col min="6146" max="6146" width="64.5" style="51" customWidth="1"/>
    <col min="6147" max="6147" width="9.33203125" style="51"/>
    <col min="6148" max="6148" width="15" style="51" customWidth="1"/>
    <col min="6149" max="6149" width="17" style="51" customWidth="1"/>
    <col min="6150" max="6401" width="9.33203125" style="51"/>
    <col min="6402" max="6402" width="64.5" style="51" customWidth="1"/>
    <col min="6403" max="6403" width="9.33203125" style="51"/>
    <col min="6404" max="6404" width="15" style="51" customWidth="1"/>
    <col min="6405" max="6405" width="17" style="51" customWidth="1"/>
    <col min="6406" max="6657" width="9.33203125" style="51"/>
    <col min="6658" max="6658" width="64.5" style="51" customWidth="1"/>
    <col min="6659" max="6659" width="9.33203125" style="51"/>
    <col min="6660" max="6660" width="15" style="51" customWidth="1"/>
    <col min="6661" max="6661" width="17" style="51" customWidth="1"/>
    <col min="6662" max="6913" width="9.33203125" style="51"/>
    <col min="6914" max="6914" width="64.5" style="51" customWidth="1"/>
    <col min="6915" max="6915" width="9.33203125" style="51"/>
    <col min="6916" max="6916" width="15" style="51" customWidth="1"/>
    <col min="6917" max="6917" width="17" style="51" customWidth="1"/>
    <col min="6918" max="7169" width="9.33203125" style="51"/>
    <col min="7170" max="7170" width="64.5" style="51" customWidth="1"/>
    <col min="7171" max="7171" width="9.33203125" style="51"/>
    <col min="7172" max="7172" width="15" style="51" customWidth="1"/>
    <col min="7173" max="7173" width="17" style="51" customWidth="1"/>
    <col min="7174" max="7425" width="9.33203125" style="51"/>
    <col min="7426" max="7426" width="64.5" style="51" customWidth="1"/>
    <col min="7427" max="7427" width="9.33203125" style="51"/>
    <col min="7428" max="7428" width="15" style="51" customWidth="1"/>
    <col min="7429" max="7429" width="17" style="51" customWidth="1"/>
    <col min="7430" max="7681" width="9.33203125" style="51"/>
    <col min="7682" max="7682" width="64.5" style="51" customWidth="1"/>
    <col min="7683" max="7683" width="9.33203125" style="51"/>
    <col min="7684" max="7684" width="15" style="51" customWidth="1"/>
    <col min="7685" max="7685" width="17" style="51" customWidth="1"/>
    <col min="7686" max="7937" width="9.33203125" style="51"/>
    <col min="7938" max="7938" width="64.5" style="51" customWidth="1"/>
    <col min="7939" max="7939" width="9.33203125" style="51"/>
    <col min="7940" max="7940" width="15" style="51" customWidth="1"/>
    <col min="7941" max="7941" width="17" style="51" customWidth="1"/>
    <col min="7942" max="8193" width="9.33203125" style="51"/>
    <col min="8194" max="8194" width="64.5" style="51" customWidth="1"/>
    <col min="8195" max="8195" width="9.33203125" style="51"/>
    <col min="8196" max="8196" width="15" style="51" customWidth="1"/>
    <col min="8197" max="8197" width="17" style="51" customWidth="1"/>
    <col min="8198" max="8449" width="9.33203125" style="51"/>
    <col min="8450" max="8450" width="64.5" style="51" customWidth="1"/>
    <col min="8451" max="8451" width="9.33203125" style="51"/>
    <col min="8452" max="8452" width="15" style="51" customWidth="1"/>
    <col min="8453" max="8453" width="17" style="51" customWidth="1"/>
    <col min="8454" max="8705" width="9.33203125" style="51"/>
    <col min="8706" max="8706" width="64.5" style="51" customWidth="1"/>
    <col min="8707" max="8707" width="9.33203125" style="51"/>
    <col min="8708" max="8708" width="15" style="51" customWidth="1"/>
    <col min="8709" max="8709" width="17" style="51" customWidth="1"/>
    <col min="8710" max="8961" width="9.33203125" style="51"/>
    <col min="8962" max="8962" width="64.5" style="51" customWidth="1"/>
    <col min="8963" max="8963" width="9.33203125" style="51"/>
    <col min="8964" max="8964" width="15" style="51" customWidth="1"/>
    <col min="8965" max="8965" width="17" style="51" customWidth="1"/>
    <col min="8966" max="9217" width="9.33203125" style="51"/>
    <col min="9218" max="9218" width="64.5" style="51" customWidth="1"/>
    <col min="9219" max="9219" width="9.33203125" style="51"/>
    <col min="9220" max="9220" width="15" style="51" customWidth="1"/>
    <col min="9221" max="9221" width="17" style="51" customWidth="1"/>
    <col min="9222" max="9473" width="9.33203125" style="51"/>
    <col min="9474" max="9474" width="64.5" style="51" customWidth="1"/>
    <col min="9475" max="9475" width="9.33203125" style="51"/>
    <col min="9476" max="9476" width="15" style="51" customWidth="1"/>
    <col min="9477" max="9477" width="17" style="51" customWidth="1"/>
    <col min="9478" max="9729" width="9.33203125" style="51"/>
    <col min="9730" max="9730" width="64.5" style="51" customWidth="1"/>
    <col min="9731" max="9731" width="9.33203125" style="51"/>
    <col min="9732" max="9732" width="15" style="51" customWidth="1"/>
    <col min="9733" max="9733" width="17" style="51" customWidth="1"/>
    <col min="9734" max="9985" width="9.33203125" style="51"/>
    <col min="9986" max="9986" width="64.5" style="51" customWidth="1"/>
    <col min="9987" max="9987" width="9.33203125" style="51"/>
    <col min="9988" max="9988" width="15" style="51" customWidth="1"/>
    <col min="9989" max="9989" width="17" style="51" customWidth="1"/>
    <col min="9990" max="10241" width="9.33203125" style="51"/>
    <col min="10242" max="10242" width="64.5" style="51" customWidth="1"/>
    <col min="10243" max="10243" width="9.33203125" style="51"/>
    <col min="10244" max="10244" width="15" style="51" customWidth="1"/>
    <col min="10245" max="10245" width="17" style="51" customWidth="1"/>
    <col min="10246" max="10497" width="9.33203125" style="51"/>
    <col min="10498" max="10498" width="64.5" style="51" customWidth="1"/>
    <col min="10499" max="10499" width="9.33203125" style="51"/>
    <col min="10500" max="10500" width="15" style="51" customWidth="1"/>
    <col min="10501" max="10501" width="17" style="51" customWidth="1"/>
    <col min="10502" max="10753" width="9.33203125" style="51"/>
    <col min="10754" max="10754" width="64.5" style="51" customWidth="1"/>
    <col min="10755" max="10755" width="9.33203125" style="51"/>
    <col min="10756" max="10756" width="15" style="51" customWidth="1"/>
    <col min="10757" max="10757" width="17" style="51" customWidth="1"/>
    <col min="10758" max="11009" width="9.33203125" style="51"/>
    <col min="11010" max="11010" width="64.5" style="51" customWidth="1"/>
    <col min="11011" max="11011" width="9.33203125" style="51"/>
    <col min="11012" max="11012" width="15" style="51" customWidth="1"/>
    <col min="11013" max="11013" width="17" style="51" customWidth="1"/>
    <col min="11014" max="11265" width="9.33203125" style="51"/>
    <col min="11266" max="11266" width="64.5" style="51" customWidth="1"/>
    <col min="11267" max="11267" width="9.33203125" style="51"/>
    <col min="11268" max="11268" width="15" style="51" customWidth="1"/>
    <col min="11269" max="11269" width="17" style="51" customWidth="1"/>
    <col min="11270" max="11521" width="9.33203125" style="51"/>
    <col min="11522" max="11522" width="64.5" style="51" customWidth="1"/>
    <col min="11523" max="11523" width="9.33203125" style="51"/>
    <col min="11524" max="11524" width="15" style="51" customWidth="1"/>
    <col min="11525" max="11525" width="17" style="51" customWidth="1"/>
    <col min="11526" max="11777" width="9.33203125" style="51"/>
    <col min="11778" max="11778" width="64.5" style="51" customWidth="1"/>
    <col min="11779" max="11779" width="9.33203125" style="51"/>
    <col min="11780" max="11780" width="15" style="51" customWidth="1"/>
    <col min="11781" max="11781" width="17" style="51" customWidth="1"/>
    <col min="11782" max="12033" width="9.33203125" style="51"/>
    <col min="12034" max="12034" width="64.5" style="51" customWidth="1"/>
    <col min="12035" max="12035" width="9.33203125" style="51"/>
    <col min="12036" max="12036" width="15" style="51" customWidth="1"/>
    <col min="12037" max="12037" width="17" style="51" customWidth="1"/>
    <col min="12038" max="12289" width="9.33203125" style="51"/>
    <col min="12290" max="12290" width="64.5" style="51" customWidth="1"/>
    <col min="12291" max="12291" width="9.33203125" style="51"/>
    <col min="12292" max="12292" width="15" style="51" customWidth="1"/>
    <col min="12293" max="12293" width="17" style="51" customWidth="1"/>
    <col min="12294" max="12545" width="9.33203125" style="51"/>
    <col min="12546" max="12546" width="64.5" style="51" customWidth="1"/>
    <col min="12547" max="12547" width="9.33203125" style="51"/>
    <col min="12548" max="12548" width="15" style="51" customWidth="1"/>
    <col min="12549" max="12549" width="17" style="51" customWidth="1"/>
    <col min="12550" max="12801" width="9.33203125" style="51"/>
    <col min="12802" max="12802" width="64.5" style="51" customWidth="1"/>
    <col min="12803" max="12803" width="9.33203125" style="51"/>
    <col min="12804" max="12804" width="15" style="51" customWidth="1"/>
    <col min="12805" max="12805" width="17" style="51" customWidth="1"/>
    <col min="12806" max="13057" width="9.33203125" style="51"/>
    <col min="13058" max="13058" width="64.5" style="51" customWidth="1"/>
    <col min="13059" max="13059" width="9.33203125" style="51"/>
    <col min="13060" max="13060" width="15" style="51" customWidth="1"/>
    <col min="13061" max="13061" width="17" style="51" customWidth="1"/>
    <col min="13062" max="13313" width="9.33203125" style="51"/>
    <col min="13314" max="13314" width="64.5" style="51" customWidth="1"/>
    <col min="13315" max="13315" width="9.33203125" style="51"/>
    <col min="13316" max="13316" width="15" style="51" customWidth="1"/>
    <col min="13317" max="13317" width="17" style="51" customWidth="1"/>
    <col min="13318" max="13569" width="9.33203125" style="51"/>
    <col min="13570" max="13570" width="64.5" style="51" customWidth="1"/>
    <col min="13571" max="13571" width="9.33203125" style="51"/>
    <col min="13572" max="13572" width="15" style="51" customWidth="1"/>
    <col min="13573" max="13573" width="17" style="51" customWidth="1"/>
    <col min="13574" max="13825" width="9.33203125" style="51"/>
    <col min="13826" max="13826" width="64.5" style="51" customWidth="1"/>
    <col min="13827" max="13827" width="9.33203125" style="51"/>
    <col min="13828" max="13828" width="15" style="51" customWidth="1"/>
    <col min="13829" max="13829" width="17" style="51" customWidth="1"/>
    <col min="13830" max="14081" width="9.33203125" style="51"/>
    <col min="14082" max="14082" width="64.5" style="51" customWidth="1"/>
    <col min="14083" max="14083" width="9.33203125" style="51"/>
    <col min="14084" max="14084" width="15" style="51" customWidth="1"/>
    <col min="14085" max="14085" width="17" style="51" customWidth="1"/>
    <col min="14086" max="14337" width="9.33203125" style="51"/>
    <col min="14338" max="14338" width="64.5" style="51" customWidth="1"/>
    <col min="14339" max="14339" width="9.33203125" style="51"/>
    <col min="14340" max="14340" width="15" style="51" customWidth="1"/>
    <col min="14341" max="14341" width="17" style="51" customWidth="1"/>
    <col min="14342" max="14593" width="9.33203125" style="51"/>
    <col min="14594" max="14594" width="64.5" style="51" customWidth="1"/>
    <col min="14595" max="14595" width="9.33203125" style="51"/>
    <col min="14596" max="14596" width="15" style="51" customWidth="1"/>
    <col min="14597" max="14597" width="17" style="51" customWidth="1"/>
    <col min="14598" max="14849" width="9.33203125" style="51"/>
    <col min="14850" max="14850" width="64.5" style="51" customWidth="1"/>
    <col min="14851" max="14851" width="9.33203125" style="51"/>
    <col min="14852" max="14852" width="15" style="51" customWidth="1"/>
    <col min="14853" max="14853" width="17" style="51" customWidth="1"/>
    <col min="14854" max="15105" width="9.33203125" style="51"/>
    <col min="15106" max="15106" width="64.5" style="51" customWidth="1"/>
    <col min="15107" max="15107" width="9.33203125" style="51"/>
    <col min="15108" max="15108" width="15" style="51" customWidth="1"/>
    <col min="15109" max="15109" width="17" style="51" customWidth="1"/>
    <col min="15110" max="15361" width="9.33203125" style="51"/>
    <col min="15362" max="15362" width="64.5" style="51" customWidth="1"/>
    <col min="15363" max="15363" width="9.33203125" style="51"/>
    <col min="15364" max="15364" width="15" style="51" customWidth="1"/>
    <col min="15365" max="15365" width="17" style="51" customWidth="1"/>
    <col min="15366" max="15617" width="9.33203125" style="51"/>
    <col min="15618" max="15618" width="64.5" style="51" customWidth="1"/>
    <col min="15619" max="15619" width="9.33203125" style="51"/>
    <col min="15620" max="15620" width="15" style="51" customWidth="1"/>
    <col min="15621" max="15621" width="17" style="51" customWidth="1"/>
    <col min="15622" max="15873" width="9.33203125" style="51"/>
    <col min="15874" max="15874" width="64.5" style="51" customWidth="1"/>
    <col min="15875" max="15875" width="9.33203125" style="51"/>
    <col min="15876" max="15876" width="15" style="51" customWidth="1"/>
    <col min="15877" max="15877" width="17" style="51" customWidth="1"/>
    <col min="15878" max="16129" width="9.33203125" style="51"/>
    <col min="16130" max="16130" width="64.5" style="51" customWidth="1"/>
    <col min="16131" max="16131" width="9.33203125" style="51"/>
    <col min="16132" max="16132" width="15" style="51" customWidth="1"/>
    <col min="16133" max="16133" width="17" style="51" customWidth="1"/>
    <col min="16134" max="16384" width="9.33203125" style="51"/>
  </cols>
  <sheetData>
    <row r="1" spans="1:8" s="41" customFormat="1" ht="36" x14ac:dyDescent="0.2">
      <c r="A1" s="38" t="s">
        <v>141</v>
      </c>
      <c r="B1" s="48" t="s">
        <v>130</v>
      </c>
      <c r="C1" s="38" t="s">
        <v>272</v>
      </c>
      <c r="D1" s="38" t="s">
        <v>282</v>
      </c>
      <c r="E1" s="38" t="s">
        <v>283</v>
      </c>
      <c r="F1" s="38" t="s">
        <v>284</v>
      </c>
      <c r="G1" s="38" t="s">
        <v>285</v>
      </c>
      <c r="H1" s="38" t="s">
        <v>286</v>
      </c>
    </row>
    <row r="2" spans="1:8" s="41" customFormat="1" ht="12" x14ac:dyDescent="0.2">
      <c r="A2" s="38">
        <v>1</v>
      </c>
      <c r="B2" s="48">
        <v>2</v>
      </c>
      <c r="C2" s="38">
        <v>3</v>
      </c>
      <c r="D2" s="38">
        <v>4</v>
      </c>
      <c r="E2" s="38">
        <v>5</v>
      </c>
      <c r="F2" s="38">
        <v>6</v>
      </c>
      <c r="G2" s="38">
        <v>7</v>
      </c>
      <c r="H2" s="38">
        <v>8</v>
      </c>
    </row>
    <row r="3" spans="1:8" s="41" customFormat="1" ht="12.75" x14ac:dyDescent="0.2">
      <c r="A3" s="49">
        <v>1</v>
      </c>
      <c r="B3" s="20" t="s">
        <v>173</v>
      </c>
      <c r="C3" s="22" t="s">
        <v>45</v>
      </c>
      <c r="D3" s="28"/>
      <c r="E3" s="50"/>
      <c r="F3" s="50"/>
      <c r="G3" s="50"/>
      <c r="H3" s="50"/>
    </row>
    <row r="4" spans="1:8" ht="12.75" x14ac:dyDescent="0.2">
      <c r="A4" s="49">
        <f>A3+1</f>
        <v>2</v>
      </c>
      <c r="B4" s="20" t="s">
        <v>167</v>
      </c>
      <c r="C4" s="22" t="s">
        <v>45</v>
      </c>
      <c r="D4" s="28"/>
      <c r="E4" s="50"/>
      <c r="F4" s="50"/>
      <c r="G4" s="50"/>
      <c r="H4" s="50"/>
    </row>
    <row r="5" spans="1:8" ht="12.75" x14ac:dyDescent="0.2">
      <c r="A5" s="49">
        <f t="shared" ref="A5:A68" si="0">A4+1</f>
        <v>3</v>
      </c>
      <c r="B5" s="20" t="s">
        <v>169</v>
      </c>
      <c r="C5" s="22" t="s">
        <v>45</v>
      </c>
      <c r="D5" s="28"/>
      <c r="E5" s="50"/>
      <c r="F5" s="50"/>
      <c r="G5" s="50"/>
      <c r="H5" s="50"/>
    </row>
    <row r="6" spans="1:8" ht="12.75" x14ac:dyDescent="0.2">
      <c r="A6" s="49">
        <f t="shared" si="0"/>
        <v>4</v>
      </c>
      <c r="B6" s="20" t="s">
        <v>170</v>
      </c>
      <c r="C6" s="22" t="s">
        <v>45</v>
      </c>
      <c r="D6" s="28"/>
      <c r="E6" s="50"/>
      <c r="F6" s="50"/>
      <c r="G6" s="50"/>
      <c r="H6" s="50"/>
    </row>
    <row r="7" spans="1:8" ht="12.75" x14ac:dyDescent="0.2">
      <c r="A7" s="49">
        <f t="shared" si="0"/>
        <v>5</v>
      </c>
      <c r="B7" s="20" t="s">
        <v>171</v>
      </c>
      <c r="C7" s="22" t="s">
        <v>45</v>
      </c>
      <c r="D7" s="28"/>
      <c r="E7" s="50"/>
      <c r="F7" s="50"/>
      <c r="G7" s="50"/>
      <c r="H7" s="50"/>
    </row>
    <row r="8" spans="1:8" ht="12.75" x14ac:dyDescent="0.2">
      <c r="A8" s="49">
        <f t="shared" si="0"/>
        <v>6</v>
      </c>
      <c r="B8" s="20" t="s">
        <v>174</v>
      </c>
      <c r="C8" s="22" t="s">
        <v>45</v>
      </c>
      <c r="D8" s="28"/>
      <c r="E8" s="50"/>
      <c r="F8" s="50"/>
      <c r="G8" s="50"/>
      <c r="H8" s="50"/>
    </row>
    <row r="9" spans="1:8" ht="12.75" x14ac:dyDescent="0.2">
      <c r="A9" s="49">
        <f t="shared" si="0"/>
        <v>7</v>
      </c>
      <c r="B9" s="20" t="s">
        <v>165</v>
      </c>
      <c r="C9" s="22" t="s">
        <v>45</v>
      </c>
      <c r="D9" s="28"/>
      <c r="E9" s="50"/>
      <c r="F9" s="50"/>
      <c r="G9" s="50"/>
      <c r="H9" s="50"/>
    </row>
    <row r="10" spans="1:8" ht="12.75" x14ac:dyDescent="0.2">
      <c r="A10" s="49">
        <f t="shared" si="0"/>
        <v>8</v>
      </c>
      <c r="B10" s="20" t="s">
        <v>166</v>
      </c>
      <c r="C10" s="22" t="s">
        <v>45</v>
      </c>
      <c r="D10" s="28"/>
      <c r="E10" s="50"/>
      <c r="F10" s="50"/>
      <c r="G10" s="50"/>
      <c r="H10" s="50"/>
    </row>
    <row r="11" spans="1:8" ht="12.75" x14ac:dyDescent="0.2">
      <c r="A11" s="49">
        <f t="shared" si="0"/>
        <v>9</v>
      </c>
      <c r="B11" s="20" t="s">
        <v>168</v>
      </c>
      <c r="C11" s="22" t="s">
        <v>45</v>
      </c>
      <c r="D11" s="28"/>
      <c r="E11" s="50"/>
      <c r="F11" s="50"/>
      <c r="G11" s="50"/>
      <c r="H11" s="50"/>
    </row>
    <row r="12" spans="1:8" ht="12.75" x14ac:dyDescent="0.2">
      <c r="A12" s="49">
        <f t="shared" si="0"/>
        <v>10</v>
      </c>
      <c r="B12" s="20" t="s">
        <v>175</v>
      </c>
      <c r="C12" s="22" t="s">
        <v>45</v>
      </c>
      <c r="D12" s="28"/>
      <c r="E12" s="50"/>
      <c r="F12" s="50"/>
      <c r="G12" s="50"/>
      <c r="H12" s="50"/>
    </row>
    <row r="13" spans="1:8" ht="12.75" x14ac:dyDescent="0.2">
      <c r="A13" s="49">
        <f t="shared" si="0"/>
        <v>11</v>
      </c>
      <c r="B13" s="20" t="s">
        <v>172</v>
      </c>
      <c r="C13" s="22" t="s">
        <v>45</v>
      </c>
      <c r="D13" s="28"/>
      <c r="E13" s="50"/>
      <c r="F13" s="50"/>
      <c r="G13" s="50"/>
      <c r="H13" s="50"/>
    </row>
    <row r="14" spans="1:8" ht="12.75" x14ac:dyDescent="0.2">
      <c r="A14" s="49">
        <f t="shared" si="0"/>
        <v>12</v>
      </c>
      <c r="B14" s="20" t="s">
        <v>176</v>
      </c>
      <c r="C14" s="22" t="s">
        <v>45</v>
      </c>
      <c r="D14" s="28"/>
      <c r="E14" s="50"/>
      <c r="F14" s="50"/>
      <c r="G14" s="50"/>
      <c r="H14" s="50"/>
    </row>
    <row r="15" spans="1:8" ht="12.75" x14ac:dyDescent="0.2">
      <c r="A15" s="49">
        <f t="shared" si="0"/>
        <v>13</v>
      </c>
      <c r="B15" s="20" t="s">
        <v>177</v>
      </c>
      <c r="C15" s="22" t="s">
        <v>45</v>
      </c>
      <c r="D15" s="28"/>
      <c r="E15" s="50"/>
      <c r="F15" s="50"/>
      <c r="G15" s="50"/>
      <c r="H15" s="50"/>
    </row>
    <row r="16" spans="1:8" ht="12.75" x14ac:dyDescent="0.2">
      <c r="A16" s="49">
        <f t="shared" si="0"/>
        <v>14</v>
      </c>
      <c r="B16" s="20" t="s">
        <v>178</v>
      </c>
      <c r="C16" s="22" t="s">
        <v>45</v>
      </c>
      <c r="D16" s="28"/>
      <c r="E16" s="50"/>
      <c r="F16" s="50"/>
      <c r="G16" s="50"/>
      <c r="H16" s="50"/>
    </row>
    <row r="17" spans="1:8" ht="12.75" x14ac:dyDescent="0.2">
      <c r="A17" s="49">
        <f t="shared" si="0"/>
        <v>15</v>
      </c>
      <c r="B17" s="20" t="s">
        <v>179</v>
      </c>
      <c r="C17" s="22" t="s">
        <v>45</v>
      </c>
      <c r="D17" s="28"/>
      <c r="E17" s="50"/>
      <c r="F17" s="50"/>
      <c r="G17" s="50"/>
      <c r="H17" s="50"/>
    </row>
    <row r="18" spans="1:8" ht="12.75" x14ac:dyDescent="0.2">
      <c r="A18" s="49">
        <f t="shared" si="0"/>
        <v>16</v>
      </c>
      <c r="B18" s="20" t="s">
        <v>180</v>
      </c>
      <c r="C18" s="22" t="s">
        <v>45</v>
      </c>
      <c r="D18" s="28"/>
      <c r="E18" s="50"/>
      <c r="F18" s="50"/>
      <c r="G18" s="50"/>
      <c r="H18" s="50"/>
    </row>
    <row r="19" spans="1:8" ht="12.75" x14ac:dyDescent="0.2">
      <c r="A19" s="49">
        <f t="shared" si="0"/>
        <v>17</v>
      </c>
      <c r="B19" s="20" t="s">
        <v>181</v>
      </c>
      <c r="C19" s="22" t="s">
        <v>45</v>
      </c>
      <c r="D19" s="28"/>
      <c r="E19" s="50"/>
      <c r="F19" s="50"/>
      <c r="G19" s="50"/>
      <c r="H19" s="50"/>
    </row>
    <row r="20" spans="1:8" ht="12.75" x14ac:dyDescent="0.2">
      <c r="A20" s="49">
        <f t="shared" si="0"/>
        <v>18</v>
      </c>
      <c r="B20" s="20" t="s">
        <v>182</v>
      </c>
      <c r="C20" s="22" t="s">
        <v>45</v>
      </c>
      <c r="D20" s="28"/>
      <c r="E20" s="50"/>
      <c r="F20" s="50"/>
      <c r="G20" s="50"/>
      <c r="H20" s="50"/>
    </row>
    <row r="21" spans="1:8" ht="12.75" x14ac:dyDescent="0.2">
      <c r="A21" s="49">
        <f t="shared" si="0"/>
        <v>19</v>
      </c>
      <c r="B21" s="20" t="s">
        <v>183</v>
      </c>
      <c r="C21" s="22" t="s">
        <v>45</v>
      </c>
      <c r="D21" s="28"/>
      <c r="E21" s="50"/>
      <c r="F21" s="50"/>
      <c r="G21" s="50"/>
      <c r="H21" s="50"/>
    </row>
    <row r="22" spans="1:8" ht="12.75" x14ac:dyDescent="0.2">
      <c r="A22" s="49">
        <f t="shared" si="0"/>
        <v>20</v>
      </c>
      <c r="B22" s="20" t="s">
        <v>184</v>
      </c>
      <c r="C22" s="22" t="s">
        <v>45</v>
      </c>
      <c r="D22" s="28"/>
      <c r="E22" s="50"/>
      <c r="F22" s="50"/>
      <c r="G22" s="50"/>
      <c r="H22" s="50"/>
    </row>
    <row r="23" spans="1:8" ht="12.75" x14ac:dyDescent="0.2">
      <c r="A23" s="49">
        <f t="shared" si="0"/>
        <v>21</v>
      </c>
      <c r="B23" s="20" t="s">
        <v>185</v>
      </c>
      <c r="C23" s="22" t="s">
        <v>45</v>
      </c>
      <c r="D23" s="28"/>
      <c r="E23" s="50"/>
      <c r="F23" s="50"/>
      <c r="G23" s="50"/>
      <c r="H23" s="50"/>
    </row>
    <row r="24" spans="1:8" ht="12.75" x14ac:dyDescent="0.2">
      <c r="A24" s="49">
        <f t="shared" si="0"/>
        <v>22</v>
      </c>
      <c r="B24" s="20" t="s">
        <v>186</v>
      </c>
      <c r="C24" s="22" t="s">
        <v>45</v>
      </c>
      <c r="D24" s="28"/>
      <c r="E24" s="50"/>
      <c r="F24" s="50"/>
      <c r="G24" s="50"/>
      <c r="H24" s="50"/>
    </row>
    <row r="25" spans="1:8" ht="12.75" x14ac:dyDescent="0.2">
      <c r="A25" s="49">
        <f t="shared" si="0"/>
        <v>23</v>
      </c>
      <c r="B25" s="20" t="s">
        <v>187</v>
      </c>
      <c r="C25" s="22" t="s">
        <v>45</v>
      </c>
      <c r="D25" s="28"/>
      <c r="E25" s="50"/>
      <c r="F25" s="50"/>
      <c r="G25" s="50"/>
      <c r="H25" s="50"/>
    </row>
    <row r="26" spans="1:8" ht="12.75" x14ac:dyDescent="0.2">
      <c r="A26" s="49">
        <f t="shared" si="0"/>
        <v>24</v>
      </c>
      <c r="B26" s="20" t="s">
        <v>188</v>
      </c>
      <c r="C26" s="22" t="s">
        <v>45</v>
      </c>
      <c r="D26" s="28"/>
      <c r="E26" s="50"/>
      <c r="F26" s="50"/>
      <c r="G26" s="50"/>
      <c r="H26" s="50"/>
    </row>
    <row r="27" spans="1:8" ht="12.75" x14ac:dyDescent="0.2">
      <c r="A27" s="49">
        <f t="shared" si="0"/>
        <v>25</v>
      </c>
      <c r="B27" s="20" t="s">
        <v>189</v>
      </c>
      <c r="C27" s="22" t="s">
        <v>45</v>
      </c>
      <c r="D27" s="28"/>
      <c r="E27" s="50"/>
      <c r="F27" s="50"/>
      <c r="G27" s="50"/>
      <c r="H27" s="50"/>
    </row>
    <row r="28" spans="1:8" ht="22.5" x14ac:dyDescent="0.2">
      <c r="A28" s="49">
        <f t="shared" si="0"/>
        <v>26</v>
      </c>
      <c r="B28" s="20" t="s">
        <v>190</v>
      </c>
      <c r="C28" s="22" t="s">
        <v>45</v>
      </c>
      <c r="D28" s="28"/>
      <c r="E28" s="50"/>
      <c r="F28" s="50"/>
      <c r="G28" s="50"/>
      <c r="H28" s="50"/>
    </row>
    <row r="29" spans="1:8" ht="22.5" x14ac:dyDescent="0.2">
      <c r="A29" s="49">
        <f t="shared" si="0"/>
        <v>27</v>
      </c>
      <c r="B29" s="20" t="s">
        <v>191</v>
      </c>
      <c r="C29" s="22" t="s">
        <v>45</v>
      </c>
      <c r="D29" s="28"/>
      <c r="E29" s="50"/>
      <c r="F29" s="50"/>
      <c r="G29" s="50"/>
      <c r="H29" s="50"/>
    </row>
    <row r="30" spans="1:8" ht="22.5" x14ac:dyDescent="0.2">
      <c r="A30" s="49">
        <f t="shared" si="0"/>
        <v>28</v>
      </c>
      <c r="B30" s="20" t="s">
        <v>192</v>
      </c>
      <c r="C30" s="22" t="s">
        <v>45</v>
      </c>
      <c r="D30" s="28"/>
      <c r="E30" s="50"/>
      <c r="F30" s="50"/>
      <c r="G30" s="50"/>
      <c r="H30" s="50"/>
    </row>
    <row r="31" spans="1:8" ht="22.5" x14ac:dyDescent="0.2">
      <c r="A31" s="49">
        <f t="shared" si="0"/>
        <v>29</v>
      </c>
      <c r="B31" s="20" t="s">
        <v>193</v>
      </c>
      <c r="C31" s="22" t="s">
        <v>45</v>
      </c>
      <c r="D31" s="28"/>
      <c r="E31" s="50"/>
      <c r="F31" s="50"/>
      <c r="G31" s="50"/>
      <c r="H31" s="50"/>
    </row>
    <row r="32" spans="1:8" ht="22.5" x14ac:dyDescent="0.2">
      <c r="A32" s="49">
        <f t="shared" si="0"/>
        <v>30</v>
      </c>
      <c r="B32" s="20" t="s">
        <v>194</v>
      </c>
      <c r="C32" s="22" t="s">
        <v>45</v>
      </c>
      <c r="D32" s="28"/>
      <c r="E32" s="50"/>
      <c r="F32" s="50"/>
      <c r="G32" s="50"/>
      <c r="H32" s="50"/>
    </row>
    <row r="33" spans="1:8" ht="22.5" x14ac:dyDescent="0.2">
      <c r="A33" s="49">
        <f t="shared" si="0"/>
        <v>31</v>
      </c>
      <c r="B33" s="20" t="s">
        <v>195</v>
      </c>
      <c r="C33" s="22" t="s">
        <v>45</v>
      </c>
      <c r="D33" s="28"/>
      <c r="E33" s="50"/>
      <c r="F33" s="50"/>
      <c r="G33" s="50"/>
      <c r="H33" s="50"/>
    </row>
    <row r="34" spans="1:8" ht="12.75" x14ac:dyDescent="0.2">
      <c r="A34" s="49">
        <f t="shared" si="0"/>
        <v>32</v>
      </c>
      <c r="B34" s="20" t="s">
        <v>196</v>
      </c>
      <c r="C34" s="22" t="s">
        <v>45</v>
      </c>
      <c r="D34" s="28"/>
      <c r="E34" s="50"/>
      <c r="F34" s="50"/>
      <c r="G34" s="50"/>
      <c r="H34" s="50"/>
    </row>
    <row r="35" spans="1:8" ht="12.75" x14ac:dyDescent="0.2">
      <c r="A35" s="49">
        <f t="shared" si="0"/>
        <v>33</v>
      </c>
      <c r="B35" s="20" t="s">
        <v>197</v>
      </c>
      <c r="C35" s="22" t="s">
        <v>45</v>
      </c>
      <c r="D35" s="28"/>
      <c r="E35" s="50"/>
      <c r="F35" s="50"/>
      <c r="G35" s="50"/>
      <c r="H35" s="50"/>
    </row>
    <row r="36" spans="1:8" ht="12.75" x14ac:dyDescent="0.2">
      <c r="A36" s="49">
        <f t="shared" si="0"/>
        <v>34</v>
      </c>
      <c r="B36" s="20" t="s">
        <v>198</v>
      </c>
      <c r="C36" s="22" t="s">
        <v>45</v>
      </c>
      <c r="D36" s="28"/>
      <c r="E36" s="50"/>
      <c r="F36" s="50"/>
      <c r="G36" s="50"/>
      <c r="H36" s="50"/>
    </row>
    <row r="37" spans="1:8" ht="12.75" x14ac:dyDescent="0.2">
      <c r="A37" s="49">
        <f t="shared" si="0"/>
        <v>35</v>
      </c>
      <c r="B37" s="20" t="s">
        <v>199</v>
      </c>
      <c r="C37" s="22" t="s">
        <v>45</v>
      </c>
      <c r="D37" s="28"/>
      <c r="E37" s="50"/>
      <c r="F37" s="50"/>
      <c r="G37" s="50"/>
      <c r="H37" s="50"/>
    </row>
    <row r="38" spans="1:8" ht="12.75" x14ac:dyDescent="0.2">
      <c r="A38" s="49">
        <f t="shared" si="0"/>
        <v>36</v>
      </c>
      <c r="B38" s="20" t="s">
        <v>200</v>
      </c>
      <c r="C38" s="22" t="s">
        <v>45</v>
      </c>
      <c r="D38" s="28"/>
      <c r="E38" s="50"/>
      <c r="F38" s="50"/>
      <c r="G38" s="50"/>
      <c r="H38" s="50"/>
    </row>
    <row r="39" spans="1:8" ht="22.5" x14ac:dyDescent="0.2">
      <c r="A39" s="49">
        <f t="shared" si="0"/>
        <v>37</v>
      </c>
      <c r="B39" s="20" t="s">
        <v>201</v>
      </c>
      <c r="C39" s="22" t="s">
        <v>45</v>
      </c>
      <c r="D39" s="28"/>
      <c r="E39" s="50"/>
      <c r="F39" s="50"/>
      <c r="G39" s="50"/>
      <c r="H39" s="50"/>
    </row>
    <row r="40" spans="1:8" ht="90" x14ac:dyDescent="0.2">
      <c r="A40" s="49">
        <f t="shared" si="0"/>
        <v>38</v>
      </c>
      <c r="B40" s="20" t="s">
        <v>152</v>
      </c>
      <c r="C40" s="22" t="s">
        <v>45</v>
      </c>
      <c r="D40" s="28"/>
      <c r="E40" s="50"/>
      <c r="F40" s="50"/>
      <c r="G40" s="50"/>
      <c r="H40" s="50"/>
    </row>
    <row r="41" spans="1:8" ht="90" x14ac:dyDescent="0.2">
      <c r="A41" s="49">
        <f t="shared" si="0"/>
        <v>39</v>
      </c>
      <c r="B41" s="20" t="s">
        <v>150</v>
      </c>
      <c r="C41" s="22" t="s">
        <v>45</v>
      </c>
      <c r="D41" s="28"/>
      <c r="E41" s="50"/>
      <c r="F41" s="50"/>
      <c r="G41" s="50"/>
      <c r="H41" s="50"/>
    </row>
    <row r="42" spans="1:8" ht="78.75" x14ac:dyDescent="0.2">
      <c r="A42" s="49">
        <f t="shared" si="0"/>
        <v>40</v>
      </c>
      <c r="B42" s="20" t="s">
        <v>151</v>
      </c>
      <c r="C42" s="22" t="s">
        <v>45</v>
      </c>
      <c r="D42" s="28"/>
      <c r="E42" s="50"/>
      <c r="F42" s="50"/>
      <c r="G42" s="50"/>
      <c r="H42" s="50"/>
    </row>
    <row r="43" spans="1:8" ht="22.5" x14ac:dyDescent="0.2">
      <c r="A43" s="49">
        <f t="shared" si="0"/>
        <v>41</v>
      </c>
      <c r="B43" s="20" t="s">
        <v>204</v>
      </c>
      <c r="C43" s="22" t="s">
        <v>45</v>
      </c>
      <c r="D43" s="28"/>
      <c r="E43" s="50"/>
      <c r="F43" s="50"/>
      <c r="G43" s="50"/>
      <c r="H43" s="50"/>
    </row>
    <row r="44" spans="1:8" ht="33.75" x14ac:dyDescent="0.2">
      <c r="A44" s="49">
        <f t="shared" si="0"/>
        <v>42</v>
      </c>
      <c r="B44" s="20" t="s">
        <v>203</v>
      </c>
      <c r="C44" s="22" t="s">
        <v>45</v>
      </c>
      <c r="D44" s="28"/>
      <c r="E44" s="50"/>
      <c r="F44" s="50"/>
      <c r="G44" s="50"/>
      <c r="H44" s="50"/>
    </row>
    <row r="45" spans="1:8" ht="12.75" x14ac:dyDescent="0.2">
      <c r="A45" s="49">
        <f t="shared" si="0"/>
        <v>43</v>
      </c>
      <c r="B45" s="20" t="s">
        <v>205</v>
      </c>
      <c r="C45" s="22" t="s">
        <v>45</v>
      </c>
      <c r="D45" s="28"/>
      <c r="E45" s="50"/>
      <c r="F45" s="50"/>
      <c r="G45" s="50"/>
      <c r="H45" s="50"/>
    </row>
    <row r="46" spans="1:8" ht="12.75" x14ac:dyDescent="0.2">
      <c r="A46" s="49">
        <f t="shared" si="0"/>
        <v>44</v>
      </c>
      <c r="B46" s="20" t="s">
        <v>206</v>
      </c>
      <c r="C46" s="22" t="s">
        <v>45</v>
      </c>
      <c r="D46" s="28"/>
      <c r="E46" s="50"/>
      <c r="F46" s="50"/>
      <c r="G46" s="50"/>
      <c r="H46" s="50"/>
    </row>
    <row r="47" spans="1:8" ht="12.75" x14ac:dyDescent="0.2">
      <c r="A47" s="49">
        <f t="shared" si="0"/>
        <v>45</v>
      </c>
      <c r="B47" s="20" t="s">
        <v>207</v>
      </c>
      <c r="C47" s="22" t="s">
        <v>45</v>
      </c>
      <c r="D47" s="28"/>
      <c r="E47" s="50"/>
      <c r="F47" s="50"/>
      <c r="G47" s="50"/>
      <c r="H47" s="50"/>
    </row>
    <row r="48" spans="1:8" ht="12.75" x14ac:dyDescent="0.2">
      <c r="A48" s="49">
        <f t="shared" si="0"/>
        <v>46</v>
      </c>
      <c r="B48" s="20" t="s">
        <v>208</v>
      </c>
      <c r="C48" s="22" t="s">
        <v>45</v>
      </c>
      <c r="D48" s="28"/>
      <c r="E48" s="50"/>
      <c r="F48" s="50"/>
      <c r="G48" s="50"/>
      <c r="H48" s="50"/>
    </row>
    <row r="49" spans="1:8" ht="12.75" x14ac:dyDescent="0.2">
      <c r="A49" s="49">
        <f t="shared" si="0"/>
        <v>47</v>
      </c>
      <c r="B49" s="20" t="s">
        <v>209</v>
      </c>
      <c r="C49" s="22" t="s">
        <v>45</v>
      </c>
      <c r="D49" s="28"/>
      <c r="E49" s="50"/>
      <c r="F49" s="50"/>
      <c r="G49" s="50"/>
      <c r="H49" s="50"/>
    </row>
    <row r="50" spans="1:8" ht="12.75" x14ac:dyDescent="0.2">
      <c r="A50" s="49">
        <f t="shared" si="0"/>
        <v>48</v>
      </c>
      <c r="B50" s="20" t="s">
        <v>210</v>
      </c>
      <c r="C50" s="22" t="s">
        <v>45</v>
      </c>
      <c r="D50" s="28"/>
      <c r="E50" s="50"/>
      <c r="F50" s="50"/>
      <c r="G50" s="50"/>
      <c r="H50" s="50"/>
    </row>
    <row r="51" spans="1:8" ht="12.75" x14ac:dyDescent="0.2">
      <c r="A51" s="49">
        <f t="shared" si="0"/>
        <v>49</v>
      </c>
      <c r="B51" s="20" t="s">
        <v>211</v>
      </c>
      <c r="C51" s="22" t="s">
        <v>45</v>
      </c>
      <c r="D51" s="28"/>
      <c r="E51" s="50"/>
      <c r="F51" s="50"/>
      <c r="G51" s="50"/>
      <c r="H51" s="50"/>
    </row>
    <row r="52" spans="1:8" ht="22.5" x14ac:dyDescent="0.2">
      <c r="A52" s="49">
        <f t="shared" si="0"/>
        <v>50</v>
      </c>
      <c r="B52" s="20" t="s">
        <v>212</v>
      </c>
      <c r="C52" s="22" t="s">
        <v>45</v>
      </c>
      <c r="D52" s="28"/>
      <c r="E52" s="50"/>
      <c r="F52" s="50"/>
      <c r="G52" s="50"/>
      <c r="H52" s="50"/>
    </row>
    <row r="53" spans="1:8" ht="22.5" x14ac:dyDescent="0.2">
      <c r="A53" s="49">
        <f t="shared" si="0"/>
        <v>51</v>
      </c>
      <c r="B53" s="20" t="s">
        <v>213</v>
      </c>
      <c r="C53" s="22" t="s">
        <v>45</v>
      </c>
      <c r="D53" s="28"/>
      <c r="E53" s="50"/>
      <c r="F53" s="50"/>
      <c r="G53" s="50"/>
      <c r="H53" s="50"/>
    </row>
    <row r="54" spans="1:8" ht="12.75" x14ac:dyDescent="0.2">
      <c r="A54" s="49">
        <f t="shared" si="0"/>
        <v>52</v>
      </c>
      <c r="B54" s="20" t="s">
        <v>214</v>
      </c>
      <c r="C54" s="22" t="s">
        <v>45</v>
      </c>
      <c r="D54" s="28"/>
      <c r="E54" s="50"/>
      <c r="F54" s="50"/>
      <c r="G54" s="50"/>
      <c r="H54" s="50"/>
    </row>
    <row r="55" spans="1:8" ht="12.75" x14ac:dyDescent="0.2">
      <c r="A55" s="49">
        <f t="shared" si="0"/>
        <v>53</v>
      </c>
      <c r="B55" s="20" t="s">
        <v>215</v>
      </c>
      <c r="C55" s="22" t="s">
        <v>45</v>
      </c>
      <c r="D55" s="28"/>
      <c r="E55" s="50"/>
      <c r="F55" s="50"/>
      <c r="G55" s="50"/>
      <c r="H55" s="50"/>
    </row>
    <row r="56" spans="1:8" ht="12.75" x14ac:dyDescent="0.2">
      <c r="A56" s="49">
        <f t="shared" si="0"/>
        <v>54</v>
      </c>
      <c r="B56" s="20" t="s">
        <v>216</v>
      </c>
      <c r="C56" s="22" t="s">
        <v>45</v>
      </c>
      <c r="D56" s="28"/>
      <c r="E56" s="50"/>
      <c r="F56" s="50"/>
      <c r="G56" s="50"/>
      <c r="H56" s="50"/>
    </row>
    <row r="57" spans="1:8" ht="33.75" x14ac:dyDescent="0.2">
      <c r="A57" s="49">
        <f t="shared" si="0"/>
        <v>55</v>
      </c>
      <c r="B57" s="20" t="s">
        <v>143</v>
      </c>
      <c r="C57" s="22" t="s">
        <v>45</v>
      </c>
      <c r="D57" s="28"/>
      <c r="E57" s="50"/>
      <c r="F57" s="50"/>
      <c r="G57" s="50"/>
      <c r="H57" s="50"/>
    </row>
    <row r="58" spans="1:8" ht="12.75" x14ac:dyDescent="0.2">
      <c r="A58" s="49">
        <f t="shared" si="0"/>
        <v>56</v>
      </c>
      <c r="B58" s="34" t="s">
        <v>231</v>
      </c>
      <c r="C58" s="22" t="s">
        <v>45</v>
      </c>
      <c r="D58" s="28"/>
      <c r="E58" s="50"/>
      <c r="F58" s="50"/>
      <c r="G58" s="50"/>
      <c r="H58" s="50"/>
    </row>
    <row r="59" spans="1:8" ht="12.75" x14ac:dyDescent="0.2">
      <c r="A59" s="49">
        <f t="shared" si="0"/>
        <v>57</v>
      </c>
      <c r="B59" s="34" t="s">
        <v>232</v>
      </c>
      <c r="C59" s="22" t="s">
        <v>45</v>
      </c>
      <c r="D59" s="28"/>
      <c r="E59" s="50"/>
      <c r="F59" s="50"/>
      <c r="G59" s="50"/>
      <c r="H59" s="50"/>
    </row>
    <row r="60" spans="1:8" ht="12.75" x14ac:dyDescent="0.2">
      <c r="A60" s="49">
        <f t="shared" si="0"/>
        <v>58</v>
      </c>
      <c r="B60" s="34" t="s">
        <v>233</v>
      </c>
      <c r="C60" s="22" t="s">
        <v>45</v>
      </c>
      <c r="D60" s="28"/>
      <c r="E60" s="50"/>
      <c r="F60" s="50"/>
      <c r="G60" s="50"/>
      <c r="H60" s="50"/>
    </row>
    <row r="61" spans="1:8" ht="12.75" x14ac:dyDescent="0.2">
      <c r="A61" s="49">
        <f t="shared" si="0"/>
        <v>59</v>
      </c>
      <c r="B61" s="34" t="s">
        <v>234</v>
      </c>
      <c r="C61" s="22" t="s">
        <v>45</v>
      </c>
      <c r="D61" s="28"/>
      <c r="E61" s="50"/>
      <c r="F61" s="50"/>
      <c r="G61" s="50"/>
      <c r="H61" s="50"/>
    </row>
    <row r="62" spans="1:8" ht="12.75" x14ac:dyDescent="0.2">
      <c r="A62" s="49">
        <f t="shared" si="0"/>
        <v>60</v>
      </c>
      <c r="B62" s="34" t="s">
        <v>235</v>
      </c>
      <c r="C62" s="22" t="s">
        <v>45</v>
      </c>
      <c r="D62" s="28"/>
      <c r="E62" s="50"/>
      <c r="F62" s="50"/>
      <c r="G62" s="50"/>
      <c r="H62" s="50"/>
    </row>
    <row r="63" spans="1:8" ht="12.75" x14ac:dyDescent="0.2">
      <c r="A63" s="49">
        <f t="shared" si="0"/>
        <v>61</v>
      </c>
      <c r="B63" s="34" t="s">
        <v>217</v>
      </c>
      <c r="C63" s="22" t="s">
        <v>45</v>
      </c>
      <c r="D63" s="28"/>
      <c r="E63" s="50"/>
      <c r="F63" s="50"/>
      <c r="G63" s="50"/>
      <c r="H63" s="50"/>
    </row>
    <row r="64" spans="1:8" ht="12.75" x14ac:dyDescent="0.2">
      <c r="A64" s="49">
        <f t="shared" si="0"/>
        <v>62</v>
      </c>
      <c r="B64" s="34" t="s">
        <v>218</v>
      </c>
      <c r="C64" s="22" t="s">
        <v>45</v>
      </c>
      <c r="D64" s="28"/>
      <c r="E64" s="50"/>
      <c r="F64" s="50"/>
      <c r="G64" s="50"/>
      <c r="H64" s="50"/>
    </row>
    <row r="65" spans="1:8" ht="12.75" x14ac:dyDescent="0.2">
      <c r="A65" s="49">
        <f t="shared" si="0"/>
        <v>63</v>
      </c>
      <c r="B65" s="34" t="s">
        <v>219</v>
      </c>
      <c r="C65" s="22" t="s">
        <v>45</v>
      </c>
      <c r="D65" s="28"/>
      <c r="E65" s="50"/>
      <c r="F65" s="50"/>
      <c r="G65" s="50"/>
      <c r="H65" s="50"/>
    </row>
    <row r="66" spans="1:8" ht="12.75" x14ac:dyDescent="0.2">
      <c r="A66" s="49">
        <f t="shared" si="0"/>
        <v>64</v>
      </c>
      <c r="B66" s="34" t="s">
        <v>236</v>
      </c>
      <c r="C66" s="22" t="s">
        <v>45</v>
      </c>
      <c r="D66" s="28"/>
      <c r="E66" s="50"/>
      <c r="F66" s="50"/>
      <c r="G66" s="50"/>
      <c r="H66" s="50"/>
    </row>
    <row r="67" spans="1:8" ht="12.75" x14ac:dyDescent="0.2">
      <c r="A67" s="49">
        <f t="shared" si="0"/>
        <v>65</v>
      </c>
      <c r="B67" s="34" t="s">
        <v>237</v>
      </c>
      <c r="C67" s="22" t="s">
        <v>45</v>
      </c>
      <c r="D67" s="28"/>
      <c r="E67" s="50"/>
      <c r="F67" s="50"/>
      <c r="G67" s="50"/>
      <c r="H67" s="50"/>
    </row>
    <row r="68" spans="1:8" ht="12.75" x14ac:dyDescent="0.2">
      <c r="A68" s="49">
        <f t="shared" si="0"/>
        <v>66</v>
      </c>
      <c r="B68" s="34" t="s">
        <v>238</v>
      </c>
      <c r="C68" s="22" t="s">
        <v>45</v>
      </c>
      <c r="D68" s="28"/>
      <c r="E68" s="50"/>
      <c r="F68" s="50"/>
      <c r="G68" s="50"/>
      <c r="H68" s="50"/>
    </row>
    <row r="69" spans="1:8" ht="12.75" x14ac:dyDescent="0.2">
      <c r="A69" s="49">
        <f t="shared" ref="A69:A112" si="1">A68+1</f>
        <v>67</v>
      </c>
      <c r="B69" s="34" t="s">
        <v>239</v>
      </c>
      <c r="C69" s="22" t="s">
        <v>45</v>
      </c>
      <c r="D69" s="28"/>
      <c r="E69" s="50"/>
      <c r="F69" s="50"/>
      <c r="G69" s="50"/>
      <c r="H69" s="50"/>
    </row>
    <row r="70" spans="1:8" ht="12.75" x14ac:dyDescent="0.2">
      <c r="A70" s="49">
        <f t="shared" si="1"/>
        <v>68</v>
      </c>
      <c r="B70" s="34" t="s">
        <v>240</v>
      </c>
      <c r="C70" s="22" t="s">
        <v>45</v>
      </c>
      <c r="D70" s="28"/>
      <c r="E70" s="50"/>
      <c r="F70" s="50"/>
      <c r="G70" s="50"/>
      <c r="H70" s="50"/>
    </row>
    <row r="71" spans="1:8" ht="12.75" x14ac:dyDescent="0.2">
      <c r="A71" s="49">
        <f t="shared" si="1"/>
        <v>69</v>
      </c>
      <c r="B71" s="20" t="s">
        <v>220</v>
      </c>
      <c r="C71" s="22" t="s">
        <v>45</v>
      </c>
      <c r="D71" s="28"/>
      <c r="E71" s="50"/>
      <c r="F71" s="50"/>
      <c r="G71" s="50"/>
      <c r="H71" s="50"/>
    </row>
    <row r="72" spans="1:8" ht="12.75" x14ac:dyDescent="0.2">
      <c r="A72" s="49">
        <f t="shared" si="1"/>
        <v>70</v>
      </c>
      <c r="B72" s="20" t="s">
        <v>221</v>
      </c>
      <c r="C72" s="22" t="s">
        <v>45</v>
      </c>
      <c r="D72" s="28"/>
      <c r="E72" s="50"/>
      <c r="F72" s="50"/>
      <c r="G72" s="50"/>
      <c r="H72" s="50"/>
    </row>
    <row r="73" spans="1:8" ht="12.75" x14ac:dyDescent="0.2">
      <c r="A73" s="49">
        <f t="shared" si="1"/>
        <v>71</v>
      </c>
      <c r="B73" s="20" t="s">
        <v>222</v>
      </c>
      <c r="C73" s="22" t="s">
        <v>45</v>
      </c>
      <c r="D73" s="28"/>
      <c r="E73" s="50"/>
      <c r="F73" s="50"/>
      <c r="G73" s="50"/>
      <c r="H73" s="50"/>
    </row>
    <row r="74" spans="1:8" ht="12.75" x14ac:dyDescent="0.2">
      <c r="A74" s="49">
        <f t="shared" si="1"/>
        <v>72</v>
      </c>
      <c r="B74" s="20" t="s">
        <v>223</v>
      </c>
      <c r="C74" s="22" t="s">
        <v>45</v>
      </c>
      <c r="D74" s="28"/>
      <c r="E74" s="50"/>
      <c r="F74" s="50"/>
      <c r="G74" s="50"/>
      <c r="H74" s="50"/>
    </row>
    <row r="75" spans="1:8" ht="12.75" x14ac:dyDescent="0.2">
      <c r="A75" s="49">
        <f t="shared" si="1"/>
        <v>73</v>
      </c>
      <c r="B75" s="20" t="s">
        <v>224</v>
      </c>
      <c r="C75" s="22" t="s">
        <v>45</v>
      </c>
      <c r="D75" s="28"/>
      <c r="E75" s="50"/>
      <c r="F75" s="50"/>
      <c r="G75" s="50"/>
      <c r="H75" s="50"/>
    </row>
    <row r="76" spans="1:8" ht="12.75" x14ac:dyDescent="0.2">
      <c r="A76" s="49">
        <f t="shared" si="1"/>
        <v>74</v>
      </c>
      <c r="B76" s="20" t="s">
        <v>225</v>
      </c>
      <c r="C76" s="22" t="s">
        <v>45</v>
      </c>
      <c r="D76" s="28"/>
      <c r="E76" s="50"/>
      <c r="F76" s="50"/>
      <c r="G76" s="50"/>
      <c r="H76" s="50"/>
    </row>
    <row r="77" spans="1:8" ht="12.75" x14ac:dyDescent="0.2">
      <c r="A77" s="49">
        <f t="shared" si="1"/>
        <v>75</v>
      </c>
      <c r="B77" s="20" t="s">
        <v>226</v>
      </c>
      <c r="C77" s="22" t="s">
        <v>45</v>
      </c>
      <c r="D77" s="28"/>
      <c r="E77" s="50"/>
      <c r="F77" s="50"/>
      <c r="G77" s="50"/>
      <c r="H77" s="50"/>
    </row>
    <row r="78" spans="1:8" ht="12.75" x14ac:dyDescent="0.2">
      <c r="A78" s="49">
        <f t="shared" si="1"/>
        <v>76</v>
      </c>
      <c r="B78" s="20" t="s">
        <v>227</v>
      </c>
      <c r="C78" s="22" t="s">
        <v>45</v>
      </c>
      <c r="D78" s="28"/>
      <c r="E78" s="50"/>
      <c r="F78" s="50"/>
      <c r="G78" s="50"/>
      <c r="H78" s="50"/>
    </row>
    <row r="79" spans="1:8" ht="12.75" x14ac:dyDescent="0.2">
      <c r="A79" s="49">
        <f t="shared" si="1"/>
        <v>77</v>
      </c>
      <c r="B79" s="20" t="s">
        <v>228</v>
      </c>
      <c r="C79" s="22" t="s">
        <v>45</v>
      </c>
      <c r="D79" s="28"/>
      <c r="E79" s="50"/>
      <c r="F79" s="50"/>
      <c r="G79" s="50"/>
      <c r="H79" s="50"/>
    </row>
    <row r="80" spans="1:8" ht="12.75" x14ac:dyDescent="0.2">
      <c r="A80" s="49">
        <f t="shared" si="1"/>
        <v>78</v>
      </c>
      <c r="B80" s="20" t="s">
        <v>229</v>
      </c>
      <c r="C80" s="22" t="s">
        <v>45</v>
      </c>
      <c r="D80" s="28"/>
      <c r="E80" s="50"/>
      <c r="F80" s="50"/>
      <c r="G80" s="50"/>
      <c r="H80" s="50"/>
    </row>
    <row r="81" spans="1:8" ht="12.75" x14ac:dyDescent="0.2">
      <c r="A81" s="49">
        <f t="shared" si="1"/>
        <v>79</v>
      </c>
      <c r="B81" s="20" t="s">
        <v>230</v>
      </c>
      <c r="C81" s="22" t="s">
        <v>45</v>
      </c>
      <c r="D81" s="28"/>
      <c r="E81" s="50"/>
      <c r="F81" s="50"/>
      <c r="G81" s="50"/>
      <c r="H81" s="50"/>
    </row>
    <row r="82" spans="1:8" ht="78.75" x14ac:dyDescent="0.2">
      <c r="A82" s="49">
        <f t="shared" si="1"/>
        <v>80</v>
      </c>
      <c r="B82" s="20" t="s">
        <v>161</v>
      </c>
      <c r="C82" s="22" t="s">
        <v>45</v>
      </c>
      <c r="D82" s="28"/>
      <c r="E82" s="50"/>
      <c r="F82" s="50"/>
      <c r="G82" s="50"/>
      <c r="H82" s="50"/>
    </row>
    <row r="83" spans="1:8" ht="67.5" x14ac:dyDescent="0.2">
      <c r="A83" s="49">
        <f t="shared" si="1"/>
        <v>81</v>
      </c>
      <c r="B83" s="20" t="s">
        <v>158</v>
      </c>
      <c r="C83" s="22" t="s">
        <v>45</v>
      </c>
      <c r="D83" s="28"/>
      <c r="E83" s="50"/>
      <c r="F83" s="50"/>
      <c r="G83" s="50"/>
      <c r="H83" s="50"/>
    </row>
    <row r="84" spans="1:8" ht="67.5" x14ac:dyDescent="0.2">
      <c r="A84" s="49">
        <f t="shared" si="1"/>
        <v>82</v>
      </c>
      <c r="B84" s="20" t="s">
        <v>163</v>
      </c>
      <c r="C84" s="22" t="s">
        <v>45</v>
      </c>
      <c r="D84" s="28"/>
      <c r="E84" s="50"/>
      <c r="F84" s="50"/>
      <c r="G84" s="50"/>
      <c r="H84" s="50"/>
    </row>
    <row r="85" spans="1:8" ht="67.5" x14ac:dyDescent="0.2">
      <c r="A85" s="49">
        <f t="shared" si="1"/>
        <v>83</v>
      </c>
      <c r="B85" s="34" t="s">
        <v>269</v>
      </c>
      <c r="C85" s="22" t="s">
        <v>45</v>
      </c>
      <c r="D85" s="28"/>
      <c r="E85" s="50"/>
      <c r="F85" s="50"/>
      <c r="G85" s="50"/>
      <c r="H85" s="50"/>
    </row>
    <row r="86" spans="1:8" ht="12.75" x14ac:dyDescent="0.2">
      <c r="A86" s="49">
        <f t="shared" si="1"/>
        <v>84</v>
      </c>
      <c r="B86" s="20" t="s">
        <v>241</v>
      </c>
      <c r="C86" s="22" t="s">
        <v>45</v>
      </c>
      <c r="D86" s="28"/>
      <c r="E86" s="50"/>
      <c r="F86" s="50"/>
      <c r="G86" s="50"/>
      <c r="H86" s="50"/>
    </row>
    <row r="87" spans="1:8" ht="12.75" x14ac:dyDescent="0.2">
      <c r="A87" s="49">
        <f t="shared" si="1"/>
        <v>85</v>
      </c>
      <c r="B87" s="20" t="s">
        <v>242</v>
      </c>
      <c r="C87" s="22" t="s">
        <v>45</v>
      </c>
      <c r="D87" s="28"/>
      <c r="E87" s="50"/>
      <c r="F87" s="50"/>
      <c r="G87" s="50"/>
      <c r="H87" s="50"/>
    </row>
    <row r="88" spans="1:8" ht="12.75" x14ac:dyDescent="0.2">
      <c r="A88" s="49">
        <f t="shared" si="1"/>
        <v>86</v>
      </c>
      <c r="B88" s="20" t="s">
        <v>243</v>
      </c>
      <c r="C88" s="22" t="s">
        <v>45</v>
      </c>
      <c r="D88" s="28"/>
      <c r="E88" s="50"/>
      <c r="F88" s="50"/>
      <c r="G88" s="50"/>
      <c r="H88" s="50"/>
    </row>
    <row r="89" spans="1:8" ht="12.75" x14ac:dyDescent="0.2">
      <c r="A89" s="49">
        <f t="shared" si="1"/>
        <v>87</v>
      </c>
      <c r="B89" s="20" t="s">
        <v>244</v>
      </c>
      <c r="C89" s="22" t="s">
        <v>45</v>
      </c>
      <c r="D89" s="28"/>
      <c r="E89" s="50"/>
      <c r="F89" s="50"/>
      <c r="G89" s="50"/>
      <c r="H89" s="50"/>
    </row>
    <row r="90" spans="1:8" ht="12.75" x14ac:dyDescent="0.2">
      <c r="A90" s="49">
        <f t="shared" si="1"/>
        <v>88</v>
      </c>
      <c r="B90" s="20" t="s">
        <v>245</v>
      </c>
      <c r="C90" s="22" t="s">
        <v>45</v>
      </c>
      <c r="D90" s="28"/>
      <c r="E90" s="50"/>
      <c r="F90" s="50"/>
      <c r="G90" s="50"/>
      <c r="H90" s="50"/>
    </row>
    <row r="91" spans="1:8" ht="12.75" x14ac:dyDescent="0.2">
      <c r="A91" s="49">
        <f t="shared" si="1"/>
        <v>89</v>
      </c>
      <c r="B91" s="20" t="s">
        <v>259</v>
      </c>
      <c r="C91" s="22" t="s">
        <v>45</v>
      </c>
      <c r="D91" s="28"/>
      <c r="E91" s="50"/>
      <c r="F91" s="50"/>
      <c r="G91" s="50"/>
      <c r="H91" s="50"/>
    </row>
    <row r="92" spans="1:8" ht="12.75" x14ac:dyDescent="0.2">
      <c r="A92" s="49">
        <f t="shared" si="1"/>
        <v>90</v>
      </c>
      <c r="B92" s="20" t="s">
        <v>246</v>
      </c>
      <c r="C92" s="22" t="s">
        <v>45</v>
      </c>
      <c r="D92" s="28"/>
      <c r="E92" s="50"/>
      <c r="F92" s="50"/>
      <c r="G92" s="50"/>
      <c r="H92" s="50"/>
    </row>
    <row r="93" spans="1:8" ht="12.75" x14ac:dyDescent="0.2">
      <c r="A93" s="49">
        <f t="shared" si="1"/>
        <v>91</v>
      </c>
      <c r="B93" s="20" t="s">
        <v>247</v>
      </c>
      <c r="C93" s="22" t="s">
        <v>45</v>
      </c>
      <c r="D93" s="28"/>
      <c r="E93" s="50"/>
      <c r="F93" s="50"/>
      <c r="G93" s="50"/>
      <c r="H93" s="50"/>
    </row>
    <row r="94" spans="1:8" ht="12.75" x14ac:dyDescent="0.2">
      <c r="A94" s="49">
        <f t="shared" si="1"/>
        <v>92</v>
      </c>
      <c r="B94" s="20" t="s">
        <v>248</v>
      </c>
      <c r="C94" s="22" t="s">
        <v>45</v>
      </c>
      <c r="D94" s="28"/>
      <c r="E94" s="50"/>
      <c r="F94" s="50"/>
      <c r="G94" s="50"/>
      <c r="H94" s="50"/>
    </row>
    <row r="95" spans="1:8" ht="12.75" x14ac:dyDescent="0.2">
      <c r="A95" s="49">
        <f t="shared" si="1"/>
        <v>93</v>
      </c>
      <c r="B95" s="20" t="s">
        <v>249</v>
      </c>
      <c r="C95" s="22" t="s">
        <v>45</v>
      </c>
      <c r="D95" s="28"/>
      <c r="E95" s="50"/>
      <c r="F95" s="50"/>
      <c r="G95" s="50"/>
      <c r="H95" s="50"/>
    </row>
    <row r="96" spans="1:8" ht="12.75" x14ac:dyDescent="0.2">
      <c r="A96" s="49">
        <f t="shared" si="1"/>
        <v>94</v>
      </c>
      <c r="B96" s="20" t="s">
        <v>250</v>
      </c>
      <c r="C96" s="22" t="s">
        <v>45</v>
      </c>
      <c r="D96" s="28"/>
      <c r="E96" s="50"/>
      <c r="F96" s="50"/>
      <c r="G96" s="50"/>
      <c r="H96" s="50"/>
    </row>
    <row r="97" spans="1:8" ht="12.75" x14ac:dyDescent="0.2">
      <c r="A97" s="49">
        <f t="shared" si="1"/>
        <v>95</v>
      </c>
      <c r="B97" s="20" t="s">
        <v>264</v>
      </c>
      <c r="C97" s="22" t="s">
        <v>45</v>
      </c>
      <c r="D97" s="28"/>
      <c r="E97" s="50"/>
      <c r="F97" s="50"/>
      <c r="G97" s="50"/>
      <c r="H97" s="50"/>
    </row>
    <row r="98" spans="1:8" ht="12.75" x14ac:dyDescent="0.2">
      <c r="A98" s="49">
        <f t="shared" si="1"/>
        <v>96</v>
      </c>
      <c r="B98" s="20" t="s">
        <v>265</v>
      </c>
      <c r="C98" s="22" t="s">
        <v>45</v>
      </c>
      <c r="D98" s="28"/>
      <c r="E98" s="50"/>
      <c r="F98" s="50"/>
      <c r="G98" s="50"/>
      <c r="H98" s="50"/>
    </row>
    <row r="99" spans="1:8" ht="12.75" x14ac:dyDescent="0.2">
      <c r="A99" s="49">
        <f t="shared" si="1"/>
        <v>97</v>
      </c>
      <c r="B99" s="20" t="s">
        <v>266</v>
      </c>
      <c r="C99" s="22" t="s">
        <v>45</v>
      </c>
      <c r="D99" s="28"/>
      <c r="E99" s="50"/>
      <c r="F99" s="50"/>
      <c r="G99" s="50"/>
      <c r="H99" s="50"/>
    </row>
    <row r="100" spans="1:8" ht="12.75" x14ac:dyDescent="0.2">
      <c r="A100" s="49">
        <f t="shared" si="1"/>
        <v>98</v>
      </c>
      <c r="B100" s="20" t="s">
        <v>251</v>
      </c>
      <c r="C100" s="22" t="s">
        <v>45</v>
      </c>
      <c r="D100" s="28"/>
      <c r="E100" s="50"/>
      <c r="F100" s="50"/>
      <c r="G100" s="50"/>
      <c r="H100" s="50"/>
    </row>
    <row r="101" spans="1:8" ht="12.75" x14ac:dyDescent="0.2">
      <c r="A101" s="49">
        <f t="shared" si="1"/>
        <v>99</v>
      </c>
      <c r="B101" s="20" t="s">
        <v>252</v>
      </c>
      <c r="C101" s="22" t="s">
        <v>45</v>
      </c>
      <c r="D101" s="28"/>
      <c r="E101" s="50"/>
      <c r="F101" s="50"/>
      <c r="G101" s="50"/>
      <c r="H101" s="50"/>
    </row>
    <row r="102" spans="1:8" ht="12.75" x14ac:dyDescent="0.2">
      <c r="A102" s="49">
        <f t="shared" si="1"/>
        <v>100</v>
      </c>
      <c r="B102" s="20" t="s">
        <v>253</v>
      </c>
      <c r="C102" s="22" t="s">
        <v>45</v>
      </c>
      <c r="D102" s="28"/>
      <c r="E102" s="50"/>
      <c r="F102" s="50"/>
      <c r="G102" s="50"/>
      <c r="H102" s="50"/>
    </row>
    <row r="103" spans="1:8" ht="12.75" x14ac:dyDescent="0.2">
      <c r="A103" s="49">
        <f t="shared" si="1"/>
        <v>101</v>
      </c>
      <c r="B103" s="20" t="s">
        <v>254</v>
      </c>
      <c r="C103" s="22" t="s">
        <v>45</v>
      </c>
      <c r="D103" s="28"/>
      <c r="E103" s="50"/>
      <c r="F103" s="50"/>
      <c r="G103" s="50"/>
      <c r="H103" s="50"/>
    </row>
    <row r="104" spans="1:8" ht="12.75" x14ac:dyDescent="0.2">
      <c r="A104" s="49">
        <f t="shared" si="1"/>
        <v>102</v>
      </c>
      <c r="B104" s="20" t="s">
        <v>255</v>
      </c>
      <c r="C104" s="22" t="s">
        <v>45</v>
      </c>
      <c r="D104" s="28"/>
      <c r="E104" s="50"/>
      <c r="F104" s="50"/>
      <c r="G104" s="50"/>
      <c r="H104" s="50"/>
    </row>
    <row r="105" spans="1:8" ht="12.75" x14ac:dyDescent="0.2">
      <c r="A105" s="49">
        <f t="shared" si="1"/>
        <v>103</v>
      </c>
      <c r="B105" s="20" t="s">
        <v>256</v>
      </c>
      <c r="C105" s="22" t="s">
        <v>45</v>
      </c>
      <c r="D105" s="28"/>
      <c r="E105" s="50"/>
      <c r="F105" s="50"/>
      <c r="G105" s="50"/>
      <c r="H105" s="50"/>
    </row>
    <row r="106" spans="1:8" ht="22.5" x14ac:dyDescent="0.2">
      <c r="A106" s="49">
        <f t="shared" si="1"/>
        <v>104</v>
      </c>
      <c r="B106" s="20" t="s">
        <v>257</v>
      </c>
      <c r="C106" s="22" t="s">
        <v>45</v>
      </c>
      <c r="D106" s="28"/>
      <c r="E106" s="50"/>
      <c r="F106" s="50"/>
      <c r="G106" s="50"/>
      <c r="H106" s="50"/>
    </row>
    <row r="107" spans="1:8" ht="22.5" x14ac:dyDescent="0.2">
      <c r="A107" s="49">
        <f t="shared" si="1"/>
        <v>105</v>
      </c>
      <c r="B107" s="20" t="s">
        <v>258</v>
      </c>
      <c r="C107" s="22" t="s">
        <v>45</v>
      </c>
      <c r="D107" s="28"/>
      <c r="E107" s="50"/>
      <c r="F107" s="50"/>
      <c r="G107" s="50"/>
      <c r="H107" s="50"/>
    </row>
    <row r="108" spans="1:8" ht="12.75" x14ac:dyDescent="0.2">
      <c r="A108" s="49">
        <f t="shared" si="1"/>
        <v>106</v>
      </c>
      <c r="B108" s="35" t="s">
        <v>270</v>
      </c>
      <c r="C108" s="22" t="s">
        <v>45</v>
      </c>
      <c r="D108" s="28"/>
      <c r="E108" s="50"/>
      <c r="F108" s="50"/>
      <c r="G108" s="50"/>
      <c r="H108" s="50"/>
    </row>
    <row r="109" spans="1:8" ht="12.75" x14ac:dyDescent="0.2">
      <c r="A109" s="49">
        <f t="shared" si="1"/>
        <v>107</v>
      </c>
      <c r="B109" s="20" t="s">
        <v>261</v>
      </c>
      <c r="C109" s="22" t="s">
        <v>45</v>
      </c>
      <c r="D109" s="28"/>
      <c r="E109" s="50"/>
      <c r="F109" s="50"/>
      <c r="G109" s="50"/>
      <c r="H109" s="50"/>
    </row>
    <row r="110" spans="1:8" ht="12.75" x14ac:dyDescent="0.2">
      <c r="A110" s="49">
        <f t="shared" si="1"/>
        <v>108</v>
      </c>
      <c r="B110" s="20" t="s">
        <v>262</v>
      </c>
      <c r="C110" s="22" t="s">
        <v>45</v>
      </c>
      <c r="D110" s="28"/>
      <c r="E110" s="50"/>
      <c r="F110" s="50"/>
      <c r="G110" s="50"/>
      <c r="H110" s="50"/>
    </row>
    <row r="111" spans="1:8" ht="12.75" x14ac:dyDescent="0.2">
      <c r="A111" s="49">
        <f t="shared" si="1"/>
        <v>109</v>
      </c>
      <c r="B111" s="20" t="s">
        <v>263</v>
      </c>
      <c r="C111" s="22" t="s">
        <v>45</v>
      </c>
      <c r="D111" s="28"/>
      <c r="E111" s="50"/>
      <c r="F111" s="50"/>
      <c r="G111" s="50"/>
      <c r="H111" s="50"/>
    </row>
    <row r="112" spans="1:8" ht="12.75" x14ac:dyDescent="0.2">
      <c r="A112" s="49">
        <f t="shared" si="1"/>
        <v>110</v>
      </c>
      <c r="B112" s="20" t="s">
        <v>271</v>
      </c>
      <c r="C112" s="22" t="s">
        <v>45</v>
      </c>
      <c r="D112" s="28"/>
      <c r="E112" s="50"/>
      <c r="F112" s="50"/>
      <c r="G112" s="50"/>
      <c r="H112" s="5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TDSheet</vt:lpstr>
      <vt:lpstr>Participare</vt:lpstr>
      <vt:lpstr>Spec de pret</vt:lpstr>
      <vt:lpstr>Spec tehnice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Victor Rasoi</dc:creator>
  <cp:keywords/>
  <dc:description/>
  <cp:lastModifiedBy>Ion Lisa</cp:lastModifiedBy>
  <cp:revision>1</cp:revision>
  <cp:lastPrinted>2025-12-12T07:27:29Z</cp:lastPrinted>
  <dcterms:created xsi:type="dcterms:W3CDTF">2025-11-07T18:10:22Z</dcterms:created>
  <dcterms:modified xsi:type="dcterms:W3CDTF">2025-12-12T07:28:09Z</dcterms:modified>
</cp:coreProperties>
</file>