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10.2\Dispozitive\+LP ADM 2026\Programe speciale\implanturi traumatologice repetat\"/>
    </mc:Choice>
  </mc:AlternateContent>
  <xr:revisionPtr revIDLastSave="0" documentId="13_ncr:1_{FE796F0B-3ECB-4328-B96F-C7096CDB80C1}" xr6:coauthVersionLast="47" xr6:coauthVersionMax="47" xr10:uidLastSave="{00000000-0000-0000-0000-000000000000}"/>
  <bookViews>
    <workbookView xWindow="-120" yWindow="-120" windowWidth="29040" windowHeight="15840" xr2:uid="{BA3BD8A3-237A-4968-B787-0A975CFE02D8}"/>
  </bookViews>
  <sheets>
    <sheet name="Imp. trauma-ortop." sheetId="1" r:id="rId1"/>
  </sheets>
  <definedNames>
    <definedName name="_xlnm._FilterDatabase" localSheetId="0" hidden="1">'Imp. trauma-ortop.'!$A$1:$AH$4</definedName>
  </definedNames>
  <calcPr calcId="181029" refMode="R1C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F4" i="1" l="1"/>
  <c r="AD4" i="1"/>
  <c r="AE4" i="1" s="1"/>
  <c r="N4" i="1"/>
  <c r="P4" i="1" s="1"/>
  <c r="AF3" i="1"/>
  <c r="AD3" i="1"/>
  <c r="N3" i="1"/>
  <c r="P3" i="1" s="1"/>
  <c r="AF2" i="1"/>
  <c r="AD2" i="1"/>
  <c r="AE2" i="1" s="1"/>
  <c r="N2" i="1"/>
  <c r="P2" i="1" s="1"/>
</calcChain>
</file>

<file path=xl/sharedStrings.xml><?xml version="1.0" encoding="utf-8"?>
<sst xmlns="http://schemas.openxmlformats.org/spreadsheetml/2006/main" count="67" uniqueCount="50">
  <si>
    <t>CPV</t>
  </si>
  <si>
    <t>Grupa generală</t>
  </si>
  <si>
    <t>Grupa Mare</t>
  </si>
  <si>
    <t>Grupa medie</t>
  </si>
  <si>
    <t>Grupa mică</t>
  </si>
  <si>
    <t>Cod Numeric</t>
  </si>
  <si>
    <t>Cod Final</t>
  </si>
  <si>
    <t>DCI/Denumire Lot</t>
  </si>
  <si>
    <t>Specificație Tehnică</t>
  </si>
  <si>
    <t>Divizarea minimă (după forma de ambalare)</t>
  </si>
  <si>
    <t>UM</t>
  </si>
  <si>
    <t>Preț estimativ (fără TVA)</t>
  </si>
  <si>
    <t>Preț estimativ (cu TVA)</t>
  </si>
  <si>
    <t>CANTITATEA 2026</t>
  </si>
  <si>
    <t>Suma cu TVA</t>
  </si>
  <si>
    <t>NOTE</t>
  </si>
  <si>
    <t>Nr. lot</t>
  </si>
  <si>
    <t>Nr. lot nou</t>
  </si>
  <si>
    <t>IMSP SPITALUL RAIONAL CAUSENI ANA SI ALEXANDRU</t>
  </si>
  <si>
    <t>IMSP SPITALUL RAIONAL FLORESTI</t>
  </si>
  <si>
    <t>IMSP SPITALUL RAIONAL SOROCA A PRISACARI</t>
  </si>
  <si>
    <t>IMSP INSTITUTUL MAMEI SI COPILULUI</t>
  </si>
  <si>
    <t>IMSP SPITALUL RAIONAL HANCESTI</t>
  </si>
  <si>
    <t>IMSP SPITALUL CLINIC DE TRAUMATOLOGIE SI ORTOPEDIE</t>
  </si>
  <si>
    <t>IMSP INSTITUTUL DE MEDICINA URGENTA</t>
  </si>
  <si>
    <t>IMSP SPITALUL RAIONAL NISPORENI</t>
  </si>
  <si>
    <t>IMSP SPITALUL RAIONAL TELENESTI</t>
  </si>
  <si>
    <t>valoarea estimativă totală</t>
  </si>
  <si>
    <t>33100000-1</t>
  </si>
  <si>
    <t>Dispozitive Medicale</t>
  </si>
  <si>
    <t>Consumabile medicale/biocide/suturi/implanturi</t>
  </si>
  <si>
    <t xml:space="preserve">Dispozitive implantabile </t>
  </si>
  <si>
    <t>Implanturi traumatologice</t>
  </si>
  <si>
    <t>bucată</t>
  </si>
  <si>
    <t>005366</t>
  </si>
  <si>
    <t>Consumabile medicale/biocide/suturi/implanturiDispozitive implantabile 005366</t>
  </si>
  <si>
    <t>Tije blocate pentru calcaneu</t>
  </si>
  <si>
    <t xml:space="preserve">Tija calcaneu ."marimea 45-70 mm, diametrul 10-12mm
- Ofertantul va prezenta variant electronica sau pe support hîrtie a tehnicii de aplicare a tijei centromedulare.
- - Material de confecţionare titan Nesteril - fara termen de valabilitate
-  Să prezinte obturatoare de 5dimensiuni cu increment de 5 mm;
- Fixatoarele să fie livrate cu set  de instrumente în custodie, componentele pieselor de instrumentar să aibă poziţii bine definite în trusă;
- Instrumentarul să fie de acelaşi producător cu tijele;
- Instrumentariu cît şi tijele şi şuruburile să aibă marcajul producătorului;
- Instrumentariul să conţină elemnte de ochire distală cu reglaj fin atît pentru găurile din plan orizontal cît şi pentru cele din plan sagital;
- Instrumentariul să conţină alezatoare cu diametru de la 8 la 12mm și pasul de 5mm.
- Instrumentarul să conţină tub de teflonsau silicon pentru schimbarea ghidului de alezor cu cel de introducere a tijelor;
- Instrumentariul să conţină elemente care să permită identificarea joncţiunii tijă-cadru;
- Zăvorîrea să se realizeze cu şuruburi de zăvorăre de diametru 4,5 mm;
- Toate şuruburile de blocaj să fie cu vărf tăietor (self tapping);
</t>
  </si>
  <si>
    <t>86.10</t>
  </si>
  <si>
    <t>106.1</t>
  </si>
  <si>
    <t>005367</t>
  </si>
  <si>
    <t>Consumabile medicale/biocide/suturi/implanturiDispozitive implantabile 005367</t>
  </si>
  <si>
    <t xml:space="preserve">Șuruburi blocate 5-5,5mm. diametrul . Marcajul producatorului sa fie indicat pe fiecare piesa;
- Fiecare lot  să fie produs de un singur producător;
- Ofertantul se obligă să accepte schimbul  de implante după dimensiuni, la necesitatea instituției, în caz de adjudecare a contractului
</t>
  </si>
  <si>
    <t>86.11</t>
  </si>
  <si>
    <t>106.2</t>
  </si>
  <si>
    <t>005368</t>
  </si>
  <si>
    <t>Consumabile medicale/biocide/suturi/implanturiDispozitive implantabile 005368</t>
  </si>
  <si>
    <t>Obturatoare ."marimea 0-20 mm, 
- Ofertantul va prezenta variant electronica sau pe support hîrtie a tehnicii de aplicare a tijei centromedulare.
- - Material de confecţionare titan Nesteril - fara termen de valabilitate
-  Să prezinte obturatoare de 5dimensiuni cu increment de 5 mm;
- Fixatoarele să fie livrate cu set  de instrumente în custodie, componentele pieselor de instrumentar să aibă poziţii bine definite în trusă;
- Instrumentarul să fie de acelaşi producător cu tijele;
- Instrumentariu cît şi tijele şi şuruburile să aibă marcajul producătorului;
- Instrumentariul să conţină elemnte de ochire distală cu reglaj fin atît pentru găurile din plan orizontal cît şi pentru cele din plan sagital;
- Instrumentariul să conţină alezatoare cu diametru de la 8 la 12mm și pasul de 5mm.
- Instrumentarul să conţină tub de teflonsau silicon pentru schimbarea ghidului de alezor cu cel de introducere a tijelor;
- Instrumentariul să conţină elemente care să permită identificarea joncţiunii tijă-cadru;
- Zăvorîrea să se realizeze cu şuruburi de zăvorăre de diametru 4,5 mm;
- Toate şuruburile de blocaj să fie cu vărf tăietor (self tapping);</t>
  </si>
  <si>
    <t>87.1</t>
  </si>
  <si>
    <t>106.3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</si>
</sst>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9" formatCode="_-* #,##0.00_-;\-* #,##0.00_-;_-* &quot;-&quot;??_-;_-@_-"/>
  </numFmts>
  <fonts count="26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name val="Arial"/>
      <family val="2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Arial"/>
      <family val="2"/>
      <charset val="204"/>
    </font>
    <font>
      <sz val="10"/>
      <color rgb="FF000000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indexed="8"/>
      <name val="Arial1"/>
    </font>
    <font>
      <sz val="11"/>
      <color theme="1"/>
      <name val="Calibri"/>
      <family val="2"/>
      <charset val="204"/>
      <scheme val="minor"/>
    </font>
    <font>
      <sz val="10"/>
      <name val="Arial"/>
    </font>
    <font>
      <sz val="10"/>
      <name val="Arial Cyr"/>
      <charset val="204"/>
    </font>
    <font>
      <b/>
      <sz val="12"/>
      <color theme="0"/>
      <name val="Calibri"/>
      <family val="2"/>
      <scheme val="minor"/>
    </font>
    <font>
      <sz val="11"/>
      <color rgb="FF000000"/>
      <name val="Calibri"/>
      <family val="2"/>
      <charset val="1"/>
    </font>
    <font>
      <b/>
      <sz val="12"/>
      <color rgb="FFFFFFFF"/>
      <name val="Calibri"/>
      <family val="2"/>
      <charset val="1"/>
    </font>
    <font>
      <sz val="10"/>
      <name val="Arial"/>
      <family val="2"/>
      <charset val="1"/>
    </font>
    <font>
      <sz val="11"/>
      <color rgb="FF000000"/>
      <name val="Calibri"/>
      <family val="2"/>
      <charset val="204"/>
    </font>
    <font>
      <sz val="10"/>
      <color rgb="FF000000"/>
      <name val="Arial1"/>
      <charset val="1"/>
    </font>
    <font>
      <sz val="11"/>
      <color rgb="FF9C6500"/>
      <name val="Calibri"/>
      <family val="2"/>
      <scheme val="minor"/>
    </font>
    <font>
      <sz val="10"/>
      <color rgb="FF000000"/>
      <name val="Calibri"/>
      <family val="2"/>
      <charset val="204"/>
      <scheme val="minor"/>
    </font>
    <font>
      <sz val="11"/>
      <color theme="1"/>
      <name val="Calibri"/>
      <family val="2"/>
      <charset val="1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A5A5A5"/>
        <bgColor rgb="FF9999FF"/>
      </patternFill>
    </fill>
  </fills>
  <borders count="6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83">
    <xf numFmtId="0" fontId="0" fillId="0" borderId="0"/>
    <xf numFmtId="0" fontId="5" fillId="0" borderId="0"/>
    <xf numFmtId="0" fontId="8" fillId="0" borderId="0"/>
    <xf numFmtId="0" fontId="8" fillId="0" borderId="0"/>
    <xf numFmtId="0" fontId="8" fillId="0" borderId="0"/>
    <xf numFmtId="0" fontId="2" fillId="0" borderId="0"/>
    <xf numFmtId="0" fontId="13" fillId="0" borderId="0" applyBorder="0" applyProtection="0"/>
    <xf numFmtId="0" fontId="14" fillId="0" borderId="0"/>
    <xf numFmtId="0" fontId="14" fillId="0" borderId="0"/>
    <xf numFmtId="0" fontId="15" fillId="0" borderId="0"/>
    <xf numFmtId="0" fontId="8" fillId="0" borderId="0"/>
    <xf numFmtId="0" fontId="2" fillId="0" borderId="0"/>
    <xf numFmtId="0" fontId="2" fillId="0" borderId="0"/>
    <xf numFmtId="0" fontId="14" fillId="0" borderId="0"/>
    <xf numFmtId="0" fontId="1" fillId="0" borderId="0"/>
    <xf numFmtId="0" fontId="8" fillId="0" borderId="0"/>
    <xf numFmtId="0" fontId="8" fillId="0" borderId="0"/>
    <xf numFmtId="0" fontId="2" fillId="0" borderId="0"/>
    <xf numFmtId="0" fontId="16" fillId="0" borderId="0"/>
    <xf numFmtId="0" fontId="8" fillId="0" borderId="0"/>
    <xf numFmtId="9" fontId="8" fillId="0" borderId="0" applyFont="0" applyFill="0" applyBorder="0" applyAlignment="0" applyProtection="0"/>
    <xf numFmtId="0" fontId="14" fillId="0" borderId="0"/>
    <xf numFmtId="0" fontId="8" fillId="0" borderId="0"/>
    <xf numFmtId="0" fontId="5" fillId="0" borderId="0"/>
    <xf numFmtId="0" fontId="8" fillId="0" borderId="0"/>
    <xf numFmtId="0" fontId="14" fillId="0" borderId="0"/>
    <xf numFmtId="0" fontId="8" fillId="0" borderId="0"/>
    <xf numFmtId="0" fontId="17" fillId="3" borderId="1" applyNumberFormat="0" applyAlignment="0" applyProtection="0"/>
    <xf numFmtId="0" fontId="8" fillId="0" borderId="0"/>
    <xf numFmtId="0" fontId="8" fillId="0" borderId="0"/>
    <xf numFmtId="0" fontId="2" fillId="0" borderId="0"/>
    <xf numFmtId="0" fontId="8" fillId="0" borderId="0"/>
    <xf numFmtId="0" fontId="14" fillId="0" borderId="0"/>
    <xf numFmtId="0" fontId="14" fillId="0" borderId="0"/>
    <xf numFmtId="0" fontId="14" fillId="0" borderId="0"/>
    <xf numFmtId="0" fontId="8" fillId="0" borderId="0"/>
    <xf numFmtId="0" fontId="14" fillId="0" borderId="0"/>
    <xf numFmtId="0" fontId="14" fillId="0" borderId="0"/>
    <xf numFmtId="0" fontId="8" fillId="0" borderId="0"/>
    <xf numFmtId="0" fontId="14" fillId="0" borderId="0"/>
    <xf numFmtId="0" fontId="14" fillId="0" borderId="0"/>
    <xf numFmtId="0" fontId="14" fillId="0" borderId="0"/>
    <xf numFmtId="0" fontId="21" fillId="0" borderId="0"/>
    <xf numFmtId="0" fontId="8" fillId="0" borderId="0"/>
    <xf numFmtId="0" fontId="21" fillId="0" borderId="0"/>
    <xf numFmtId="0" fontId="18" fillId="0" borderId="0"/>
    <xf numFmtId="0" fontId="18" fillId="0" borderId="0"/>
    <xf numFmtId="9" fontId="18" fillId="0" borderId="0" applyBorder="0" applyProtection="0"/>
    <xf numFmtId="0" fontId="18" fillId="0" borderId="0"/>
    <xf numFmtId="0" fontId="21" fillId="0" borderId="0"/>
    <xf numFmtId="0" fontId="21" fillId="0" borderId="0"/>
    <xf numFmtId="0" fontId="20" fillId="0" borderId="0"/>
    <xf numFmtId="0" fontId="21" fillId="0" borderId="0"/>
    <xf numFmtId="0" fontId="22" fillId="0" borderId="0" applyBorder="0" applyProtection="0"/>
    <xf numFmtId="0" fontId="20" fillId="0" borderId="0"/>
    <xf numFmtId="0" fontId="19" fillId="9" borderId="1" applyProtection="0"/>
    <xf numFmtId="0" fontId="23" fillId="2" borderId="0" applyNumberFormat="0" applyBorder="0" applyAlignment="0" applyProtection="0"/>
    <xf numFmtId="0" fontId="2" fillId="0" borderId="0"/>
    <xf numFmtId="0" fontId="2" fillId="0" borderId="0"/>
    <xf numFmtId="0" fontId="8" fillId="0" borderId="0"/>
    <xf numFmtId="169" fontId="2" fillId="0" borderId="0" applyFont="0" applyFill="0" applyBorder="0" applyAlignment="0" applyProtection="0"/>
    <xf numFmtId="0" fontId="2" fillId="0" borderId="0"/>
    <xf numFmtId="0" fontId="2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5" fillId="0" borderId="0"/>
    <xf numFmtId="169" fontId="25" fillId="0" borderId="0" applyFont="0" applyFill="0" applyBorder="0" applyAlignment="0" applyProtection="0"/>
    <xf numFmtId="169" fontId="25" fillId="0" borderId="0" applyFont="0" applyFill="0" applyBorder="0" applyAlignment="0" applyProtection="0"/>
    <xf numFmtId="0" fontId="8" fillId="0" borderId="0"/>
  </cellStyleXfs>
  <cellXfs count="43">
    <xf numFmtId="0" fontId="0" fillId="0" borderId="0" xfId="0"/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left" vertical="center"/>
    </xf>
    <xf numFmtId="0" fontId="4" fillId="4" borderId="5" xfId="0" applyFont="1" applyFill="1" applyBorder="1" applyAlignment="1">
      <alignment horizontal="left" vertical="center"/>
    </xf>
    <xf numFmtId="0" fontId="3" fillId="4" borderId="2" xfId="0" applyFont="1" applyFill="1" applyBorder="1" applyAlignment="1">
      <alignment horizontal="left" vertical="center" wrapText="1"/>
    </xf>
    <xf numFmtId="0" fontId="3" fillId="4" borderId="2" xfId="0" applyFont="1" applyFill="1" applyBorder="1" applyAlignment="1">
      <alignment horizontal="left" vertical="top" wrapText="1"/>
    </xf>
    <xf numFmtId="0" fontId="3" fillId="4" borderId="2" xfId="0" applyFont="1" applyFill="1" applyBorder="1" applyAlignment="1" applyProtection="1">
      <alignment horizontal="center" vertical="center" wrapText="1"/>
      <protection locked="0"/>
    </xf>
    <xf numFmtId="2" fontId="3" fillId="4" borderId="2" xfId="0" applyNumberFormat="1" applyFont="1" applyFill="1" applyBorder="1" applyAlignment="1">
      <alignment horizontal="center" vertical="center" wrapText="1"/>
    </xf>
    <xf numFmtId="0" fontId="3" fillId="4" borderId="4" xfId="0" applyFont="1" applyFill="1" applyBorder="1" applyAlignment="1" applyProtection="1">
      <alignment horizontal="center" vertical="center" wrapText="1"/>
      <protection locked="0"/>
    </xf>
    <xf numFmtId="0" fontId="0" fillId="0" borderId="2" xfId="0" applyBorder="1"/>
    <xf numFmtId="4" fontId="3" fillId="4" borderId="2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wrapText="1"/>
    </xf>
    <xf numFmtId="0" fontId="6" fillId="5" borderId="4" xfId="0" applyFont="1" applyFill="1" applyBorder="1" applyAlignment="1">
      <alignment horizontal="left" vertical="center" wrapText="1"/>
    </xf>
    <xf numFmtId="49" fontId="7" fillId="0" borderId="2" xfId="0" applyNumberFormat="1" applyFont="1" applyBorder="1" applyAlignment="1">
      <alignment horizontal="center" vertical="center" wrapText="1"/>
    </xf>
    <xf numFmtId="0" fontId="7" fillId="0" borderId="5" xfId="0" applyFont="1" applyBorder="1" applyAlignment="1">
      <alignment horizontal="left" vertical="center" wrapText="1"/>
    </xf>
    <xf numFmtId="0" fontId="6" fillId="5" borderId="2" xfId="0" applyFont="1" applyFill="1" applyBorder="1" applyAlignment="1">
      <alignment horizontal="left" vertical="top" wrapText="1"/>
    </xf>
    <xf numFmtId="0" fontId="6" fillId="0" borderId="3" xfId="0" applyFont="1" applyBorder="1" applyAlignment="1">
      <alignment horizontal="center"/>
    </xf>
    <xf numFmtId="4" fontId="6" fillId="5" borderId="2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4" fontId="0" fillId="7" borderId="2" xfId="0" applyNumberFormat="1" applyFill="1" applyBorder="1"/>
    <xf numFmtId="4" fontId="0" fillId="0" borderId="2" xfId="0" applyNumberFormat="1" applyBorder="1"/>
    <xf numFmtId="0" fontId="0" fillId="0" borderId="2" xfId="0" applyBorder="1" applyAlignment="1">
      <alignment horizontal="center"/>
    </xf>
    <xf numFmtId="0" fontId="6" fillId="5" borderId="2" xfId="0" applyFont="1" applyFill="1" applyBorder="1" applyAlignment="1">
      <alignment horizontal="center" vertical="center"/>
    </xf>
    <xf numFmtId="0" fontId="0" fillId="0" borderId="4" xfId="0" applyBorder="1"/>
    <xf numFmtId="0" fontId="0" fillId="8" borderId="0" xfId="0" applyFill="1"/>
    <xf numFmtId="0" fontId="0" fillId="8" borderId="2" xfId="0" applyFill="1" applyBorder="1" applyAlignment="1">
      <alignment horizontal="center"/>
    </xf>
    <xf numFmtId="0" fontId="10" fillId="8" borderId="2" xfId="0" applyFont="1" applyFill="1" applyBorder="1" applyAlignment="1">
      <alignment wrapText="1"/>
    </xf>
    <xf numFmtId="0" fontId="11" fillId="5" borderId="2" xfId="4" applyFont="1" applyFill="1" applyBorder="1" applyAlignment="1">
      <alignment vertical="top" wrapText="1"/>
    </xf>
    <xf numFmtId="0" fontId="12" fillId="6" borderId="2" xfId="4" applyFont="1" applyFill="1" applyBorder="1" applyAlignment="1">
      <alignment horizontal="center" vertical="center" wrapText="1"/>
    </xf>
    <xf numFmtId="16" fontId="12" fillId="5" borderId="2" xfId="4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vertical="top"/>
    </xf>
    <xf numFmtId="4" fontId="0" fillId="0" borderId="0" xfId="0" applyNumberFormat="1"/>
    <xf numFmtId="0" fontId="0" fillId="8" borderId="2" xfId="0" applyFill="1" applyBorder="1"/>
    <xf numFmtId="0" fontId="0" fillId="8" borderId="2" xfId="0" applyFill="1" applyBorder="1" applyAlignment="1">
      <alignment horizontal="center" vertical="center"/>
    </xf>
    <xf numFmtId="0" fontId="9" fillId="8" borderId="2" xfId="0" applyFont="1" applyFill="1" applyBorder="1" applyAlignment="1">
      <alignment horizontal="center" vertical="top" wrapText="1"/>
    </xf>
    <xf numFmtId="0" fontId="10" fillId="8" borderId="2" xfId="0" applyFont="1" applyFill="1" applyBorder="1" applyAlignment="1">
      <alignment horizontal="center" vertical="center"/>
    </xf>
    <xf numFmtId="1" fontId="0" fillId="8" borderId="2" xfId="0" applyNumberFormat="1" applyFill="1" applyBorder="1"/>
    <xf numFmtId="0" fontId="11" fillId="5" borderId="2" xfId="4" applyFont="1" applyFill="1" applyBorder="1" applyAlignment="1">
      <alignment vertical="top" wrapText="1"/>
    </xf>
  </cellXfs>
  <cellStyles count="83">
    <cellStyle name="Check Cell 2" xfId="27" xr:uid="{FE8FDBB0-F60D-408C-8C74-C5173E95A19E}"/>
    <cellStyle name="Check Cell 2 2" xfId="55" xr:uid="{C677AB96-331F-4731-A445-2903C9CA2F2A}"/>
    <cellStyle name="Excel Built-in Normal" xfId="6" xr:uid="{361F3EFA-D1F5-4F85-89B3-E5C868CF2FDD}"/>
    <cellStyle name="Excel Built-in Normal 2" xfId="53" xr:uid="{B5B653A4-B1B7-4950-A948-5818E08B74A1}"/>
    <cellStyle name="Normal" xfId="0" builtinId="0"/>
    <cellStyle name="Normal 10" xfId="48" xr:uid="{B117062E-E1B4-4B57-96A2-7B67209CD71C}"/>
    <cellStyle name="Normal 11" xfId="62" xr:uid="{1F1E427C-66E0-4F11-AE52-A4617225A210}"/>
    <cellStyle name="Normal 12" xfId="9" xr:uid="{5281FAF0-DF1F-4BCF-A99F-FF60C2C257A3}"/>
    <cellStyle name="Normal 12 2" xfId="2" xr:uid="{BF946CD9-5FAC-4138-A000-84041FA8F62B}"/>
    <cellStyle name="Normal 13" xfId="82" xr:uid="{4C4D4EA9-1A58-41AC-B936-F67663B7F67F}"/>
    <cellStyle name="Normal 14 2" xfId="8" xr:uid="{E8F00A92-27D6-48BB-A18B-348B388047E0}"/>
    <cellStyle name="Normal 15" xfId="7" xr:uid="{67E8EECA-4363-4BF2-BD6D-5B45B4FA8ACA}"/>
    <cellStyle name="Normal 2" xfId="1" xr:uid="{775E3DB2-FCC6-476B-A84B-F09DDD1240EF}"/>
    <cellStyle name="Normal 2 2" xfId="12" xr:uid="{2C046042-C87B-4DB9-AF54-70803F93DF61}"/>
    <cellStyle name="Normal 2 2 2" xfId="23" xr:uid="{5ECC4E83-3043-40B9-88D4-12053DC15347}"/>
    <cellStyle name="Normal 2 2 2 2" xfId="54" xr:uid="{51744B7D-4712-4E8C-AFA0-671B670BAC42}"/>
    <cellStyle name="Normal 2 2 3" xfId="3" xr:uid="{D0C34888-60F0-48FA-AAD6-205BD2B6409D}"/>
    <cellStyle name="Normal 2 3" xfId="22" xr:uid="{B31359B4-0B5B-4ACB-8425-AB685BD36786}"/>
    <cellStyle name="Normal 2 3 2" xfId="28" xr:uid="{E67C2571-483C-4C59-BF9F-E530A4C268EC}"/>
    <cellStyle name="Normal 2 4" xfId="51" xr:uid="{8F2853D0-6D99-4FCF-8EDD-E817C8C4F9F1}"/>
    <cellStyle name="Normal 3" xfId="10" xr:uid="{E91DB053-7974-4DBD-9CFF-7A8884B6D7DE}"/>
    <cellStyle name="Normal 3 2" xfId="16" xr:uid="{ECD7348F-2F38-41C9-86AA-DCED544CFFAC}"/>
    <cellStyle name="Normal 3 2 2" xfId="4" xr:uid="{4DE3F3EA-6DD4-4F22-AFAC-838842F59B75}"/>
    <cellStyle name="Normal 3 3" xfId="45" xr:uid="{527D57DF-57E5-4F80-A9A0-F904955D97B3}"/>
    <cellStyle name="Normal 3 4" xfId="17" xr:uid="{E0556BA4-0791-40AF-A2C5-815DF39D694F}"/>
    <cellStyle name="Normal 4" xfId="11" xr:uid="{B2D6269B-F0F4-4AC7-938F-94E2CDC2EBB9}"/>
    <cellStyle name="Normal 4 2" xfId="24" xr:uid="{184450E0-7C34-45EA-B6F6-D45704500500}"/>
    <cellStyle name="Normal 4 3" xfId="5" xr:uid="{F995CE18-AE49-491C-BEAC-354D465C0B76}"/>
    <cellStyle name="Normal 5" xfId="13" xr:uid="{15BD9E42-047B-4EE6-8799-B91F17B34627}"/>
    <cellStyle name="Normal 5 2" xfId="26" xr:uid="{6C4841F7-9FD2-4928-893B-64D6BA761F87}"/>
    <cellStyle name="Normal 5 3" xfId="37" xr:uid="{47A3B16B-3E2B-4B06-9A2D-B05AE589CED2}"/>
    <cellStyle name="Normal 5 3 2" xfId="70" xr:uid="{2E7648A7-8BB6-43FB-8107-941B1BCD450E}"/>
    <cellStyle name="Normal 5 4" xfId="52" xr:uid="{2C0F620C-BF27-42DB-AC1F-94FDC51ACEA6}"/>
    <cellStyle name="Normal 5 5" xfId="25" xr:uid="{AD752482-46FB-4825-B8FC-6D142FF6E2C7}"/>
    <cellStyle name="Normal 5 6" xfId="61" xr:uid="{2F17E709-A188-4A39-9CC2-F892AA6C091A}"/>
    <cellStyle name="Normal 5 7" xfId="65" xr:uid="{686D3D96-B401-4915-8A1E-F7C1BDB837E3}"/>
    <cellStyle name="Normal 5 8" xfId="75" xr:uid="{F59D1A78-A234-48D7-932D-301772FA0E87}"/>
    <cellStyle name="Normal 6" xfId="14" xr:uid="{28FFD4B1-5B21-4219-873D-11F84A400A2A}"/>
    <cellStyle name="Normal 6 2" xfId="38" xr:uid="{7DFEB192-F9E7-4A9D-B9D5-2F951492C430}"/>
    <cellStyle name="Normal 6 3" xfId="31" xr:uid="{E03FC292-38AA-45C5-8734-D8EC9F1ED2B3}"/>
    <cellStyle name="Normal 7" xfId="32" xr:uid="{55DA71E9-3543-4BCC-AE00-FD86EB1B323D}"/>
    <cellStyle name="Normal 7 2" xfId="39" xr:uid="{92B06BEE-193C-4D50-9BA4-BED0108CD5F0}"/>
    <cellStyle name="Normal 7 2 2" xfId="71" xr:uid="{C1CFE8B1-44FA-4E37-91C4-1FAC4E37E940}"/>
    <cellStyle name="Normal 7 3" xfId="44" xr:uid="{5E37BB83-96ED-46E2-B64E-86CE1FF105F1}"/>
    <cellStyle name="Normal 7 4" xfId="63" xr:uid="{1359C3E1-B595-4675-A138-F0528C9D5BD9}"/>
    <cellStyle name="Normal 7 5" xfId="15" xr:uid="{00D31FAD-EC59-491B-9B39-7AD93A6B231B}"/>
    <cellStyle name="Normal 7 6" xfId="66" xr:uid="{74D20504-D155-4625-92DA-993AFE9DFB6D}"/>
    <cellStyle name="Normal 7 7" xfId="76" xr:uid="{8CD6BDC1-206E-4E02-8700-0DD8A5B07A93}"/>
    <cellStyle name="Normal 8" xfId="35" xr:uid="{F13D9671-63AC-4E51-8D86-1A2E49115196}"/>
    <cellStyle name="Normal 9" xfId="43" xr:uid="{68957A9A-5572-4B65-BC34-4B5E1AC2868F}"/>
    <cellStyle name="Percent 2" xfId="20" xr:uid="{3C080114-19FA-4E9D-AEC3-24E445AE7CDD}"/>
    <cellStyle name="Percent 2 2" xfId="47" xr:uid="{C38CE34B-A6AE-484F-94E2-A19FF7F236D1}"/>
    <cellStyle name="Нейтральный 2" xfId="56" xr:uid="{D6FFB582-BC4F-493C-A11D-C9FD897A729F}"/>
    <cellStyle name="Обычный 2" xfId="18" xr:uid="{A1A1D31C-37C9-499F-AA6A-28E20E52AFC5}"/>
    <cellStyle name="Обычный 2 2" xfId="19" xr:uid="{DD08E222-C56C-4F3F-9D82-3CFFFC4E2F35}"/>
    <cellStyle name="Обычный 2 2 2" xfId="29" xr:uid="{12892239-8099-4E93-BE25-C3FB9B9418A8}"/>
    <cellStyle name="Обычный 2 3" xfId="59" xr:uid="{06178821-692B-440D-BC0D-A45F79788D0E}"/>
    <cellStyle name="Обычный 2 4" xfId="30" xr:uid="{DEDCAD0E-3BA6-4465-BCEC-E8787B853E8D}"/>
    <cellStyle name="Обычный 2 4 2" xfId="46" xr:uid="{F8EA88FB-6C80-49A1-B6B6-D573977AD7BA}"/>
    <cellStyle name="Обычный 2 5" xfId="79" xr:uid="{51DFCB46-CF6D-45FF-AD2D-CBEB3081C1ED}"/>
    <cellStyle name="Обычный 3" xfId="21" xr:uid="{D9F68410-52F0-4A51-B1EE-61D637842070}"/>
    <cellStyle name="Обычный 3 2" xfId="33" xr:uid="{63340FDD-2376-44BA-92AE-9CFFE9226EA5}"/>
    <cellStyle name="Обычный 3 2 2" xfId="40" xr:uid="{C731391B-EDCF-4985-8E23-03AEC0929383}"/>
    <cellStyle name="Обычный 3 2 2 2" xfId="72" xr:uid="{F5C9594D-B2C2-4A8F-83EF-78D4FD7AB21F}"/>
    <cellStyle name="Обычный 3 2 3" xfId="49" xr:uid="{81C205E3-D178-49C7-849C-9F0676D16DAD}"/>
    <cellStyle name="Обычный 3 2 4" xfId="67" xr:uid="{645A2072-DB10-4638-B184-B9B5BE1E0359}"/>
    <cellStyle name="Обычный 3 2 5" xfId="77" xr:uid="{3C15F7AD-44E5-4727-AE22-8DECF43F574D}"/>
    <cellStyle name="Обычный 3 3" xfId="34" xr:uid="{A8B6294A-248D-47E2-A971-40EA5F49929E}"/>
    <cellStyle name="Обычный 3 3 2" xfId="41" xr:uid="{D49695E7-87D6-4447-8B2F-96F82F1E1EAD}"/>
    <cellStyle name="Обычный 3 3 2 2" xfId="73" xr:uid="{A4A2096F-BB45-4569-81E6-8302A8A75D70}"/>
    <cellStyle name="Обычный 3 3 3" xfId="50" xr:uid="{71497256-1A26-4BBE-91FC-F60624FE56A0}"/>
    <cellStyle name="Обычный 3 3 4" xfId="68" xr:uid="{58987481-BCED-462B-A696-DC30814B51E1}"/>
    <cellStyle name="Обычный 3 3 5" xfId="78" xr:uid="{DAEBB443-9BD6-4505-8A05-815DF2F48824}"/>
    <cellStyle name="Обычный 3 4" xfId="36" xr:uid="{BC50D145-18FF-4904-B9F7-56CC70ECCA8C}"/>
    <cellStyle name="Обычный 3 4 2" xfId="69" xr:uid="{403874EA-4784-4141-980E-ACC1FAF52B12}"/>
    <cellStyle name="Обычный 3 5" xfId="42" xr:uid="{E7E2EAF7-D108-47B5-939B-B0BB73F2371B}"/>
    <cellStyle name="Обычный 3 6" xfId="57" xr:uid="{1F38E3FD-47C8-4A82-A7B6-66879860E22A}"/>
    <cellStyle name="Обычный 3 7" xfId="64" xr:uid="{0B00C0AA-DB49-47CD-98BE-915B8CDF8015}"/>
    <cellStyle name="Обычный 3 8" xfId="74" xr:uid="{14B86F21-E216-4769-A1D5-D9EDFE631C35}"/>
    <cellStyle name="Обычный 4" xfId="58" xr:uid="{BC35D3B2-8EC9-4D1A-973F-25AFB45663DF}"/>
    <cellStyle name="Финансовый 2" xfId="80" xr:uid="{4A6459A4-11C1-4777-A396-2F6C75574573}"/>
    <cellStyle name="Финансовый 2 2" xfId="81" xr:uid="{8C469F01-2A2D-4BBC-BC64-C5959E3F9B7E}"/>
    <cellStyle name="Финансовый 3" xfId="60" xr:uid="{1BE988BA-A790-4536-8B60-6621E2E4180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292DD8-DFCA-4C04-BABC-001DB32C5BBE}">
  <dimension ref="A1:AF4"/>
  <sheetViews>
    <sheetView tabSelected="1" topLeftCell="T1" zoomScale="85" zoomScaleNormal="85" workbookViewId="0">
      <pane ySplit="1" topLeftCell="A2" activePane="bottomLeft" state="frozen"/>
      <selection pane="bottomLeft" activeCell="W8" sqref="W8"/>
    </sheetView>
  </sheetViews>
  <sheetFormatPr defaultRowHeight="20.100000000000001" customHeight="1"/>
  <cols>
    <col min="1" max="7" width="0" hidden="1" customWidth="1"/>
    <col min="8" max="8" width="10.5703125" hidden="1" customWidth="1"/>
    <col min="9" max="9" width="0" hidden="1" customWidth="1"/>
    <col min="10" max="10" width="33.140625" style="35" hidden="1" customWidth="1"/>
    <col min="11" max="12" width="9.140625" hidden="1" customWidth="1"/>
    <col min="13" max="13" width="9.140625" style="34" hidden="1" customWidth="1"/>
    <col min="14" max="14" width="9.140625" hidden="1" customWidth="1"/>
    <col min="15" max="15" width="10.42578125" hidden="1" customWidth="1"/>
    <col min="16" max="16" width="10.42578125" style="34" hidden="1" customWidth="1"/>
    <col min="17" max="17" width="16" hidden="1" customWidth="1"/>
    <col min="18" max="18" width="8.140625" style="34" hidden="1" customWidth="1"/>
    <col min="19" max="19" width="7" style="34" hidden="1" customWidth="1"/>
    <col min="20" max="20" width="7" style="34" customWidth="1"/>
    <col min="21" max="21" width="6" customWidth="1"/>
    <col min="22" max="22" width="8.85546875" customWidth="1"/>
    <col min="23" max="23" width="6.140625" customWidth="1"/>
    <col min="24" max="24" width="7" customWidth="1"/>
    <col min="25" max="25" width="8.42578125" customWidth="1"/>
    <col min="26" max="26" width="7.28515625" customWidth="1"/>
    <col min="27" max="27" width="10.42578125" style="34" customWidth="1"/>
    <col min="28" max="28" width="12.28515625" customWidth="1"/>
    <col min="29" max="29" width="11" customWidth="1"/>
    <col min="30" max="30" width="10.28515625" customWidth="1"/>
    <col min="31" max="32" width="11.7109375" style="36" hidden="1" customWidth="1"/>
    <col min="33" max="34" width="10.28515625" bestFit="1" customWidth="1"/>
  </cols>
  <sheetData>
    <row r="1" spans="1:32" ht="20.100000000000001" customHeight="1">
      <c r="A1" s="1" t="s">
        <v>0</v>
      </c>
      <c r="B1" s="2" t="s">
        <v>1</v>
      </c>
      <c r="C1" s="3" t="s">
        <v>2</v>
      </c>
      <c r="D1" s="3" t="s">
        <v>3</v>
      </c>
      <c r="E1" s="4" t="s">
        <v>4</v>
      </c>
      <c r="F1" s="3" t="s">
        <v>5</v>
      </c>
      <c r="G1" s="5" t="s">
        <v>6</v>
      </c>
      <c r="H1" s="6" t="s">
        <v>7</v>
      </c>
      <c r="J1" s="7" t="s">
        <v>8</v>
      </c>
      <c r="K1" s="2" t="s">
        <v>9</v>
      </c>
      <c r="L1" s="3" t="s">
        <v>10</v>
      </c>
      <c r="M1" s="3" t="s">
        <v>11</v>
      </c>
      <c r="N1" s="3" t="s">
        <v>12</v>
      </c>
      <c r="O1" s="8" t="s">
        <v>13</v>
      </c>
      <c r="P1" s="9" t="s">
        <v>14</v>
      </c>
      <c r="Q1" s="10" t="s">
        <v>15</v>
      </c>
      <c r="R1" s="8" t="s">
        <v>16</v>
      </c>
      <c r="S1" s="8" t="s">
        <v>17</v>
      </c>
      <c r="T1" s="8"/>
      <c r="U1" s="8" t="s">
        <v>18</v>
      </c>
      <c r="V1" s="8" t="s">
        <v>19</v>
      </c>
      <c r="W1" s="8" t="s">
        <v>20</v>
      </c>
      <c r="X1" s="8" t="s">
        <v>21</v>
      </c>
      <c r="Y1" s="8" t="s">
        <v>22</v>
      </c>
      <c r="Z1" s="8" t="s">
        <v>23</v>
      </c>
      <c r="AA1" s="8" t="s">
        <v>24</v>
      </c>
      <c r="AB1" s="8" t="s">
        <v>25</v>
      </c>
      <c r="AC1" s="8" t="s">
        <v>26</v>
      </c>
      <c r="AD1" s="11"/>
      <c r="AE1" s="12" t="s">
        <v>27</v>
      </c>
      <c r="AF1" s="12"/>
    </row>
    <row r="2" spans="1:32" s="28" customFormat="1" ht="20.100000000000001" customHeight="1">
      <c r="A2" s="13" t="s">
        <v>28</v>
      </c>
      <c r="B2" s="14" t="s">
        <v>29</v>
      </c>
      <c r="C2" s="15" t="s">
        <v>30</v>
      </c>
      <c r="D2" s="15" t="s">
        <v>31</v>
      </c>
      <c r="E2" s="16" t="s">
        <v>32</v>
      </c>
      <c r="F2" s="17" t="s">
        <v>34</v>
      </c>
      <c r="G2" s="18" t="s">
        <v>35</v>
      </c>
      <c r="H2" s="31" t="s">
        <v>36</v>
      </c>
      <c r="I2"/>
      <c r="J2" s="19" t="s">
        <v>37</v>
      </c>
      <c r="K2" s="20">
        <v>1</v>
      </c>
      <c r="L2" s="26" t="s">
        <v>33</v>
      </c>
      <c r="M2" s="26">
        <v>4000</v>
      </c>
      <c r="N2" s="21">
        <f t="shared" ref="N2:N4" si="0">M2*1.2</f>
        <v>4800</v>
      </c>
      <c r="O2" s="25"/>
      <c r="P2" s="22">
        <f t="shared" ref="P2:P4" si="1">O2*N2</f>
        <v>0</v>
      </c>
      <c r="Q2" s="27"/>
      <c r="R2" s="32" t="s">
        <v>38</v>
      </c>
      <c r="S2" s="32" t="s">
        <v>39</v>
      </c>
      <c r="T2" s="42" t="s">
        <v>36</v>
      </c>
      <c r="U2" s="29"/>
      <c r="V2" s="37"/>
      <c r="W2" s="38"/>
      <c r="X2" s="38"/>
      <c r="Y2" s="37"/>
      <c r="Z2" s="39"/>
      <c r="AA2" s="40">
        <v>20</v>
      </c>
      <c r="AB2" s="30"/>
      <c r="AC2" s="30"/>
      <c r="AD2" s="41">
        <f t="shared" ref="AD2:AD4" si="2">U2+V2+W2+X2+Y2+Z2+AA2+AB2+AC2</f>
        <v>20</v>
      </c>
      <c r="AE2" s="24" t="e">
        <f>#REF!*AD2</f>
        <v>#REF!</v>
      </c>
      <c r="AF2" s="23" t="e">
        <f>#REF!-#REF!</f>
        <v>#REF!</v>
      </c>
    </row>
    <row r="3" spans="1:32" s="28" customFormat="1" ht="20.100000000000001" customHeight="1">
      <c r="A3" s="13" t="s">
        <v>28</v>
      </c>
      <c r="B3" s="14" t="s">
        <v>29</v>
      </c>
      <c r="C3" s="15" t="s">
        <v>30</v>
      </c>
      <c r="D3" s="15" t="s">
        <v>31</v>
      </c>
      <c r="E3" s="16" t="s">
        <v>32</v>
      </c>
      <c r="F3" s="17" t="s">
        <v>40</v>
      </c>
      <c r="G3" s="18" t="s">
        <v>41</v>
      </c>
      <c r="H3" s="31" t="s">
        <v>36</v>
      </c>
      <c r="I3"/>
      <c r="J3" s="19" t="s">
        <v>42</v>
      </c>
      <c r="K3" s="20">
        <v>1</v>
      </c>
      <c r="L3" s="26" t="s">
        <v>33</v>
      </c>
      <c r="M3" s="26">
        <v>300</v>
      </c>
      <c r="N3" s="21">
        <f t="shared" si="0"/>
        <v>360</v>
      </c>
      <c r="O3" s="25"/>
      <c r="P3" s="22">
        <f t="shared" si="1"/>
        <v>0</v>
      </c>
      <c r="Q3" s="27"/>
      <c r="R3" s="33" t="s">
        <v>43</v>
      </c>
      <c r="S3" s="32" t="s">
        <v>44</v>
      </c>
      <c r="T3" s="42" t="s">
        <v>36</v>
      </c>
      <c r="U3" s="29"/>
      <c r="V3" s="37"/>
      <c r="W3" s="38"/>
      <c r="X3" s="38"/>
      <c r="Y3" s="37"/>
      <c r="Z3" s="39"/>
      <c r="AA3" s="40">
        <v>120</v>
      </c>
      <c r="AB3" s="30"/>
      <c r="AC3" s="30"/>
      <c r="AD3" s="41">
        <f t="shared" si="2"/>
        <v>120</v>
      </c>
      <c r="AE3" s="11"/>
      <c r="AF3" s="23" t="e">
        <f>#REF!-#REF!</f>
        <v>#REF!</v>
      </c>
    </row>
    <row r="4" spans="1:32" s="28" customFormat="1" ht="20.100000000000001" customHeight="1">
      <c r="A4" s="13" t="s">
        <v>28</v>
      </c>
      <c r="B4" s="14" t="s">
        <v>29</v>
      </c>
      <c r="C4" s="15" t="s">
        <v>30</v>
      </c>
      <c r="D4" s="15" t="s">
        <v>31</v>
      </c>
      <c r="E4" s="16" t="s">
        <v>32</v>
      </c>
      <c r="F4" s="17" t="s">
        <v>45</v>
      </c>
      <c r="G4" s="18" t="s">
        <v>46</v>
      </c>
      <c r="H4" s="31" t="s">
        <v>36</v>
      </c>
      <c r="I4"/>
      <c r="J4" s="19" t="s">
        <v>47</v>
      </c>
      <c r="K4" s="20">
        <v>1</v>
      </c>
      <c r="L4" s="26" t="s">
        <v>33</v>
      </c>
      <c r="M4" s="26">
        <v>300</v>
      </c>
      <c r="N4" s="21">
        <f t="shared" si="0"/>
        <v>360</v>
      </c>
      <c r="O4" s="25"/>
      <c r="P4" s="22">
        <f t="shared" si="1"/>
        <v>0</v>
      </c>
      <c r="Q4" s="27"/>
      <c r="R4" s="33" t="s">
        <v>48</v>
      </c>
      <c r="S4" s="32" t="s">
        <v>49</v>
      </c>
      <c r="T4" s="42" t="s">
        <v>36</v>
      </c>
      <c r="U4" s="29"/>
      <c r="V4" s="37"/>
      <c r="W4" s="38"/>
      <c r="X4" s="38"/>
      <c r="Y4" s="37"/>
      <c r="Z4" s="39"/>
      <c r="AA4" s="40">
        <v>20</v>
      </c>
      <c r="AB4" s="30"/>
      <c r="AC4" s="30"/>
      <c r="AD4" s="41">
        <f t="shared" si="2"/>
        <v>20</v>
      </c>
      <c r="AE4" s="24" t="e">
        <f>#REF!*AD4</f>
        <v>#REF!</v>
      </c>
      <c r="AF4" s="23" t="e">
        <f>#REF!-#REF!</f>
        <v>#REF!</v>
      </c>
    </row>
  </sheetData>
  <autoFilter ref="A1:AH4" xr:uid="{71C74959-EED7-4C94-B218-8906336946DA}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Imp. trauma-ortop.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CAPCS-Dispozitive</dc:creator>
  <cp:lastModifiedBy>CAPCS-Dispozitive</cp:lastModifiedBy>
  <dcterms:created xsi:type="dcterms:W3CDTF">2026-01-28T10:55:59Z</dcterms:created>
  <dcterms:modified xsi:type="dcterms:W3CDTF">2026-01-28T10:57:59Z</dcterms:modified>
</cp:coreProperties>
</file>