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ecihinaSF\Desktop\CS Platforma\"/>
    </mc:Choice>
  </mc:AlternateContent>
  <xr:revisionPtr revIDLastSave="0" documentId="13_ncr:1_{096CC61D-7EA7-4558-AB27-CD0395A264C4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3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3'!$A$1:$K$50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1" l="1"/>
  <c r="B15" i="11" s="1"/>
  <c r="B12" i="11" l="1"/>
  <c r="B13" i="11" s="1"/>
  <c r="L30" i="9"/>
  <c r="L29" i="9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8" i="8"/>
  <c r="K17" i="8"/>
  <c r="K16" i="8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H18" i="1"/>
  <c r="H25" i="1" s="1"/>
  <c r="B18" i="1"/>
  <c r="B19" i="1" s="1"/>
  <c r="B20" i="1" s="1"/>
  <c r="B21" i="1" s="1"/>
  <c r="B22" i="1" s="1"/>
  <c r="B23" i="1" s="1"/>
  <c r="K26" i="3" l="1"/>
  <c r="L26" i="3" s="1"/>
  <c r="L29" i="3" s="1"/>
  <c r="K27" i="3"/>
  <c r="L27" i="3" s="1"/>
  <c r="K28" i="3"/>
  <c r="L28" i="3" s="1"/>
  <c r="J25" i="4"/>
  <c r="K25" i="4" s="1"/>
  <c r="J24" i="4"/>
  <c r="K24" i="4" s="1"/>
  <c r="J26" i="4" s="1"/>
  <c r="K26" i="4" s="1"/>
  <c r="J21" i="5"/>
  <c r="K21" i="5" s="1"/>
  <c r="K24" i="5" s="1"/>
  <c r="J22" i="5"/>
  <c r="K22" i="5" s="1"/>
  <c r="J23" i="5"/>
  <c r="K23" i="5" s="1"/>
  <c r="K21" i="7"/>
  <c r="L21" i="7" s="1"/>
  <c r="K23" i="7" s="1"/>
  <c r="L23" i="7" s="1"/>
  <c r="K22" i="7"/>
  <c r="L22" i="7" s="1"/>
  <c r="K24" i="9"/>
  <c r="L24" i="9" s="1"/>
  <c r="K23" i="9"/>
  <c r="L23" i="9" s="1"/>
  <c r="K21" i="6"/>
  <c r="L21" i="6" s="1"/>
  <c r="K23" i="6" s="1"/>
  <c r="L23" i="6" s="1"/>
  <c r="K22" i="6"/>
  <c r="L22" i="6" s="1"/>
  <c r="I27" i="1"/>
  <c r="I26" i="1"/>
  <c r="J22" i="8"/>
  <c r="K22" i="8" s="1"/>
  <c r="J21" i="8"/>
  <c r="K21" i="8" s="1"/>
  <c r="K25" i="5" l="1"/>
  <c r="K26" i="5"/>
  <c r="L30" i="3"/>
  <c r="L31" i="3" s="1"/>
  <c r="K27" i="4"/>
  <c r="J23" i="8"/>
  <c r="K23" i="8" s="1"/>
  <c r="K24" i="8" s="1"/>
  <c r="K25" i="8" s="1"/>
  <c r="L24" i="6"/>
  <c r="K25" i="9"/>
  <c r="L25" i="9" s="1"/>
  <c r="L26" i="9" s="1"/>
  <c r="L27" i="9" s="1"/>
  <c r="L24" i="7"/>
  <c r="L25" i="7" s="1"/>
  <c r="L32" i="3" l="1"/>
  <c r="L33" i="3" s="1"/>
  <c r="L25" i="6"/>
  <c r="L26" i="6"/>
  <c r="K27" i="5"/>
  <c r="K28" i="5" s="1"/>
  <c r="K28" i="4"/>
  <c r="K29" i="4" s="1"/>
  <c r="K30" i="4" l="1"/>
  <c r="K31" i="4"/>
  <c r="L27" i="6"/>
  <c r="L28" i="6" s="1"/>
</calcChain>
</file>

<file path=xl/sharedStrings.xml><?xml version="1.0" encoding="utf-8"?>
<sst xmlns="http://schemas.openxmlformats.org/spreadsheetml/2006/main" count="690" uniqueCount="191">
  <si>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</si>
  <si>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</si>
  <si>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</si>
  <si>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</si>
  <si>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</si>
  <si>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</si>
  <si>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</si>
  <si>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</si>
  <si>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</si>
  <si>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</si>
  <si>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</si>
  <si>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</si>
  <si>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</si>
  <si>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</si>
  <si>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</si>
  <si>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</si>
  <si>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</si>
  <si>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</si>
  <si>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</si>
  <si>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</si>
  <si>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</si>
  <si>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</si>
  <si>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</si>
  <si>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</si>
  <si>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</si>
  <si>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</si>
  <si>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</si>
  <si>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</si>
  <si>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</si>
  <si>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</si>
  <si>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</si>
  <si>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</si>
  <si>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</si>
  <si>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</si>
  <si>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</si>
  <si>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</si>
  <si>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</si>
  <si>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</si>
  <si>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</si>
  <si>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</si>
  <si>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</si>
  <si>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</si>
  <si>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</si>
  <si>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</si>
  <si>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</si>
  <si>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</si>
  <si>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</si>
  <si>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</si>
  <si>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</si>
  <si>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</si>
  <si>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</si>
  <si>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</si>
  <si>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</si>
  <si>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</si>
  <si>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</si>
  <si>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</si>
  <si>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</si>
  <si>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</si>
  <si>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</si>
  <si>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</si>
  <si>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</si>
  <si>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</si>
  <si>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</si>
  <si>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</si>
  <si>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</si>
  <si>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</si>
  <si>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</si>
  <si>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</si>
  <si>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</si>
  <si>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</si>
  <si>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</si>
  <si>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</si>
  <si>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</si>
  <si>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</si>
  <si>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>Tab. 41§1</t>
  </si>
  <si>
    <t>km</t>
  </si>
  <si>
    <t>II</t>
  </si>
  <si>
    <t>Executarea drumurilor de nivelment tehnic</t>
  </si>
  <si>
    <t>Tab. 41§3</t>
  </si>
  <si>
    <t>ha</t>
  </si>
  <si>
    <t>III</t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</si>
  <si>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</si>
  <si>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</si>
  <si>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</si>
  <si>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Desenarea cartografică a planului la scara           1: 500</t>
  </si>
  <si>
    <t>dm2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</si>
  <si>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</si>
  <si>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</si>
  <si>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Transport  intern</t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</si>
  <si>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</si>
  <si>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</si>
  <si>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</si>
  <si>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</si>
  <si>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</si>
  <si>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</si>
  <si>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t xml:space="preserve">Șef secție în industria </t>
  </si>
  <si>
    <t>Alexandr   Gherșun</t>
  </si>
  <si>
    <t xml:space="preserve">Inginera  economista  coordonatoare  SPA </t>
  </si>
  <si>
    <t>Svetlana  Grecihina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</si>
  <si>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</si>
  <si>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</si>
  <si>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</si>
  <si>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</si>
  <si>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</si>
  <si>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</si>
  <si>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</si>
  <si>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t>Ridicare construcțiilor 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</si>
  <si>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</si>
  <si>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t>Nivelmentul  construcțiilor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</si>
  <si>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</si>
  <si>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</si>
  <si>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</si>
  <si>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</si>
  <si>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</si>
  <si>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</si>
  <si>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</si>
  <si>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</si>
  <si>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</si>
  <si>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</si>
  <si>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</si>
  <si>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</si>
  <si>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</si>
  <si>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</si>
  <si>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</si>
  <si>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</si>
  <si>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</si>
  <si>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</si>
  <si>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</si>
  <si>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</si>
  <si>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</si>
  <si>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</si>
  <si>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</si>
  <si>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</si>
  <si>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</si>
  <si>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</si>
  <si>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</si>
  <si>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</si>
  <si>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</si>
  <si>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</si>
  <si>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</si>
  <si>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</si>
  <si>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</si>
  <si>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</si>
  <si>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</si>
  <si>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</si>
  <si>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</si>
  <si>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</si>
  <si>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</si>
  <si>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</si>
  <si>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</si>
  <si>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</si>
  <si>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</si>
  <si>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</si>
  <si>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</si>
  <si>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</si>
  <si>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</si>
  <si>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</si>
  <si>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</si>
  <si>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</si>
  <si>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</si>
  <si>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</si>
  <si>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</si>
  <si>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</si>
  <si>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</si>
  <si>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</si>
  <si>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nr.3   la   Caietul  de  Sarcini </t>
  </si>
  <si>
    <t>Total cu coeficient de piață Kp</t>
  </si>
  <si>
    <r>
      <t xml:space="preserve">Tab.5, </t>
    </r>
    <r>
      <rPr>
        <sz val="12"/>
        <rFont val="Calibri"/>
        <family val="2"/>
        <charset val="204"/>
      </rPr>
      <t>§5</t>
    </r>
    <r>
      <rPr>
        <sz val="12"/>
        <rFont val="Times New Roman"/>
        <family val="1"/>
        <charset val="204"/>
      </rPr>
      <t>, tab.6, §1,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</si>
  <si>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</si>
  <si>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Tab.58,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</si>
  <si>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>, nota 3.12 d</t>
    </r>
  </si>
  <si>
    <r>
      <t xml:space="preserve">Tab.1, </t>
    </r>
    <r>
      <rPr>
        <sz val="12"/>
        <rFont val="Calibri"/>
        <family val="2"/>
        <charset val="204"/>
      </rPr>
      <t>§2</t>
    </r>
  </si>
  <si>
    <t>Categoria de  complexitate</t>
  </si>
  <si>
    <t>K conform notelor de tab.</t>
  </si>
  <si>
    <t>Complexe la crearea planurilor inginero-topografice (teren construit) lucrări de teren</t>
  </si>
  <si>
    <t>Complexe la crearea planurilor inginero-topografice (teren construit) lucrări de birou</t>
  </si>
  <si>
    <t>Organizarea  și  lichidarea  lucrărilor   (de la suma  Total  cu k=0,85 + transport intern)</t>
  </si>
  <si>
    <t>Volu-mul  CS</t>
  </si>
  <si>
    <t>Valoarea, lei</t>
  </si>
  <si>
    <t>%</t>
  </si>
  <si>
    <t>UM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</si>
  <si>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teren);  distanța 5,0</t>
    </r>
    <r>
      <rPr>
        <sz val="10"/>
        <rFont val="Aptos Narrow"/>
        <family val="2"/>
      </rPr>
      <t>÷</t>
    </r>
    <r>
      <rPr>
        <sz val="10"/>
        <rFont val="Times New Roman"/>
        <family val="1"/>
        <charset val="204"/>
      </rPr>
      <t>10,0 km</t>
    </r>
  </si>
  <si>
    <t xml:space="preserve"> Lista serviciilor pentru elaborarea ridicării topografice de proiect cu suprafața 0,8-1,2ha</t>
  </si>
  <si>
    <t>prelucrătoare ScP SPIOM</t>
  </si>
  <si>
    <t>0,7-1,0</t>
  </si>
  <si>
    <t>Total cu coeficient de actualizare Ki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</si>
  <si>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  <r>
      <rPr>
        <sz val="12"/>
        <rFont val="Times New Roman"/>
        <family val="1"/>
        <charset val="204"/>
      </rPr>
      <t>(cu modificari)</t>
    </r>
  </si>
  <si>
    <t>Ordin Nr.172 de la 29.10.2023</t>
  </si>
  <si>
    <r>
      <t xml:space="preserve">Coeficientul de actualizare </t>
    </r>
    <r>
      <rPr>
        <b/>
        <sz val="12"/>
        <rFont val="Times New Roman"/>
        <family val="1"/>
        <charset val="204"/>
      </rPr>
      <t>Ki</t>
    </r>
  </si>
  <si>
    <r>
      <t xml:space="preserve">Сoeficientul de piaţă </t>
    </r>
    <r>
      <rPr>
        <b/>
        <sz val="12"/>
        <rFont val="Times New Roman"/>
        <family val="1"/>
        <charset val="204"/>
      </rPr>
      <t>Kp</t>
    </r>
  </si>
  <si>
    <t>NCM L.02.11–2013, p.4.2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</si>
</sst>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6" formatCode="#,##0.000"/>
  </numFmts>
  <fonts count="3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ptos Narrow"/>
      <family val="2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165" fontId="11" fillId="0" borderId="6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166" fontId="1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0" fontId="24" fillId="0" borderId="15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1" fontId="11" fillId="0" borderId="17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6" fontId="4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" fontId="11" fillId="0" borderId="6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center" vertical="center" wrapText="1"/>
    </xf>
    <xf numFmtId="4" fontId="4" fillId="0" borderId="23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view="pageBreakPreview" zoomScaleNormal="10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43" t="s">
        <v>10</v>
      </c>
      <c r="C11" s="143"/>
      <c r="D11" s="143"/>
      <c r="E11" s="143"/>
      <c r="F11" s="143"/>
      <c r="G11" s="143"/>
      <c r="H11" s="143"/>
      <c r="I11" s="143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44" t="s">
        <v>11</v>
      </c>
      <c r="C13" s="144"/>
      <c r="D13" s="144"/>
      <c r="E13" s="144"/>
      <c r="F13" s="144"/>
      <c r="G13" s="144"/>
      <c r="H13" s="144"/>
      <c r="I13" s="144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45" t="s">
        <v>14</v>
      </c>
      <c r="D16" s="145"/>
      <c r="E16" s="145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42" t="s">
        <v>19</v>
      </c>
      <c r="D17" s="142"/>
      <c r="E17" s="142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42" t="s">
        <v>21</v>
      </c>
      <c r="D18" s="142"/>
      <c r="E18" s="142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42" t="s">
        <v>22</v>
      </c>
      <c r="D19" s="142"/>
      <c r="E19" s="142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42" t="s">
        <v>23</v>
      </c>
      <c r="D20" s="142"/>
      <c r="E20" s="142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42" t="s">
        <v>26</v>
      </c>
      <c r="D21" s="142"/>
      <c r="E21" s="142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42" t="s">
        <v>28</v>
      </c>
      <c r="D22" s="142"/>
      <c r="E22" s="142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42" t="s">
        <v>30</v>
      </c>
      <c r="D23" s="142"/>
      <c r="E23" s="142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38" t="s">
        <v>32</v>
      </c>
      <c r="D24" s="138"/>
      <c r="E24" s="138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39" t="s">
        <v>33</v>
      </c>
      <c r="D25" s="139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40" t="s">
        <v>34</v>
      </c>
      <c r="D26" s="140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41" t="s">
        <v>35</v>
      </c>
      <c r="D27" s="141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B11:I11"/>
    <mergeCell ref="B13:I13"/>
    <mergeCell ref="C16:E16"/>
    <mergeCell ref="C17:E17"/>
    <mergeCell ref="C18:E18"/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</mergeCells>
  <pageMargins left="0.70833333333333304" right="0.70833333333333304" top="0.74791666666666701" bottom="0.74791666666666701" header="0.511811023622047" footer="0.511811023622047"/>
  <pageSetup paperSize="9" scale="64" orientation="portrait" horizontalDpi="300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D836-2675-494D-90E7-279E6D17AB32}">
  <dimension ref="B1:K49"/>
  <sheetViews>
    <sheetView tabSelected="1" view="pageBreakPreview" zoomScaleNormal="100" workbookViewId="0">
      <selection activeCell="G22" sqref="G22"/>
    </sheetView>
  </sheetViews>
  <sheetFormatPr defaultColWidth="8.85546875" defaultRowHeight="15" x14ac:dyDescent="0.25"/>
  <cols>
    <col min="1" max="1" width="4.28515625" style="53" customWidth="1"/>
    <col min="2" max="2" width="4.7109375" style="53" customWidth="1"/>
    <col min="3" max="3" width="36.42578125" style="53" customWidth="1"/>
    <col min="4" max="4" width="11.140625" style="53" customWidth="1"/>
    <col min="5" max="8" width="8.85546875" style="53"/>
    <col min="9" max="9" width="8.28515625" style="53" customWidth="1"/>
    <col min="10" max="10" width="8.140625" style="53" customWidth="1"/>
    <col min="11" max="11" width="11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48" t="s">
        <v>165</v>
      </c>
      <c r="C2" s="148"/>
      <c r="D2" s="148"/>
      <c r="E2" s="148"/>
      <c r="F2" s="148"/>
      <c r="G2" s="148"/>
      <c r="H2" s="148"/>
      <c r="I2" s="148"/>
      <c r="J2" s="148"/>
      <c r="K2" s="148"/>
    </row>
    <row r="3" spans="2:11" ht="15.75" x14ac:dyDescent="0.25">
      <c r="B3" s="10"/>
      <c r="C3" s="15"/>
      <c r="D3" s="146"/>
      <c r="E3" s="146"/>
      <c r="F3" s="146"/>
      <c r="G3" s="146"/>
      <c r="H3" s="120"/>
      <c r="I3" s="120"/>
      <c r="J3" s="120"/>
      <c r="K3" s="59"/>
    </row>
    <row r="4" spans="2:11" ht="21.75" customHeight="1" x14ac:dyDescent="0.25">
      <c r="B4" s="149" t="s">
        <v>182</v>
      </c>
      <c r="C4" s="149"/>
      <c r="D4" s="149"/>
      <c r="E4" s="149"/>
      <c r="F4" s="149"/>
      <c r="G4" s="149"/>
      <c r="H4" s="149"/>
      <c r="I4" s="149"/>
      <c r="J4" s="149"/>
      <c r="K4" s="149"/>
    </row>
    <row r="5" spans="2:11" ht="30.75" customHeight="1" x14ac:dyDescent="0.25">
      <c r="B5" s="147" t="s">
        <v>186</v>
      </c>
      <c r="C5" s="147"/>
      <c r="D5" s="147"/>
      <c r="E5" s="147"/>
      <c r="F5" s="147"/>
      <c r="G5" s="147"/>
      <c r="H5" s="147"/>
      <c r="I5" s="147"/>
      <c r="J5" s="147"/>
      <c r="K5" s="147"/>
    </row>
    <row r="6" spans="2:11" ht="57" x14ac:dyDescent="0.25">
      <c r="B6" s="121" t="s">
        <v>13</v>
      </c>
      <c r="C6" s="121" t="s">
        <v>65</v>
      </c>
      <c r="D6" s="121" t="s">
        <v>66</v>
      </c>
      <c r="E6" s="121" t="s">
        <v>180</v>
      </c>
      <c r="F6" s="129" t="s">
        <v>172</v>
      </c>
      <c r="G6" s="121" t="s">
        <v>68</v>
      </c>
      <c r="H6" s="129" t="s">
        <v>173</v>
      </c>
      <c r="I6" s="121" t="s">
        <v>70</v>
      </c>
      <c r="J6" s="121" t="s">
        <v>177</v>
      </c>
      <c r="K6" s="122" t="s">
        <v>178</v>
      </c>
    </row>
    <row r="7" spans="2:11" ht="39.950000000000003" customHeight="1" x14ac:dyDescent="0.25">
      <c r="B7" s="42">
        <v>1</v>
      </c>
      <c r="C7" s="112" t="s">
        <v>73</v>
      </c>
      <c r="D7" s="113" t="s">
        <v>74</v>
      </c>
      <c r="E7" s="114" t="s">
        <v>75</v>
      </c>
      <c r="F7" s="114" t="s">
        <v>76</v>
      </c>
      <c r="G7" s="114"/>
      <c r="H7" s="114"/>
      <c r="I7" s="114"/>
      <c r="J7" s="118">
        <v>0.25</v>
      </c>
      <c r="K7" s="114"/>
    </row>
    <row r="8" spans="2:11" ht="39.950000000000003" customHeight="1" x14ac:dyDescent="0.25">
      <c r="B8" s="42">
        <v>2</v>
      </c>
      <c r="C8" s="112" t="s">
        <v>77</v>
      </c>
      <c r="D8" s="113" t="s">
        <v>78</v>
      </c>
      <c r="E8" s="114" t="s">
        <v>75</v>
      </c>
      <c r="F8" s="114" t="s">
        <v>76</v>
      </c>
      <c r="G8" s="114"/>
      <c r="H8" s="114"/>
      <c r="I8" s="114"/>
      <c r="J8" s="118">
        <v>0.25</v>
      </c>
      <c r="K8" s="114"/>
    </row>
    <row r="9" spans="2:11" ht="39.950000000000003" customHeight="1" x14ac:dyDescent="0.25">
      <c r="B9" s="42">
        <v>3</v>
      </c>
      <c r="C9" s="75" t="s">
        <v>174</v>
      </c>
      <c r="D9" s="114" t="s">
        <v>167</v>
      </c>
      <c r="E9" s="114" t="s">
        <v>79</v>
      </c>
      <c r="F9" s="114" t="s">
        <v>76</v>
      </c>
      <c r="G9" s="114"/>
      <c r="H9" s="114"/>
      <c r="I9" s="114"/>
      <c r="J9" s="118">
        <v>1.2</v>
      </c>
      <c r="K9" s="114"/>
    </row>
    <row r="10" spans="2:11" ht="39.950000000000003" customHeight="1" x14ac:dyDescent="0.25">
      <c r="B10" s="123"/>
      <c r="C10" s="70" t="s">
        <v>168</v>
      </c>
      <c r="D10" s="114" t="s">
        <v>83</v>
      </c>
      <c r="E10" s="114"/>
      <c r="F10" s="114"/>
      <c r="G10" s="114"/>
      <c r="H10" s="114"/>
      <c r="I10" s="114"/>
      <c r="J10" s="119"/>
      <c r="K10" s="122"/>
    </row>
    <row r="11" spans="2:11" ht="39.950000000000003" customHeight="1" x14ac:dyDescent="0.25">
      <c r="B11" s="123">
        <v>4</v>
      </c>
      <c r="C11" s="112" t="s">
        <v>84</v>
      </c>
      <c r="D11" s="114" t="s">
        <v>169</v>
      </c>
      <c r="E11" s="114" t="s">
        <v>85</v>
      </c>
      <c r="F11" s="114" t="s">
        <v>80</v>
      </c>
      <c r="G11" s="114"/>
      <c r="H11" s="114"/>
      <c r="I11" s="114"/>
      <c r="J11" s="118">
        <v>7</v>
      </c>
      <c r="K11" s="114"/>
    </row>
    <row r="12" spans="2:11" ht="39.950000000000003" customHeight="1" x14ac:dyDescent="0.25">
      <c r="B12" s="123">
        <f>B11+1</f>
        <v>5</v>
      </c>
      <c r="C12" s="115" t="s">
        <v>86</v>
      </c>
      <c r="D12" s="114" t="s">
        <v>170</v>
      </c>
      <c r="E12" s="114" t="s">
        <v>85</v>
      </c>
      <c r="F12" s="114" t="s">
        <v>80</v>
      </c>
      <c r="G12" s="114"/>
      <c r="H12" s="114"/>
      <c r="I12" s="114"/>
      <c r="J12" s="118">
        <v>7</v>
      </c>
      <c r="K12" s="114"/>
    </row>
    <row r="13" spans="2:11" ht="39.950000000000003" customHeight="1" x14ac:dyDescent="0.25">
      <c r="B13" s="123">
        <f t="shared" ref="B13:B15" si="0">B12+1</f>
        <v>6</v>
      </c>
      <c r="C13" s="75" t="s">
        <v>175</v>
      </c>
      <c r="D13" s="114" t="s">
        <v>167</v>
      </c>
      <c r="E13" s="114" t="s">
        <v>79</v>
      </c>
      <c r="F13" s="114" t="s">
        <v>76</v>
      </c>
      <c r="G13" s="114"/>
      <c r="H13" s="114"/>
      <c r="I13" s="114"/>
      <c r="J13" s="118">
        <v>1.2</v>
      </c>
      <c r="K13" s="114"/>
    </row>
    <row r="14" spans="2:11" ht="39.950000000000003" customHeight="1" x14ac:dyDescent="0.25">
      <c r="B14" s="123">
        <f t="shared" si="0"/>
        <v>7</v>
      </c>
      <c r="C14" s="115" t="s">
        <v>181</v>
      </c>
      <c r="D14" s="114" t="s">
        <v>171</v>
      </c>
      <c r="E14" s="116" t="s">
        <v>179</v>
      </c>
      <c r="F14" s="114"/>
      <c r="G14" s="114"/>
      <c r="H14" s="114"/>
      <c r="I14" s="117"/>
      <c r="J14" s="114"/>
      <c r="K14" s="114"/>
    </row>
    <row r="15" spans="2:11" ht="50.25" customHeight="1" x14ac:dyDescent="0.25">
      <c r="B15" s="123">
        <f t="shared" si="0"/>
        <v>8</v>
      </c>
      <c r="C15" s="75" t="s">
        <v>176</v>
      </c>
      <c r="D15" s="114" t="s">
        <v>90</v>
      </c>
      <c r="E15" s="116">
        <v>0.06</v>
      </c>
      <c r="F15" s="114" t="s">
        <v>91</v>
      </c>
      <c r="G15" s="114"/>
      <c r="H15" s="114"/>
      <c r="I15" s="114"/>
      <c r="J15" s="114"/>
      <c r="K15" s="114"/>
    </row>
    <row r="16" spans="2:11" ht="39.950000000000003" customHeight="1" x14ac:dyDescent="0.25">
      <c r="B16" s="123"/>
      <c r="C16" s="70" t="s">
        <v>81</v>
      </c>
      <c r="D16" s="114"/>
      <c r="E16" s="116"/>
      <c r="F16" s="114"/>
      <c r="G16" s="114"/>
      <c r="H16" s="114"/>
      <c r="I16" s="114"/>
      <c r="J16" s="114"/>
      <c r="K16" s="114"/>
    </row>
    <row r="17" spans="2:11" ht="39.950000000000003" customHeight="1" x14ac:dyDescent="0.25">
      <c r="B17" s="123">
        <v>9</v>
      </c>
      <c r="C17" s="112" t="s">
        <v>188</v>
      </c>
      <c r="D17" s="150" t="s">
        <v>187</v>
      </c>
      <c r="E17" s="151"/>
      <c r="F17" s="152"/>
      <c r="G17" s="114"/>
      <c r="H17" s="122">
        <v>2.11</v>
      </c>
      <c r="I17" s="114"/>
      <c r="J17" s="114"/>
      <c r="K17" s="114"/>
    </row>
    <row r="18" spans="2:11" ht="39.950000000000003" customHeight="1" x14ac:dyDescent="0.25">
      <c r="B18" s="123"/>
      <c r="C18" s="70" t="s">
        <v>185</v>
      </c>
      <c r="D18" s="114"/>
      <c r="E18" s="116"/>
      <c r="F18" s="114"/>
      <c r="G18" s="114"/>
      <c r="H18" s="122"/>
      <c r="I18" s="114"/>
      <c r="J18" s="114"/>
      <c r="K18" s="114"/>
    </row>
    <row r="19" spans="2:11" ht="39.950000000000003" customHeight="1" x14ac:dyDescent="0.25">
      <c r="B19" s="123">
        <v>10</v>
      </c>
      <c r="C19" s="130" t="s">
        <v>189</v>
      </c>
      <c r="D19" s="150" t="s">
        <v>190</v>
      </c>
      <c r="E19" s="151"/>
      <c r="F19" s="152"/>
      <c r="G19" s="42"/>
      <c r="H19" s="122" t="s">
        <v>184</v>
      </c>
      <c r="I19" s="114"/>
      <c r="J19" s="114"/>
      <c r="K19" s="114"/>
    </row>
    <row r="20" spans="2:11" ht="39.950000000000003" customHeight="1" x14ac:dyDescent="0.25">
      <c r="B20" s="123"/>
      <c r="C20" s="131" t="s">
        <v>166</v>
      </c>
      <c r="D20" s="125"/>
      <c r="E20" s="126"/>
      <c r="F20" s="125"/>
      <c r="G20" s="125"/>
      <c r="H20" s="125"/>
      <c r="I20" s="125"/>
      <c r="J20" s="125"/>
      <c r="K20" s="127"/>
    </row>
    <row r="21" spans="2:11" ht="39.950000000000003" customHeight="1" x14ac:dyDescent="0.25">
      <c r="B21" s="123"/>
      <c r="C21" s="130" t="s">
        <v>34</v>
      </c>
      <c r="D21" s="125"/>
      <c r="E21" s="125"/>
      <c r="F21" s="125"/>
      <c r="G21" s="125"/>
      <c r="H21" s="125"/>
      <c r="I21" s="125"/>
      <c r="J21" s="125"/>
      <c r="K21" s="128"/>
    </row>
    <row r="22" spans="2:11" ht="39.950000000000003" customHeight="1" x14ac:dyDescent="0.25">
      <c r="B22" s="132"/>
      <c r="C22" s="131" t="s">
        <v>35</v>
      </c>
      <c r="D22" s="124"/>
      <c r="E22" s="124"/>
      <c r="F22" s="124"/>
      <c r="G22" s="124"/>
      <c r="H22" s="124"/>
      <c r="I22" s="124"/>
      <c r="J22" s="124"/>
      <c r="K22" s="127"/>
    </row>
    <row r="23" spans="2:11" ht="15.75" x14ac:dyDescent="0.25">
      <c r="B23" s="133"/>
      <c r="C23" s="134"/>
      <c r="D23" s="134"/>
      <c r="E23" s="134"/>
      <c r="F23" s="134"/>
      <c r="G23" s="134"/>
      <c r="H23" s="134"/>
      <c r="I23" s="134"/>
      <c r="J23" s="134"/>
      <c r="K23" s="135"/>
    </row>
    <row r="24" spans="2:11" ht="15.75" x14ac:dyDescent="0.25">
      <c r="B24" s="133"/>
      <c r="C24" s="134"/>
      <c r="D24" s="134"/>
      <c r="E24" s="134"/>
      <c r="F24" s="134"/>
      <c r="G24" s="134"/>
      <c r="H24" s="134"/>
      <c r="I24" s="134"/>
      <c r="J24" s="134"/>
      <c r="K24" s="135"/>
    </row>
    <row r="25" spans="2:11" ht="15.75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2:11" ht="18.75" x14ac:dyDescent="0.3">
      <c r="B26" s="65"/>
      <c r="C26" s="136" t="s">
        <v>95</v>
      </c>
      <c r="D26" s="137"/>
      <c r="E26" s="137"/>
      <c r="F26" s="137"/>
      <c r="G26" s="65"/>
      <c r="H26" s="65"/>
      <c r="I26" s="65"/>
      <c r="J26" s="65"/>
      <c r="K26" s="65"/>
    </row>
    <row r="27" spans="2:11" ht="18.75" x14ac:dyDescent="0.3">
      <c r="B27" s="8"/>
      <c r="C27" s="136" t="s">
        <v>183</v>
      </c>
      <c r="D27" s="137"/>
      <c r="G27" s="136" t="s">
        <v>96</v>
      </c>
      <c r="H27" s="137"/>
      <c r="I27" s="65"/>
      <c r="K27" s="65"/>
    </row>
    <row r="28" spans="2:11" ht="18.75" x14ac:dyDescent="0.3">
      <c r="B28" s="8"/>
      <c r="C28" s="136"/>
      <c r="D28" s="137"/>
      <c r="G28" s="136"/>
      <c r="H28" s="137"/>
      <c r="I28" s="65"/>
      <c r="K28" s="65"/>
    </row>
    <row r="29" spans="2:11" ht="18.75" x14ac:dyDescent="0.3">
      <c r="B29" s="8"/>
      <c r="C29" s="137"/>
      <c r="D29" s="137"/>
      <c r="G29" s="137"/>
      <c r="H29" s="137"/>
      <c r="I29" s="65"/>
      <c r="K29" s="65"/>
    </row>
    <row r="30" spans="2:11" ht="18.75" x14ac:dyDescent="0.3">
      <c r="B30" s="8"/>
      <c r="C30" s="137" t="s">
        <v>97</v>
      </c>
      <c r="D30" s="137"/>
      <c r="G30" s="137" t="s">
        <v>98</v>
      </c>
      <c r="H30" s="137"/>
      <c r="I30" s="8"/>
      <c r="K30" s="65"/>
    </row>
    <row r="31" spans="2:11" ht="15.75" x14ac:dyDescent="0.25">
      <c r="B31" s="8"/>
      <c r="C31" s="8"/>
      <c r="D31" s="8"/>
      <c r="E31" s="8"/>
      <c r="F31" s="8"/>
      <c r="G31" s="8"/>
      <c r="H31" s="58"/>
      <c r="I31" s="58"/>
    </row>
    <row r="32" spans="2:11" ht="30" customHeight="1" x14ac:dyDescent="0.25">
      <c r="B32" s="8"/>
      <c r="C32" s="8"/>
      <c r="D32" s="8"/>
      <c r="E32" s="147"/>
      <c r="F32" s="147"/>
      <c r="G32" s="147"/>
      <c r="H32" s="147"/>
      <c r="I32" s="147"/>
    </row>
    <row r="33" spans="2:9" ht="27" customHeight="1" x14ac:dyDescent="0.25">
      <c r="B33" s="8"/>
      <c r="C33" s="59"/>
      <c r="D33" s="59"/>
      <c r="E33" s="59"/>
      <c r="F33" s="59"/>
      <c r="G33" s="59"/>
      <c r="H33" s="61"/>
      <c r="I33" s="61"/>
    </row>
    <row r="34" spans="2:9" ht="15.75" x14ac:dyDescent="0.25">
      <c r="B34" s="8"/>
      <c r="D34" s="8"/>
      <c r="E34" s="8"/>
      <c r="F34" s="8"/>
      <c r="G34" s="8"/>
      <c r="H34" s="58"/>
      <c r="I34" s="58"/>
    </row>
    <row r="35" spans="2:9" ht="15.75" x14ac:dyDescent="0.25">
      <c r="B35" s="8"/>
      <c r="C35" s="62"/>
      <c r="D35" s="8"/>
      <c r="E35" s="8"/>
      <c r="F35" s="8"/>
      <c r="G35" s="8"/>
      <c r="H35" s="58"/>
      <c r="I35" s="58"/>
    </row>
    <row r="36" spans="2:9" ht="15.75" x14ac:dyDescent="0.25">
      <c r="B36" s="8"/>
      <c r="C36" s="63"/>
      <c r="D36" s="63"/>
      <c r="E36" s="63"/>
      <c r="F36" s="63"/>
      <c r="G36" s="63"/>
      <c r="H36" s="63"/>
      <c r="I36" s="63"/>
    </row>
    <row r="37" spans="2:9" ht="15.75" x14ac:dyDescent="0.25">
      <c r="B37" s="8"/>
      <c r="C37" s="8"/>
      <c r="E37" s="8"/>
      <c r="G37" s="8"/>
      <c r="H37" s="8"/>
      <c r="I37" s="8"/>
    </row>
    <row r="38" spans="2:9" ht="15.75" x14ac:dyDescent="0.25">
      <c r="B38" s="8"/>
      <c r="C38" s="63"/>
      <c r="E38" s="63"/>
      <c r="G38" s="63"/>
      <c r="H38" s="63"/>
      <c r="I38" s="63"/>
    </row>
    <row r="39" spans="2:9" ht="15.75" x14ac:dyDescent="0.25">
      <c r="B39" s="8"/>
      <c r="C39" s="8"/>
      <c r="E39" s="8"/>
      <c r="G39" s="8"/>
      <c r="H39" s="8"/>
      <c r="I39" s="8"/>
    </row>
    <row r="40" spans="2:9" ht="15.75" x14ac:dyDescent="0.25">
      <c r="B40" s="8"/>
      <c r="C40" s="8"/>
      <c r="E40" s="8"/>
      <c r="G40" s="8"/>
      <c r="H40" s="58"/>
      <c r="I40" s="58"/>
    </row>
    <row r="41" spans="2:9" ht="15.75" x14ac:dyDescent="0.25">
      <c r="B41" s="8"/>
      <c r="C41" s="8"/>
      <c r="E41" s="8"/>
      <c r="G41" s="8"/>
      <c r="H41" s="58"/>
      <c r="I41" s="58"/>
    </row>
    <row r="42" spans="2:9" ht="15.75" x14ac:dyDescent="0.25">
      <c r="B42" s="64"/>
      <c r="C42" s="8"/>
      <c r="E42" s="8"/>
      <c r="G42" s="8"/>
      <c r="H42" s="58"/>
      <c r="I42" s="58"/>
    </row>
    <row r="43" spans="2:9" ht="15.75" x14ac:dyDescent="0.25">
      <c r="B43" s="65"/>
      <c r="C43" s="8"/>
      <c r="E43" s="8"/>
      <c r="G43" s="8"/>
      <c r="H43" s="58"/>
      <c r="I43" s="66"/>
    </row>
    <row r="44" spans="2:9" ht="15.75" x14ac:dyDescent="0.25">
      <c r="B44" s="65"/>
      <c r="C44" s="8"/>
      <c r="E44" s="8"/>
      <c r="G44" s="8"/>
      <c r="H44" s="58"/>
      <c r="I44" s="66"/>
    </row>
    <row r="45" spans="2:9" ht="15.75" x14ac:dyDescent="0.25">
      <c r="B45" s="65"/>
      <c r="C45" s="8"/>
      <c r="E45" s="8"/>
      <c r="G45" s="8"/>
      <c r="H45" s="58"/>
      <c r="I45" s="66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C47" s="8"/>
      <c r="E47" s="8"/>
      <c r="G47" s="8"/>
      <c r="H47" s="58"/>
      <c r="I47" s="55"/>
    </row>
    <row r="48" spans="2:9" ht="15.75" x14ac:dyDescent="0.25">
      <c r="C48" s="65"/>
      <c r="E48" s="65"/>
      <c r="G48" s="65"/>
      <c r="H48" s="66"/>
    </row>
    <row r="49" spans="3:8" ht="15.75" x14ac:dyDescent="0.25">
      <c r="C49" s="8"/>
      <c r="E49" s="8"/>
      <c r="G49" s="8"/>
      <c r="H49" s="55"/>
    </row>
  </sheetData>
  <mergeCells count="7">
    <mergeCell ref="D3:G3"/>
    <mergeCell ref="E32:I32"/>
    <mergeCell ref="B2:K2"/>
    <mergeCell ref="B4:K4"/>
    <mergeCell ref="B5:K5"/>
    <mergeCell ref="D17:F17"/>
    <mergeCell ref="D19:F19"/>
  </mergeCells>
  <pageMargins left="0.7" right="0.7" top="0.75" bottom="0.75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view="pageBreakPreview" topLeftCell="A13" zoomScaleNormal="10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99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100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101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102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54" t="s">
        <v>103</v>
      </c>
      <c r="D9" s="154"/>
      <c r="E9" s="154"/>
      <c r="F9" s="154"/>
      <c r="G9" s="154"/>
      <c r="H9" s="154"/>
      <c r="I9" s="154"/>
      <c r="J9" s="154"/>
      <c r="K9" s="154"/>
      <c r="L9" s="154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"/>
    </row>
    <row r="12" spans="3:13" ht="18.75" x14ac:dyDescent="0.25">
      <c r="C12" s="156" t="s">
        <v>104</v>
      </c>
      <c r="D12" s="156"/>
      <c r="E12" s="156"/>
      <c r="F12" s="156"/>
      <c r="G12" s="156"/>
      <c r="H12" s="156"/>
      <c r="I12" s="156"/>
      <c r="J12" s="156"/>
      <c r="K12" s="156"/>
      <c r="L12" s="156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57" t="s">
        <v>105</v>
      </c>
      <c r="D14" s="157"/>
      <c r="E14" s="157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96" t="s">
        <v>69</v>
      </c>
      <c r="J16" s="68" t="s">
        <v>70</v>
      </c>
      <c r="K16" s="18" t="s">
        <v>71</v>
      </c>
      <c r="L16" s="20" t="s">
        <v>72</v>
      </c>
      <c r="M16" s="2"/>
    </row>
    <row r="17" spans="3:13" ht="15.75" x14ac:dyDescent="0.25">
      <c r="C17" s="97"/>
      <c r="D17" s="4"/>
      <c r="E17" s="4"/>
      <c r="F17" s="98"/>
      <c r="G17" s="98"/>
      <c r="H17" s="98"/>
      <c r="I17" s="98"/>
      <c r="J17" s="98"/>
      <c r="K17" s="4"/>
      <c r="L17" s="99"/>
      <c r="M17" s="2"/>
    </row>
    <row r="18" spans="3:13" ht="47.25" customHeight="1" x14ac:dyDescent="0.25">
      <c r="C18" s="21">
        <v>1</v>
      </c>
      <c r="D18" s="3" t="s">
        <v>106</v>
      </c>
      <c r="E18" s="24" t="s">
        <v>107</v>
      </c>
      <c r="F18" s="69" t="s">
        <v>20</v>
      </c>
      <c r="G18" s="22" t="s">
        <v>80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108</v>
      </c>
      <c r="E19" s="24" t="s">
        <v>109</v>
      </c>
      <c r="F19" s="69" t="s">
        <v>20</v>
      </c>
      <c r="G19" s="22" t="s">
        <v>80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110</v>
      </c>
      <c r="E20" s="24" t="s">
        <v>111</v>
      </c>
      <c r="F20" s="69" t="s">
        <v>20</v>
      </c>
      <c r="G20" s="22" t="s">
        <v>76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81</v>
      </c>
      <c r="E21" s="24"/>
      <c r="F21" s="69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0" t="s">
        <v>82</v>
      </c>
      <c r="E22" s="24" t="s">
        <v>83</v>
      </c>
      <c r="F22" s="69"/>
      <c r="G22" s="22"/>
      <c r="H22" s="22"/>
      <c r="I22" s="22"/>
      <c r="J22" s="22"/>
      <c r="K22" s="23"/>
      <c r="L22" s="72">
        <f>L21*0.85</f>
        <v>2358.75</v>
      </c>
      <c r="M22" s="26"/>
    </row>
    <row r="23" spans="3:13" ht="36" customHeight="1" x14ac:dyDescent="0.25">
      <c r="C23" s="21">
        <v>4</v>
      </c>
      <c r="D23" s="3" t="s">
        <v>112</v>
      </c>
      <c r="E23" s="24" t="s">
        <v>113</v>
      </c>
      <c r="F23" s="69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114</v>
      </c>
      <c r="E24" s="24" t="s">
        <v>115</v>
      </c>
      <c r="F24" s="22" t="s">
        <v>116</v>
      </c>
      <c r="G24" s="22" t="s">
        <v>76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3">
        <f>C24+1</f>
        <v>6</v>
      </c>
      <c r="D25" s="74" t="s">
        <v>86</v>
      </c>
      <c r="E25" s="24" t="s">
        <v>87</v>
      </c>
      <c r="F25" s="22" t="s">
        <v>116</v>
      </c>
      <c r="G25" s="22" t="s">
        <v>76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5" t="s">
        <v>88</v>
      </c>
      <c r="E26" s="24" t="s">
        <v>117</v>
      </c>
      <c r="F26" s="76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5" t="s">
        <v>118</v>
      </c>
      <c r="E27" s="24" t="s">
        <v>119</v>
      </c>
      <c r="F27" s="76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5" t="s">
        <v>89</v>
      </c>
      <c r="E28" s="24" t="s">
        <v>90</v>
      </c>
      <c r="F28" s="76">
        <v>0.06</v>
      </c>
      <c r="G28" s="22" t="s">
        <v>91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8" t="s">
        <v>92</v>
      </c>
      <c r="E29" s="42"/>
      <c r="F29" s="76"/>
      <c r="G29" s="42"/>
      <c r="H29" s="42"/>
      <c r="I29" s="42"/>
      <c r="J29" s="42"/>
      <c r="K29" s="24"/>
      <c r="L29" s="79">
        <f>SUM(L22:L28)</f>
        <v>3752.7831875000002</v>
      </c>
      <c r="M29" s="44"/>
    </row>
    <row r="30" spans="3:13" ht="21.75" customHeight="1" x14ac:dyDescent="0.25">
      <c r="C30" s="73">
        <v>10</v>
      </c>
      <c r="D30" s="80" t="s">
        <v>93</v>
      </c>
      <c r="E30" s="81"/>
      <c r="F30" s="82">
        <v>0.02</v>
      </c>
      <c r="G30" s="81"/>
      <c r="H30" s="81"/>
      <c r="I30" s="81"/>
      <c r="J30" s="81"/>
      <c r="K30" s="83"/>
      <c r="L30" s="84">
        <f>L29*0.02</f>
        <v>75.055663750000008</v>
      </c>
      <c r="M30" s="44"/>
    </row>
    <row r="31" spans="3:13" ht="15.75" x14ac:dyDescent="0.25">
      <c r="C31" s="85"/>
      <c r="D31" s="86" t="s">
        <v>94</v>
      </c>
      <c r="E31" s="86"/>
      <c r="F31" s="87"/>
      <c r="G31" s="86"/>
      <c r="H31" s="86"/>
      <c r="I31" s="86"/>
      <c r="J31" s="86"/>
      <c r="K31" s="86"/>
      <c r="L31" s="88">
        <f>SUM(L29:L30)</f>
        <v>3827.8388512500001</v>
      </c>
      <c r="M31" s="100"/>
    </row>
    <row r="32" spans="3:13" x14ac:dyDescent="0.25">
      <c r="C32" s="21"/>
      <c r="D32" s="89" t="s">
        <v>34</v>
      </c>
      <c r="E32" s="89"/>
      <c r="F32" s="89"/>
      <c r="G32" s="89"/>
      <c r="H32" s="89"/>
      <c r="I32" s="89"/>
      <c r="J32" s="89"/>
      <c r="K32" s="89"/>
      <c r="L32" s="90">
        <f>L31*0.2</f>
        <v>765.56777025000008</v>
      </c>
      <c r="M32" s="100"/>
    </row>
    <row r="33" spans="3:13" ht="15.75" x14ac:dyDescent="0.25">
      <c r="C33" s="101"/>
      <c r="D33" s="92" t="s">
        <v>35</v>
      </c>
      <c r="E33" s="102"/>
      <c r="F33" s="93"/>
      <c r="G33" s="94"/>
      <c r="H33" s="94"/>
      <c r="I33" s="94"/>
      <c r="J33" s="94"/>
      <c r="K33" s="94"/>
      <c r="L33" s="95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120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47" t="s">
        <v>121</v>
      </c>
      <c r="G42" s="147"/>
      <c r="H42" s="147"/>
      <c r="I42" s="147"/>
      <c r="J42" s="58"/>
    </row>
    <row r="43" spans="3:13" ht="46.5" customHeight="1" x14ac:dyDescent="0.25">
      <c r="C43" s="9"/>
      <c r="D43" s="59" t="s">
        <v>122</v>
      </c>
      <c r="E43" s="59"/>
      <c r="F43" s="59" t="s">
        <v>123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3"/>
      <c r="D45" s="104" t="s">
        <v>44</v>
      </c>
      <c r="E45" s="103"/>
      <c r="F45" s="103"/>
      <c r="G45" s="103"/>
      <c r="H45" s="103"/>
      <c r="I45" s="105"/>
      <c r="J45" s="105"/>
    </row>
    <row r="46" spans="3:13" ht="15.75" hidden="1" x14ac:dyDescent="0.25">
      <c r="C46" s="103"/>
      <c r="D46" s="106"/>
      <c r="E46" s="106"/>
      <c r="F46" s="106"/>
      <c r="G46" s="106"/>
      <c r="H46" s="106"/>
      <c r="I46" s="106"/>
      <c r="J46" s="106"/>
    </row>
    <row r="47" spans="3:13" ht="15.75" hidden="1" x14ac:dyDescent="0.25">
      <c r="C47" s="103"/>
      <c r="D47" s="103" t="s">
        <v>124</v>
      </c>
      <c r="E47" s="153" t="s">
        <v>125</v>
      </c>
      <c r="F47" s="153"/>
      <c r="G47" s="103" t="s">
        <v>126</v>
      </c>
      <c r="H47" s="103"/>
      <c r="I47" s="103"/>
      <c r="J47" s="103"/>
    </row>
    <row r="48" spans="3:13" ht="15.75" hidden="1" x14ac:dyDescent="0.25">
      <c r="C48" s="103"/>
      <c r="D48" s="106"/>
      <c r="E48" s="106"/>
      <c r="F48" s="106"/>
      <c r="G48" s="106"/>
      <c r="H48" s="106"/>
      <c r="I48" s="106"/>
      <c r="J48" s="106"/>
    </row>
    <row r="49" spans="3:10" ht="15.75" hidden="1" x14ac:dyDescent="0.25">
      <c r="C49" s="103"/>
      <c r="D49" s="103" t="s">
        <v>48</v>
      </c>
      <c r="E49" s="153" t="s">
        <v>125</v>
      </c>
      <c r="F49" s="153"/>
      <c r="G49" s="103" t="s">
        <v>49</v>
      </c>
      <c r="H49" s="103"/>
      <c r="I49" s="103"/>
      <c r="J49" s="103"/>
    </row>
    <row r="50" spans="3:10" ht="15.75" hidden="1" x14ac:dyDescent="0.25">
      <c r="C50" s="103"/>
      <c r="D50" s="103"/>
      <c r="E50" s="103"/>
      <c r="F50" s="103"/>
      <c r="G50" s="103"/>
      <c r="H50" s="103"/>
      <c r="I50" s="105"/>
      <c r="J50" s="105"/>
    </row>
    <row r="51" spans="3:10" ht="15.75" hidden="1" x14ac:dyDescent="0.25">
      <c r="C51" s="103"/>
      <c r="D51" s="103" t="s">
        <v>127</v>
      </c>
      <c r="E51" s="153" t="s">
        <v>125</v>
      </c>
      <c r="F51" s="153"/>
      <c r="G51" s="103" t="s">
        <v>51</v>
      </c>
      <c r="H51" s="103"/>
      <c r="I51" s="105"/>
      <c r="J51" s="105"/>
    </row>
    <row r="52" spans="3:10" ht="15.75" hidden="1" x14ac:dyDescent="0.25">
      <c r="C52" s="107"/>
      <c r="D52" s="103"/>
      <c r="E52" s="103"/>
      <c r="F52" s="103"/>
      <c r="G52" s="103"/>
      <c r="H52" s="103"/>
      <c r="I52" s="105"/>
      <c r="J52" s="105"/>
    </row>
    <row r="53" spans="3:10" ht="15.75" hidden="1" x14ac:dyDescent="0.25">
      <c r="C53" s="108"/>
      <c r="D53" s="103" t="s">
        <v>52</v>
      </c>
      <c r="E53" s="153" t="s">
        <v>125</v>
      </c>
      <c r="F53" s="153"/>
      <c r="G53" s="103" t="s">
        <v>53</v>
      </c>
      <c r="H53" s="103"/>
      <c r="I53" s="105"/>
      <c r="J53" s="109"/>
    </row>
    <row r="54" spans="3:10" ht="15.75" hidden="1" x14ac:dyDescent="0.25">
      <c r="C54" s="108"/>
      <c r="D54" s="103"/>
      <c r="E54" s="103"/>
      <c r="F54" s="103"/>
      <c r="G54" s="103"/>
      <c r="H54" s="103"/>
      <c r="I54" s="105"/>
      <c r="J54" s="109"/>
    </row>
    <row r="55" spans="3:10" ht="15.75" hidden="1" x14ac:dyDescent="0.25">
      <c r="C55" s="108"/>
      <c r="D55" s="103" t="s">
        <v>54</v>
      </c>
      <c r="E55" s="153" t="s">
        <v>125</v>
      </c>
      <c r="F55" s="153"/>
      <c r="G55" s="103" t="s">
        <v>55</v>
      </c>
      <c r="H55" s="103"/>
      <c r="I55" s="105"/>
      <c r="J55" s="109"/>
    </row>
    <row r="56" spans="3:10" ht="15.75" hidden="1" x14ac:dyDescent="0.25">
      <c r="C56" s="108"/>
      <c r="D56" s="103"/>
      <c r="E56" s="103"/>
      <c r="F56" s="103"/>
      <c r="G56" s="103"/>
      <c r="H56" s="103"/>
      <c r="I56" s="105"/>
      <c r="J56" s="109"/>
    </row>
    <row r="57" spans="3:10" ht="15.75" hidden="1" x14ac:dyDescent="0.25">
      <c r="D57" s="103" t="s">
        <v>56</v>
      </c>
      <c r="E57" s="153" t="s">
        <v>125</v>
      </c>
      <c r="F57" s="153"/>
      <c r="G57" s="103" t="s">
        <v>57</v>
      </c>
      <c r="H57" s="103"/>
      <c r="I57" s="105"/>
    </row>
    <row r="58" spans="3:10" ht="15.75" hidden="1" x14ac:dyDescent="0.25">
      <c r="D58" s="108"/>
      <c r="E58" s="108"/>
      <c r="F58" s="108"/>
      <c r="G58" s="108"/>
      <c r="H58" s="108"/>
      <c r="I58" s="109"/>
    </row>
    <row r="59" spans="3:10" ht="15.75" hidden="1" x14ac:dyDescent="0.25">
      <c r="D59" s="103" t="s">
        <v>63</v>
      </c>
      <c r="E59" s="153" t="s">
        <v>125</v>
      </c>
      <c r="F59" s="153"/>
      <c r="G59" s="103" t="s">
        <v>64</v>
      </c>
      <c r="H59" s="103"/>
      <c r="I59" s="110"/>
    </row>
  </sheetData>
  <mergeCells count="12">
    <mergeCell ref="C9:L9"/>
    <mergeCell ref="C11:L11"/>
    <mergeCell ref="C12:L12"/>
    <mergeCell ref="C14:E14"/>
    <mergeCell ref="F42:I42"/>
    <mergeCell ref="E57:F57"/>
    <mergeCell ref="E59:F59"/>
    <mergeCell ref="E47:F47"/>
    <mergeCell ref="E49:F49"/>
    <mergeCell ref="E51:F51"/>
    <mergeCell ref="E53:F53"/>
    <mergeCell ref="E55:F55"/>
  </mergeCells>
  <pageMargins left="0.70833333333333304" right="0.70833333333333304" top="0.74791666666666701" bottom="0.74791666666666701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view="pageBreakPreview" topLeftCell="A25" zoomScaleNormal="10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128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129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130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132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133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23.25" customHeight="1" x14ac:dyDescent="0.3">
      <c r="B10" s="144" t="s">
        <v>134</v>
      </c>
      <c r="C10" s="144"/>
      <c r="D10" s="144"/>
      <c r="E10" s="144"/>
      <c r="F10" s="144"/>
      <c r="G10" s="144"/>
      <c r="H10" s="144"/>
      <c r="I10" s="144"/>
      <c r="J10" s="144"/>
      <c r="K10" s="144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105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44.25" customHeight="1" x14ac:dyDescent="0.25">
      <c r="B16" s="21">
        <v>1</v>
      </c>
      <c r="C16" s="3" t="s">
        <v>106</v>
      </c>
      <c r="D16" s="24" t="s">
        <v>107</v>
      </c>
      <c r="E16" s="69" t="s">
        <v>20</v>
      </c>
      <c r="F16" s="22" t="s">
        <v>80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108</v>
      </c>
      <c r="D17" s="24" t="s">
        <v>109</v>
      </c>
      <c r="E17" s="69" t="s">
        <v>20</v>
      </c>
      <c r="F17" s="22" t="s">
        <v>80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110</v>
      </c>
      <c r="D18" s="24" t="s">
        <v>111</v>
      </c>
      <c r="E18" s="69" t="s">
        <v>20</v>
      </c>
      <c r="F18" s="22" t="s">
        <v>76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81</v>
      </c>
      <c r="D19" s="24"/>
      <c r="E19" s="69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0" t="s">
        <v>82</v>
      </c>
      <c r="D20" s="24" t="s">
        <v>83</v>
      </c>
      <c r="E20" s="69"/>
      <c r="F20" s="22"/>
      <c r="G20" s="22"/>
      <c r="H20" s="22"/>
      <c r="I20" s="22"/>
      <c r="J20" s="23"/>
      <c r="K20" s="72">
        <f>K19*0.85</f>
        <v>1896.5625</v>
      </c>
    </row>
    <row r="21" spans="2:11" ht="33.75" x14ac:dyDescent="0.25">
      <c r="B21" s="21">
        <v>4</v>
      </c>
      <c r="C21" s="3" t="s">
        <v>112</v>
      </c>
      <c r="D21" s="24" t="s">
        <v>113</v>
      </c>
      <c r="E21" s="69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114</v>
      </c>
      <c r="D22" s="24" t="s">
        <v>115</v>
      </c>
      <c r="E22" s="22" t="s">
        <v>116</v>
      </c>
      <c r="F22" s="22" t="s">
        <v>76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3">
        <f>B22+1</f>
        <v>6</v>
      </c>
      <c r="C23" s="74" t="s">
        <v>86</v>
      </c>
      <c r="D23" s="24" t="s">
        <v>87</v>
      </c>
      <c r="E23" s="22" t="s">
        <v>116</v>
      </c>
      <c r="F23" s="22" t="s">
        <v>76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5" t="s">
        <v>88</v>
      </c>
      <c r="D24" s="24" t="s">
        <v>117</v>
      </c>
      <c r="E24" s="76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5" t="s">
        <v>118</v>
      </c>
      <c r="D25" s="24" t="s">
        <v>119</v>
      </c>
      <c r="E25" s="76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5" t="s">
        <v>89</v>
      </c>
      <c r="D26" s="24" t="s">
        <v>90</v>
      </c>
      <c r="E26" s="76">
        <v>0.06</v>
      </c>
      <c r="F26" s="22" t="s">
        <v>91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8" t="s">
        <v>92</v>
      </c>
      <c r="D27" s="42"/>
      <c r="E27" s="76"/>
      <c r="F27" s="42"/>
      <c r="G27" s="42"/>
      <c r="H27" s="42"/>
      <c r="I27" s="42"/>
      <c r="J27" s="24"/>
      <c r="K27" s="79">
        <f>SUM(K20:K26)</f>
        <v>3069.420265625</v>
      </c>
    </row>
    <row r="28" spans="2:11" ht="15.75" x14ac:dyDescent="0.25">
      <c r="B28" s="73">
        <v>10</v>
      </c>
      <c r="C28" s="80" t="s">
        <v>93</v>
      </c>
      <c r="D28" s="81"/>
      <c r="E28" s="82">
        <v>0.02</v>
      </c>
      <c r="F28" s="81"/>
      <c r="G28" s="81"/>
      <c r="H28" s="81"/>
      <c r="I28" s="81"/>
      <c r="J28" s="83"/>
      <c r="K28" s="84">
        <f>K27*0.02</f>
        <v>61.388405312499998</v>
      </c>
    </row>
    <row r="29" spans="2:11" ht="15.75" x14ac:dyDescent="0.25">
      <c r="B29" s="85"/>
      <c r="C29" s="86" t="s">
        <v>94</v>
      </c>
      <c r="D29" s="86"/>
      <c r="E29" s="87"/>
      <c r="F29" s="86"/>
      <c r="G29" s="86"/>
      <c r="H29" s="86"/>
      <c r="I29" s="86"/>
      <c r="J29" s="86"/>
      <c r="K29" s="88">
        <f>SUM(K27:K28)</f>
        <v>3130.8086709374998</v>
      </c>
    </row>
    <row r="30" spans="2:11" x14ac:dyDescent="0.25">
      <c r="B30" s="21"/>
      <c r="C30" s="89" t="s">
        <v>34</v>
      </c>
      <c r="D30" s="89"/>
      <c r="E30" s="89"/>
      <c r="F30" s="89"/>
      <c r="G30" s="89"/>
      <c r="H30" s="89"/>
      <c r="I30" s="89"/>
      <c r="J30" s="89"/>
      <c r="K30" s="90">
        <f>K29*0.2</f>
        <v>626.16173418749997</v>
      </c>
    </row>
    <row r="31" spans="2:11" ht="15.75" x14ac:dyDescent="0.25">
      <c r="B31" s="91"/>
      <c r="C31" s="92" t="s">
        <v>35</v>
      </c>
      <c r="D31" s="93"/>
      <c r="E31" s="93"/>
      <c r="F31" s="94"/>
      <c r="G31" s="94"/>
      <c r="H31" s="94"/>
      <c r="I31" s="94"/>
      <c r="J31" s="94"/>
      <c r="K31" s="95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120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135</v>
      </c>
      <c r="F40" s="8"/>
      <c r="G40" s="8"/>
      <c r="H40" s="58"/>
      <c r="I40" s="58"/>
    </row>
    <row r="41" spans="2:9" ht="45" customHeight="1" x14ac:dyDescent="0.25">
      <c r="B41" s="9"/>
      <c r="C41" s="59" t="s">
        <v>122</v>
      </c>
      <c r="D41" s="59"/>
      <c r="E41" s="59" t="s">
        <v>123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3"/>
      <c r="C43" s="104" t="s">
        <v>44</v>
      </c>
      <c r="D43" s="103"/>
      <c r="E43" s="103"/>
      <c r="F43" s="103"/>
      <c r="G43" s="103"/>
      <c r="H43" s="105"/>
      <c r="I43" s="105"/>
    </row>
    <row r="44" spans="2:9" ht="15.75" hidden="1" x14ac:dyDescent="0.25">
      <c r="B44" s="103"/>
      <c r="C44" s="106"/>
      <c r="D44" s="106"/>
      <c r="E44" s="106"/>
      <c r="F44" s="106"/>
      <c r="G44" s="106"/>
      <c r="H44" s="106"/>
      <c r="I44" s="106"/>
    </row>
    <row r="45" spans="2:9" ht="15.75" hidden="1" x14ac:dyDescent="0.25">
      <c r="B45" s="103"/>
      <c r="C45" s="103" t="s">
        <v>124</v>
      </c>
      <c r="D45" s="153" t="s">
        <v>125</v>
      </c>
      <c r="E45" s="153"/>
      <c r="F45" s="103" t="s">
        <v>126</v>
      </c>
      <c r="G45" s="103"/>
      <c r="H45" s="103"/>
      <c r="I45" s="103"/>
    </row>
    <row r="46" spans="2:9" ht="15.75" hidden="1" x14ac:dyDescent="0.25">
      <c r="B46" s="103"/>
      <c r="C46" s="106"/>
      <c r="D46" s="106"/>
      <c r="E46" s="106"/>
      <c r="F46" s="106"/>
      <c r="G46" s="106"/>
      <c r="H46" s="106"/>
      <c r="I46" s="106"/>
    </row>
    <row r="47" spans="2:9" ht="15.75" hidden="1" x14ac:dyDescent="0.25">
      <c r="B47" s="103"/>
      <c r="C47" s="103" t="s">
        <v>48</v>
      </c>
      <c r="D47" s="153" t="s">
        <v>125</v>
      </c>
      <c r="E47" s="153"/>
      <c r="F47" s="103" t="s">
        <v>49</v>
      </c>
      <c r="G47" s="103"/>
      <c r="H47" s="103"/>
      <c r="I47" s="103"/>
    </row>
    <row r="48" spans="2:9" ht="15.75" hidden="1" x14ac:dyDescent="0.25">
      <c r="B48" s="103"/>
      <c r="C48" s="103"/>
      <c r="D48" s="103"/>
      <c r="E48" s="103"/>
      <c r="F48" s="103"/>
      <c r="G48" s="103"/>
      <c r="H48" s="105"/>
      <c r="I48" s="105"/>
    </row>
    <row r="49" spans="2:9" ht="15.75" hidden="1" x14ac:dyDescent="0.25">
      <c r="B49" s="103"/>
      <c r="C49" s="103" t="s">
        <v>127</v>
      </c>
      <c r="D49" s="153" t="s">
        <v>125</v>
      </c>
      <c r="E49" s="153"/>
      <c r="F49" s="103" t="s">
        <v>51</v>
      </c>
      <c r="G49" s="103"/>
      <c r="H49" s="105"/>
      <c r="I49" s="105"/>
    </row>
    <row r="50" spans="2:9" ht="15.75" hidden="1" x14ac:dyDescent="0.25">
      <c r="B50" s="107"/>
      <c r="C50" s="103"/>
      <c r="D50" s="103"/>
      <c r="E50" s="103"/>
      <c r="F50" s="103"/>
      <c r="G50" s="103"/>
      <c r="H50" s="105"/>
      <c r="I50" s="105"/>
    </row>
    <row r="51" spans="2:9" ht="15.75" hidden="1" x14ac:dyDescent="0.25">
      <c r="B51" s="108"/>
      <c r="C51" s="103" t="s">
        <v>52</v>
      </c>
      <c r="D51" s="153" t="s">
        <v>125</v>
      </c>
      <c r="E51" s="153"/>
      <c r="F51" s="103" t="s">
        <v>53</v>
      </c>
      <c r="G51" s="103"/>
      <c r="H51" s="105"/>
      <c r="I51" s="109"/>
    </row>
    <row r="52" spans="2:9" ht="15.75" hidden="1" x14ac:dyDescent="0.25">
      <c r="B52" s="108"/>
      <c r="C52" s="103"/>
      <c r="D52" s="103"/>
      <c r="E52" s="103"/>
      <c r="F52" s="103"/>
      <c r="G52" s="103"/>
      <c r="H52" s="105"/>
      <c r="I52" s="109"/>
    </row>
    <row r="53" spans="2:9" ht="15.75" hidden="1" x14ac:dyDescent="0.25">
      <c r="B53" s="108"/>
      <c r="C53" s="103" t="s">
        <v>54</v>
      </c>
      <c r="D53" s="153" t="s">
        <v>125</v>
      </c>
      <c r="E53" s="153"/>
      <c r="F53" s="103" t="s">
        <v>55</v>
      </c>
      <c r="G53" s="103"/>
      <c r="H53" s="105"/>
      <c r="I53" s="109"/>
    </row>
    <row r="54" spans="2:9" ht="15.75" hidden="1" x14ac:dyDescent="0.25">
      <c r="B54" s="108"/>
      <c r="C54" s="103"/>
      <c r="D54" s="103"/>
      <c r="E54" s="103"/>
      <c r="F54" s="103"/>
      <c r="G54" s="103"/>
      <c r="H54" s="105"/>
      <c r="I54" s="109"/>
    </row>
    <row r="55" spans="2:9" ht="15.75" hidden="1" x14ac:dyDescent="0.25">
      <c r="C55" s="103" t="s">
        <v>56</v>
      </c>
      <c r="D55" s="153" t="s">
        <v>125</v>
      </c>
      <c r="E55" s="153"/>
      <c r="F55" s="103" t="s">
        <v>57</v>
      </c>
      <c r="G55" s="103"/>
      <c r="H55" s="105"/>
    </row>
    <row r="56" spans="2:9" ht="15.75" hidden="1" x14ac:dyDescent="0.25">
      <c r="C56" s="108"/>
      <c r="D56" s="108"/>
      <c r="E56" s="108"/>
      <c r="F56" s="108"/>
      <c r="G56" s="108"/>
      <c r="H56" s="109"/>
    </row>
    <row r="57" spans="2:9" ht="15.75" hidden="1" x14ac:dyDescent="0.25">
      <c r="C57" s="103" t="s">
        <v>63</v>
      </c>
      <c r="D57" s="153" t="s">
        <v>125</v>
      </c>
      <c r="E57" s="153"/>
      <c r="F57" s="103" t="s">
        <v>64</v>
      </c>
      <c r="G57" s="103"/>
      <c r="H57" s="110"/>
    </row>
  </sheetData>
  <mergeCells count="11">
    <mergeCell ref="B8:K8"/>
    <mergeCell ref="B9:K9"/>
    <mergeCell ref="B10:K10"/>
    <mergeCell ref="B12:G12"/>
    <mergeCell ref="D45:E45"/>
    <mergeCell ref="D57:E57"/>
    <mergeCell ref="D47:E47"/>
    <mergeCell ref="D49:E49"/>
    <mergeCell ref="D51:E51"/>
    <mergeCell ref="D53:E53"/>
    <mergeCell ref="D55:E55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view="pageBreakPreview" topLeftCell="A24" zoomScaleNormal="100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138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139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141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18.75" customHeight="1" x14ac:dyDescent="0.3">
      <c r="B10" s="144" t="s">
        <v>142</v>
      </c>
      <c r="C10" s="144"/>
      <c r="D10" s="144"/>
      <c r="E10" s="144"/>
      <c r="F10" s="144"/>
      <c r="G10" s="144"/>
      <c r="H10" s="144"/>
      <c r="I10" s="144"/>
      <c r="J10" s="144"/>
      <c r="K10" s="144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143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61.5" customHeight="1" x14ac:dyDescent="0.25">
      <c r="B16" s="21">
        <v>1</v>
      </c>
      <c r="C16" s="3" t="s">
        <v>144</v>
      </c>
      <c r="D16" s="24" t="s">
        <v>145</v>
      </c>
      <c r="E16" s="22" t="s">
        <v>79</v>
      </c>
      <c r="F16" s="22" t="s">
        <v>76</v>
      </c>
      <c r="G16" s="22">
        <v>3900</v>
      </c>
      <c r="H16" s="22">
        <v>1.4</v>
      </c>
      <c r="I16" s="22">
        <v>1.4</v>
      </c>
      <c r="J16" s="71">
        <v>1.8</v>
      </c>
      <c r="K16" s="25">
        <f>I16*J16*G16</f>
        <v>9828</v>
      </c>
    </row>
    <row r="17" spans="2:11" x14ac:dyDescent="0.25">
      <c r="B17" s="21"/>
      <c r="C17" s="3" t="s">
        <v>81</v>
      </c>
      <c r="D17" s="24"/>
      <c r="E17" s="69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0" t="s">
        <v>82</v>
      </c>
      <c r="D18" s="24" t="s">
        <v>83</v>
      </c>
      <c r="E18" s="69"/>
      <c r="F18" s="22"/>
      <c r="G18" s="22"/>
      <c r="H18" s="22"/>
      <c r="I18" s="22"/>
      <c r="J18" s="23"/>
      <c r="K18" s="72">
        <f>K17*0.85</f>
        <v>8353.7999999999993</v>
      </c>
    </row>
    <row r="19" spans="2:11" ht="47.25" customHeight="1" x14ac:dyDescent="0.25">
      <c r="B19" s="21">
        <v>2</v>
      </c>
      <c r="C19" s="3" t="s">
        <v>114</v>
      </c>
      <c r="D19" s="24" t="s">
        <v>115</v>
      </c>
      <c r="E19" s="22" t="s">
        <v>116</v>
      </c>
      <c r="F19" s="22" t="s">
        <v>80</v>
      </c>
      <c r="G19" s="22">
        <v>82</v>
      </c>
      <c r="H19" s="22"/>
      <c r="I19" s="22">
        <v>1</v>
      </c>
      <c r="J19" s="71">
        <v>3.8</v>
      </c>
      <c r="K19" s="25">
        <f>G19*I19*J19</f>
        <v>311.59999999999997</v>
      </c>
    </row>
    <row r="20" spans="2:11" ht="36.75" customHeight="1" x14ac:dyDescent="0.25">
      <c r="B20" s="73">
        <v>3</v>
      </c>
      <c r="C20" s="74" t="s">
        <v>86</v>
      </c>
      <c r="D20" s="24" t="s">
        <v>87</v>
      </c>
      <c r="E20" s="22" t="s">
        <v>116</v>
      </c>
      <c r="F20" s="22" t="s">
        <v>80</v>
      </c>
      <c r="G20" s="22">
        <v>33</v>
      </c>
      <c r="H20" s="22">
        <v>1.75</v>
      </c>
      <c r="I20" s="22">
        <v>1.75</v>
      </c>
      <c r="J20" s="71">
        <v>3.8</v>
      </c>
      <c r="K20" s="25">
        <f>G20*I20*J20</f>
        <v>219.45</v>
      </c>
    </row>
    <row r="21" spans="2:11" x14ac:dyDescent="0.25">
      <c r="B21" s="21">
        <f>B20+1</f>
        <v>4</v>
      </c>
      <c r="C21" s="75" t="s">
        <v>88</v>
      </c>
      <c r="D21" s="24" t="s">
        <v>146</v>
      </c>
      <c r="E21" s="76">
        <v>8.3000000000000004E-2</v>
      </c>
      <c r="F21" s="22"/>
      <c r="G21" s="22"/>
      <c r="H21" s="22"/>
      <c r="I21" s="77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5" t="s">
        <v>118</v>
      </c>
      <c r="D22" s="24" t="s">
        <v>119</v>
      </c>
      <c r="E22" s="76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5" t="s">
        <v>89</v>
      </c>
      <c r="D23" s="24" t="s">
        <v>90</v>
      </c>
      <c r="E23" s="76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8" t="s">
        <v>92</v>
      </c>
      <c r="D24" s="42"/>
      <c r="E24" s="76"/>
      <c r="F24" s="42"/>
      <c r="G24" s="42"/>
      <c r="H24" s="42"/>
      <c r="I24" s="42"/>
      <c r="J24" s="24"/>
      <c r="K24" s="79">
        <f>SUM(K18:K23)</f>
        <v>10935.290210000001</v>
      </c>
    </row>
    <row r="25" spans="2:11" ht="26.25" customHeight="1" x14ac:dyDescent="0.25">
      <c r="B25" s="73">
        <v>7</v>
      </c>
      <c r="C25" s="80" t="s">
        <v>93</v>
      </c>
      <c r="D25" s="81"/>
      <c r="E25" s="82">
        <v>0.02</v>
      </c>
      <c r="F25" s="81"/>
      <c r="G25" s="81"/>
      <c r="H25" s="81"/>
      <c r="I25" s="81"/>
      <c r="J25" s="83"/>
      <c r="K25" s="84">
        <f>K24*0.02</f>
        <v>218.70580420000002</v>
      </c>
    </row>
    <row r="26" spans="2:11" ht="15.75" x14ac:dyDescent="0.25">
      <c r="B26" s="85"/>
      <c r="C26" s="86" t="s">
        <v>94</v>
      </c>
      <c r="D26" s="86"/>
      <c r="E26" s="87"/>
      <c r="F26" s="86"/>
      <c r="G26" s="86"/>
      <c r="H26" s="86"/>
      <c r="I26" s="86"/>
      <c r="J26" s="86"/>
      <c r="K26" s="88">
        <f>SUM(K24:K25)</f>
        <v>11153.996014200002</v>
      </c>
    </row>
    <row r="27" spans="2:11" x14ac:dyDescent="0.25">
      <c r="B27" s="21"/>
      <c r="C27" s="89" t="s">
        <v>34</v>
      </c>
      <c r="D27" s="89"/>
      <c r="E27" s="89"/>
      <c r="F27" s="89"/>
      <c r="G27" s="89"/>
      <c r="H27" s="89"/>
      <c r="I27" s="89"/>
      <c r="J27" s="89"/>
      <c r="K27" s="90">
        <f>K26*0.2</f>
        <v>2230.7992028400004</v>
      </c>
    </row>
    <row r="28" spans="2:11" ht="15.75" x14ac:dyDescent="0.25">
      <c r="B28" s="91"/>
      <c r="C28" s="92" t="s">
        <v>35</v>
      </c>
      <c r="D28" s="93"/>
      <c r="E28" s="93"/>
      <c r="F28" s="94"/>
      <c r="G28" s="94"/>
      <c r="H28" s="94"/>
      <c r="I28" s="94"/>
      <c r="J28" s="94"/>
      <c r="K28" s="95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3"/>
      <c r="C40" s="104" t="s">
        <v>44</v>
      </c>
      <c r="D40" s="103"/>
      <c r="E40" s="103"/>
      <c r="F40" s="103"/>
      <c r="G40" s="103"/>
      <c r="H40" s="105"/>
      <c r="I40" s="105"/>
    </row>
    <row r="41" spans="2:9" ht="15.75" hidden="1" x14ac:dyDescent="0.25">
      <c r="B41" s="103"/>
      <c r="C41" s="106"/>
      <c r="D41" s="106"/>
      <c r="E41" s="106"/>
      <c r="F41" s="106"/>
      <c r="G41" s="106"/>
      <c r="H41" s="106"/>
      <c r="I41" s="106"/>
    </row>
    <row r="42" spans="2:9" ht="15.75" hidden="1" x14ac:dyDescent="0.25">
      <c r="B42" s="103"/>
      <c r="C42" s="103" t="s">
        <v>124</v>
      </c>
      <c r="D42" s="153" t="s">
        <v>125</v>
      </c>
      <c r="E42" s="153"/>
      <c r="F42" s="103" t="s">
        <v>126</v>
      </c>
      <c r="G42" s="103"/>
      <c r="H42" s="103"/>
      <c r="I42" s="103"/>
    </row>
    <row r="43" spans="2:9" ht="15.75" hidden="1" x14ac:dyDescent="0.25">
      <c r="B43" s="103"/>
      <c r="C43" s="106"/>
      <c r="D43" s="106"/>
      <c r="E43" s="106"/>
      <c r="F43" s="106"/>
      <c r="G43" s="106"/>
      <c r="H43" s="106"/>
      <c r="I43" s="106"/>
    </row>
    <row r="44" spans="2:9" ht="15.75" hidden="1" x14ac:dyDescent="0.25">
      <c r="B44" s="103"/>
      <c r="C44" s="103" t="s">
        <v>48</v>
      </c>
      <c r="D44" s="153" t="s">
        <v>125</v>
      </c>
      <c r="E44" s="153"/>
      <c r="F44" s="103" t="s">
        <v>49</v>
      </c>
      <c r="G44" s="103"/>
      <c r="H44" s="103"/>
      <c r="I44" s="103"/>
    </row>
    <row r="45" spans="2:9" ht="15.75" hidden="1" x14ac:dyDescent="0.25">
      <c r="B45" s="103"/>
      <c r="C45" s="103"/>
      <c r="D45" s="103"/>
      <c r="E45" s="103"/>
      <c r="F45" s="103"/>
      <c r="G45" s="103"/>
      <c r="H45" s="105"/>
      <c r="I45" s="105"/>
    </row>
    <row r="46" spans="2:9" ht="15.75" hidden="1" x14ac:dyDescent="0.25">
      <c r="B46" s="103"/>
      <c r="C46" s="103" t="s">
        <v>127</v>
      </c>
      <c r="D46" s="153" t="s">
        <v>125</v>
      </c>
      <c r="E46" s="153"/>
      <c r="F46" s="103" t="s">
        <v>51</v>
      </c>
      <c r="G46" s="103"/>
      <c r="H46" s="105"/>
      <c r="I46" s="105"/>
    </row>
    <row r="47" spans="2:9" ht="15.75" hidden="1" x14ac:dyDescent="0.25">
      <c r="B47" s="107"/>
      <c r="C47" s="103"/>
      <c r="D47" s="103"/>
      <c r="E47" s="103"/>
      <c r="F47" s="103"/>
      <c r="G47" s="103"/>
      <c r="H47" s="105"/>
      <c r="I47" s="105"/>
    </row>
    <row r="48" spans="2:9" ht="15.75" hidden="1" x14ac:dyDescent="0.25">
      <c r="B48" s="108"/>
      <c r="C48" s="103" t="s">
        <v>52</v>
      </c>
      <c r="D48" s="153" t="s">
        <v>125</v>
      </c>
      <c r="E48" s="153"/>
      <c r="F48" s="103" t="s">
        <v>53</v>
      </c>
      <c r="G48" s="103"/>
      <c r="H48" s="105"/>
      <c r="I48" s="109"/>
    </row>
    <row r="49" spans="2:9" ht="15.75" hidden="1" x14ac:dyDescent="0.25">
      <c r="B49" s="108"/>
      <c r="C49" s="103"/>
      <c r="D49" s="103"/>
      <c r="E49" s="103"/>
      <c r="F49" s="103"/>
      <c r="G49" s="103"/>
      <c r="H49" s="105"/>
      <c r="I49" s="109"/>
    </row>
    <row r="50" spans="2:9" ht="15.75" hidden="1" x14ac:dyDescent="0.25">
      <c r="B50" s="108"/>
      <c r="C50" s="103" t="s">
        <v>54</v>
      </c>
      <c r="D50" s="153" t="s">
        <v>125</v>
      </c>
      <c r="E50" s="153"/>
      <c r="F50" s="103" t="s">
        <v>55</v>
      </c>
      <c r="G50" s="103"/>
      <c r="H50" s="105"/>
      <c r="I50" s="109"/>
    </row>
    <row r="51" spans="2:9" ht="15.75" hidden="1" x14ac:dyDescent="0.25">
      <c r="B51" s="108"/>
      <c r="C51" s="103"/>
      <c r="D51" s="103"/>
      <c r="E51" s="103"/>
      <c r="F51" s="103"/>
      <c r="G51" s="103"/>
      <c r="H51" s="109"/>
      <c r="I51" s="109"/>
    </row>
    <row r="52" spans="2:9" ht="15.75" hidden="1" x14ac:dyDescent="0.25">
      <c r="C52" s="103" t="s">
        <v>56</v>
      </c>
      <c r="D52" s="153" t="s">
        <v>125</v>
      </c>
      <c r="E52" s="153"/>
      <c r="F52" s="103" t="s">
        <v>57</v>
      </c>
      <c r="G52" s="103"/>
    </row>
    <row r="53" spans="2:9" ht="15.75" hidden="1" x14ac:dyDescent="0.25">
      <c r="C53" s="108"/>
      <c r="D53" s="108"/>
      <c r="E53" s="108"/>
      <c r="F53" s="108"/>
      <c r="G53" s="108"/>
    </row>
    <row r="54" spans="2:9" ht="15.75" hidden="1" x14ac:dyDescent="0.25">
      <c r="C54" s="103" t="s">
        <v>63</v>
      </c>
      <c r="D54" s="153" t="s">
        <v>125</v>
      </c>
      <c r="E54" s="153"/>
      <c r="F54" s="103" t="s">
        <v>147</v>
      </c>
      <c r="G54" s="103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57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view="pageBreakPreview" topLeftCell="A21" zoomScaleNormal="100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4" t="s">
        <v>150</v>
      </c>
      <c r="D8" s="154"/>
      <c r="E8" s="154"/>
      <c r="F8" s="154"/>
      <c r="G8" s="154"/>
      <c r="H8" s="154"/>
      <c r="I8" s="154"/>
      <c r="J8" s="154"/>
      <c r="K8" s="154"/>
      <c r="L8" s="154"/>
    </row>
    <row r="9" spans="3:12" ht="20.25" x14ac:dyDescent="0.3">
      <c r="C9" s="155"/>
      <c r="D9" s="155"/>
      <c r="E9" s="155"/>
      <c r="F9" s="155"/>
      <c r="G9" s="155"/>
      <c r="H9" s="155"/>
      <c r="I9" s="155"/>
      <c r="J9" s="155"/>
      <c r="K9" s="155"/>
      <c r="L9" s="155"/>
    </row>
    <row r="10" spans="3:12" ht="18.75" customHeight="1" x14ac:dyDescent="0.3">
      <c r="C10" s="144" t="s">
        <v>28</v>
      </c>
      <c r="D10" s="144"/>
      <c r="E10" s="144"/>
      <c r="F10" s="144"/>
      <c r="G10" s="144"/>
      <c r="H10" s="144"/>
      <c r="I10" s="144"/>
      <c r="J10" s="144"/>
      <c r="K10" s="144"/>
      <c r="L10" s="144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8" t="s">
        <v>143</v>
      </c>
      <c r="D12" s="158"/>
      <c r="E12" s="158"/>
      <c r="F12" s="158"/>
      <c r="G12" s="158"/>
      <c r="H12" s="158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97"/>
      <c r="D15" s="4"/>
      <c r="E15" s="4"/>
      <c r="F15" s="98"/>
      <c r="G15" s="98"/>
      <c r="H15" s="98"/>
      <c r="I15" s="98"/>
      <c r="J15" s="98"/>
      <c r="K15" s="4"/>
      <c r="L15" s="99"/>
    </row>
    <row r="16" spans="3:12" ht="39.75" customHeight="1" x14ac:dyDescent="0.25">
      <c r="C16" s="21">
        <v>1</v>
      </c>
      <c r="D16" s="3" t="s">
        <v>144</v>
      </c>
      <c r="E16" s="24" t="s">
        <v>145</v>
      </c>
      <c r="F16" s="22" t="s">
        <v>79</v>
      </c>
      <c r="G16" s="22" t="s">
        <v>76</v>
      </c>
      <c r="H16" s="22">
        <v>3900</v>
      </c>
      <c r="I16" s="22">
        <v>1.4</v>
      </c>
      <c r="J16" s="22">
        <v>1.4</v>
      </c>
      <c r="K16" s="71">
        <v>0.5</v>
      </c>
      <c r="L16" s="25">
        <f>J16*K16*H16</f>
        <v>2730</v>
      </c>
    </row>
    <row r="17" spans="3:12" x14ac:dyDescent="0.25">
      <c r="C17" s="21"/>
      <c r="D17" s="3" t="s">
        <v>81</v>
      </c>
      <c r="E17" s="24"/>
      <c r="F17" s="69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0" t="s">
        <v>82</v>
      </c>
      <c r="E18" s="24" t="s">
        <v>83</v>
      </c>
      <c r="F18" s="69"/>
      <c r="G18" s="22"/>
      <c r="H18" s="22"/>
      <c r="I18" s="22"/>
      <c r="J18" s="22"/>
      <c r="K18" s="23"/>
      <c r="L18" s="72">
        <f>L17*0.85</f>
        <v>2320.5</v>
      </c>
    </row>
    <row r="19" spans="3:12" ht="42.75" customHeight="1" x14ac:dyDescent="0.25">
      <c r="C19" s="21">
        <v>2</v>
      </c>
      <c r="D19" s="3" t="s">
        <v>114</v>
      </c>
      <c r="E19" s="24" t="s">
        <v>115</v>
      </c>
      <c r="F19" s="22" t="s">
        <v>116</v>
      </c>
      <c r="G19" s="22" t="s">
        <v>80</v>
      </c>
      <c r="H19" s="22">
        <v>82</v>
      </c>
      <c r="I19" s="22"/>
      <c r="J19" s="22">
        <v>1</v>
      </c>
      <c r="K19" s="71">
        <v>2</v>
      </c>
      <c r="L19" s="25">
        <f>H19*J19*K19</f>
        <v>164</v>
      </c>
    </row>
    <row r="20" spans="3:12" ht="42.75" customHeight="1" x14ac:dyDescent="0.25">
      <c r="C20" s="73">
        <v>3</v>
      </c>
      <c r="D20" s="74" t="s">
        <v>86</v>
      </c>
      <c r="E20" s="24" t="s">
        <v>87</v>
      </c>
      <c r="F20" s="22" t="s">
        <v>116</v>
      </c>
      <c r="G20" s="22" t="s">
        <v>80</v>
      </c>
      <c r="H20" s="22">
        <v>33</v>
      </c>
      <c r="I20" s="22">
        <v>1.75</v>
      </c>
      <c r="J20" s="22">
        <v>1.75</v>
      </c>
      <c r="K20" s="71">
        <v>2</v>
      </c>
      <c r="L20" s="25">
        <f>H20*J20*K20</f>
        <v>115.5</v>
      </c>
    </row>
    <row r="21" spans="3:12" x14ac:dyDescent="0.25">
      <c r="C21" s="21">
        <f>C20+1</f>
        <v>4</v>
      </c>
      <c r="D21" s="75" t="s">
        <v>88</v>
      </c>
      <c r="E21" s="24" t="s">
        <v>146</v>
      </c>
      <c r="F21" s="76">
        <v>8.3000000000000004E-2</v>
      </c>
      <c r="G21" s="22"/>
      <c r="H21" s="22"/>
      <c r="I21" s="22"/>
      <c r="J21" s="77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5" t="s">
        <v>118</v>
      </c>
      <c r="E22" s="24" t="s">
        <v>119</v>
      </c>
      <c r="F22" s="76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5" t="s">
        <v>89</v>
      </c>
      <c r="E23" s="24" t="s">
        <v>90</v>
      </c>
      <c r="F23" s="76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8" t="s">
        <v>92</v>
      </c>
      <c r="E24" s="42"/>
      <c r="F24" s="76"/>
      <c r="G24" s="42"/>
      <c r="H24" s="42"/>
      <c r="I24" s="42"/>
      <c r="J24" s="42"/>
      <c r="K24" s="24"/>
      <c r="L24" s="79">
        <f>SUM(L18:L23)</f>
        <v>3169.5667250000001</v>
      </c>
    </row>
    <row r="25" spans="3:12" ht="15.75" x14ac:dyDescent="0.25">
      <c r="C25" s="73">
        <v>7</v>
      </c>
      <c r="D25" s="80" t="s">
        <v>93</v>
      </c>
      <c r="E25" s="81"/>
      <c r="F25" s="82">
        <v>0.02</v>
      </c>
      <c r="G25" s="81"/>
      <c r="H25" s="81"/>
      <c r="I25" s="81"/>
      <c r="J25" s="81"/>
      <c r="K25" s="83"/>
      <c r="L25" s="84">
        <f>L24*0.02</f>
        <v>63.391334500000006</v>
      </c>
    </row>
    <row r="26" spans="3:12" ht="15.75" x14ac:dyDescent="0.25">
      <c r="C26" s="85"/>
      <c r="D26" s="86" t="s">
        <v>94</v>
      </c>
      <c r="E26" s="86"/>
      <c r="F26" s="87"/>
      <c r="G26" s="86"/>
      <c r="H26" s="86"/>
      <c r="I26" s="86"/>
      <c r="J26" s="86"/>
      <c r="K26" s="86"/>
      <c r="L26" s="88">
        <f>SUM(L24:L25)</f>
        <v>3232.9580595000002</v>
      </c>
    </row>
    <row r="27" spans="3:12" x14ac:dyDescent="0.25">
      <c r="C27" s="21"/>
      <c r="D27" s="89" t="s">
        <v>34</v>
      </c>
      <c r="E27" s="89"/>
      <c r="F27" s="89"/>
      <c r="G27" s="89"/>
      <c r="H27" s="89"/>
      <c r="I27" s="89"/>
      <c r="J27" s="89"/>
      <c r="K27" s="89"/>
      <c r="L27" s="90">
        <f>L26*0.2</f>
        <v>646.59161190000009</v>
      </c>
    </row>
    <row r="28" spans="3:12" ht="15.75" x14ac:dyDescent="0.25">
      <c r="C28" s="91"/>
      <c r="D28" s="92" t="s">
        <v>35</v>
      </c>
      <c r="E28" s="93"/>
      <c r="F28" s="93"/>
      <c r="G28" s="94"/>
      <c r="H28" s="94"/>
      <c r="I28" s="94"/>
      <c r="J28" s="94"/>
      <c r="K28" s="94"/>
      <c r="L28" s="95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3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4" t="s">
        <v>44</v>
      </c>
      <c r="E40" s="103"/>
      <c r="F40" s="103"/>
      <c r="G40" s="103"/>
      <c r="H40" s="103"/>
      <c r="I40" s="105"/>
      <c r="J40" s="105"/>
    </row>
    <row r="41" spans="3:10" ht="15.75" hidden="1" x14ac:dyDescent="0.25">
      <c r="C41" s="8"/>
      <c r="D41" s="106"/>
      <c r="E41" s="106"/>
      <c r="F41" s="106"/>
      <c r="G41" s="106"/>
      <c r="H41" s="106"/>
      <c r="I41" s="106"/>
      <c r="J41" s="106"/>
    </row>
    <row r="42" spans="3:10" ht="15.75" hidden="1" x14ac:dyDescent="0.25">
      <c r="C42" s="8"/>
      <c r="D42" s="103" t="s">
        <v>124</v>
      </c>
      <c r="E42" s="153" t="s">
        <v>125</v>
      </c>
      <c r="F42" s="153"/>
      <c r="G42" s="103" t="s">
        <v>126</v>
      </c>
      <c r="H42" s="103"/>
      <c r="I42" s="103"/>
      <c r="J42" s="103"/>
    </row>
    <row r="43" spans="3:10" ht="15.75" hidden="1" x14ac:dyDescent="0.25">
      <c r="C43" s="8"/>
      <c r="D43" s="106"/>
      <c r="E43" s="106"/>
      <c r="F43" s="106"/>
      <c r="G43" s="106"/>
      <c r="H43" s="106"/>
      <c r="I43" s="106"/>
      <c r="J43" s="106"/>
    </row>
    <row r="44" spans="3:10" ht="15.75" hidden="1" x14ac:dyDescent="0.25">
      <c r="C44" s="8"/>
      <c r="D44" s="103" t="s">
        <v>48</v>
      </c>
      <c r="E44" s="153" t="s">
        <v>125</v>
      </c>
      <c r="F44" s="153"/>
      <c r="G44" s="103" t="s">
        <v>49</v>
      </c>
      <c r="H44" s="103"/>
      <c r="I44" s="103"/>
      <c r="J44" s="103"/>
    </row>
    <row r="45" spans="3:10" ht="15.75" hidden="1" x14ac:dyDescent="0.25">
      <c r="C45" s="8"/>
      <c r="D45" s="103"/>
      <c r="E45" s="103"/>
      <c r="F45" s="103"/>
      <c r="G45" s="103"/>
      <c r="H45" s="103"/>
      <c r="I45" s="105"/>
      <c r="J45" s="105"/>
    </row>
    <row r="46" spans="3:10" ht="15.75" hidden="1" x14ac:dyDescent="0.25">
      <c r="C46" s="8"/>
      <c r="D46" s="103" t="s">
        <v>127</v>
      </c>
      <c r="E46" s="153" t="s">
        <v>125</v>
      </c>
      <c r="F46" s="153"/>
      <c r="G46" s="103" t="s">
        <v>51</v>
      </c>
      <c r="H46" s="103"/>
      <c r="I46" s="105"/>
      <c r="J46" s="105"/>
    </row>
    <row r="47" spans="3:10" ht="15.75" hidden="1" x14ac:dyDescent="0.25">
      <c r="C47" s="8"/>
      <c r="D47" s="103"/>
      <c r="E47" s="103"/>
      <c r="F47" s="103"/>
      <c r="G47" s="103"/>
      <c r="H47" s="103"/>
      <c r="I47" s="105"/>
      <c r="J47" s="105"/>
    </row>
    <row r="48" spans="3:10" ht="15.75" hidden="1" x14ac:dyDescent="0.25">
      <c r="C48" s="8"/>
      <c r="D48" s="103" t="s">
        <v>52</v>
      </c>
      <c r="E48" s="153" t="s">
        <v>125</v>
      </c>
      <c r="F48" s="153"/>
      <c r="G48" s="103" t="s">
        <v>53</v>
      </c>
      <c r="H48" s="103"/>
      <c r="I48" s="105"/>
      <c r="J48" s="105"/>
    </row>
    <row r="49" spans="3:10" ht="15.75" hidden="1" x14ac:dyDescent="0.25">
      <c r="C49" s="64"/>
      <c r="D49" s="103"/>
      <c r="E49" s="103"/>
      <c r="F49" s="103"/>
      <c r="G49" s="103"/>
      <c r="H49" s="103"/>
      <c r="I49" s="105"/>
      <c r="J49" s="105"/>
    </row>
    <row r="50" spans="3:10" ht="15.75" hidden="1" x14ac:dyDescent="0.25">
      <c r="C50" s="65"/>
      <c r="D50" s="103" t="s">
        <v>54</v>
      </c>
      <c r="E50" s="153" t="s">
        <v>125</v>
      </c>
      <c r="F50" s="153"/>
      <c r="G50" s="103" t="s">
        <v>55</v>
      </c>
      <c r="H50" s="103"/>
      <c r="I50" s="105"/>
      <c r="J50" s="109"/>
    </row>
    <row r="51" spans="3:10" ht="15.75" hidden="1" x14ac:dyDescent="0.25">
      <c r="C51" s="65"/>
      <c r="D51" s="103"/>
      <c r="E51" s="103"/>
      <c r="F51" s="103"/>
      <c r="G51" s="103"/>
      <c r="H51" s="103"/>
      <c r="I51" s="105"/>
      <c r="J51" s="109"/>
    </row>
    <row r="52" spans="3:10" ht="15.75" hidden="1" x14ac:dyDescent="0.25">
      <c r="C52" s="65"/>
      <c r="D52" s="103" t="s">
        <v>56</v>
      </c>
      <c r="E52" s="153" t="s">
        <v>125</v>
      </c>
      <c r="F52" s="153"/>
      <c r="G52" s="103" t="s">
        <v>57</v>
      </c>
      <c r="H52" s="103"/>
      <c r="I52" s="105"/>
      <c r="J52" s="109"/>
    </row>
    <row r="53" spans="3:10" ht="15.75" hidden="1" x14ac:dyDescent="0.25">
      <c r="C53" s="65"/>
      <c r="D53" s="108"/>
      <c r="E53" s="108"/>
      <c r="F53" s="108"/>
      <c r="G53" s="108"/>
      <c r="H53" s="108"/>
      <c r="I53" s="109"/>
      <c r="J53" s="109"/>
    </row>
    <row r="54" spans="3:10" ht="15.75" hidden="1" x14ac:dyDescent="0.25">
      <c r="C54" s="53"/>
      <c r="D54" s="103" t="s">
        <v>63</v>
      </c>
      <c r="E54" s="153" t="s">
        <v>125</v>
      </c>
      <c r="F54" s="153"/>
      <c r="G54" s="103" t="s">
        <v>64</v>
      </c>
      <c r="H54" s="103"/>
      <c r="I54" s="110"/>
      <c r="J54" s="110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5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view="pageBreakPreview" topLeftCell="A28" zoomScaleNormal="10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151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152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4" t="s">
        <v>153</v>
      </c>
      <c r="D8" s="154"/>
      <c r="E8" s="154"/>
      <c r="F8" s="154"/>
      <c r="G8" s="154"/>
      <c r="H8" s="154"/>
      <c r="I8" s="154"/>
      <c r="J8" s="154"/>
      <c r="K8" s="154"/>
      <c r="L8" s="154"/>
    </row>
    <row r="9" spans="3:12" ht="20.25" x14ac:dyDescent="0.3">
      <c r="C9" s="155"/>
      <c r="D9" s="155"/>
      <c r="E9" s="155"/>
      <c r="F9" s="155"/>
      <c r="G9" s="155"/>
      <c r="H9" s="155"/>
      <c r="I9" s="155"/>
      <c r="J9" s="155"/>
      <c r="K9" s="155"/>
      <c r="L9" s="155"/>
    </row>
    <row r="10" spans="3:12" ht="18.75" customHeight="1" x14ac:dyDescent="0.3">
      <c r="C10" s="144" t="s">
        <v>154</v>
      </c>
      <c r="D10" s="144"/>
      <c r="E10" s="144"/>
      <c r="F10" s="144"/>
      <c r="G10" s="144"/>
      <c r="H10" s="144"/>
      <c r="I10" s="144"/>
      <c r="J10" s="144"/>
      <c r="K10" s="144"/>
      <c r="L10" s="144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8" t="s">
        <v>143</v>
      </c>
      <c r="D12" s="158"/>
      <c r="E12" s="158"/>
      <c r="F12" s="158"/>
      <c r="G12" s="158"/>
      <c r="H12" s="158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97"/>
      <c r="D15" s="4"/>
      <c r="E15" s="4"/>
      <c r="F15" s="98"/>
      <c r="G15" s="98"/>
      <c r="H15" s="98"/>
      <c r="I15" s="98"/>
      <c r="J15" s="98"/>
      <c r="K15" s="4"/>
      <c r="L15" s="99"/>
    </row>
    <row r="16" spans="3:12" ht="27.75" customHeight="1" x14ac:dyDescent="0.25">
      <c r="C16" s="21">
        <v>1</v>
      </c>
      <c r="D16" s="3" t="s">
        <v>144</v>
      </c>
      <c r="E16" s="24" t="s">
        <v>155</v>
      </c>
      <c r="F16" s="22" t="s">
        <v>79</v>
      </c>
      <c r="G16" s="22" t="s">
        <v>76</v>
      </c>
      <c r="H16" s="22">
        <v>3900</v>
      </c>
      <c r="I16" s="22">
        <v>1.4</v>
      </c>
      <c r="J16" s="22">
        <v>1.4</v>
      </c>
      <c r="K16" s="71">
        <v>0.64</v>
      </c>
      <c r="L16" s="25">
        <f>J16*K16*H16</f>
        <v>3494.3999999999996</v>
      </c>
    </row>
    <row r="17" spans="3:12" x14ac:dyDescent="0.25">
      <c r="C17" s="21"/>
      <c r="D17" s="3" t="s">
        <v>81</v>
      </c>
      <c r="E17" s="24"/>
      <c r="F17" s="69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0" t="s">
        <v>82</v>
      </c>
      <c r="E18" s="24" t="s">
        <v>83</v>
      </c>
      <c r="F18" s="69"/>
      <c r="G18" s="22"/>
      <c r="H18" s="22"/>
      <c r="I18" s="22"/>
      <c r="J18" s="22"/>
      <c r="K18" s="23"/>
      <c r="L18" s="72">
        <f>L17*0.85</f>
        <v>2970.24</v>
      </c>
    </row>
    <row r="19" spans="3:12" ht="41.25" customHeight="1" x14ac:dyDescent="0.25">
      <c r="C19" s="21">
        <v>2</v>
      </c>
      <c r="D19" s="3" t="s">
        <v>114</v>
      </c>
      <c r="E19" s="24" t="s">
        <v>115</v>
      </c>
      <c r="F19" s="22" t="s">
        <v>116</v>
      </c>
      <c r="G19" s="22" t="s">
        <v>80</v>
      </c>
      <c r="H19" s="22">
        <v>82</v>
      </c>
      <c r="I19" s="22"/>
      <c r="J19" s="22">
        <v>1</v>
      </c>
      <c r="K19" s="71">
        <v>2</v>
      </c>
      <c r="L19" s="25">
        <f>H19*J19*K19</f>
        <v>164</v>
      </c>
    </row>
    <row r="20" spans="3:12" ht="37.5" customHeight="1" x14ac:dyDescent="0.25">
      <c r="C20" s="73">
        <f>C19+1</f>
        <v>3</v>
      </c>
      <c r="D20" s="74" t="s">
        <v>86</v>
      </c>
      <c r="E20" s="24" t="s">
        <v>87</v>
      </c>
      <c r="F20" s="22" t="s">
        <v>116</v>
      </c>
      <c r="G20" s="22" t="s">
        <v>80</v>
      </c>
      <c r="H20" s="22">
        <v>33</v>
      </c>
      <c r="I20" s="22">
        <v>1.75</v>
      </c>
      <c r="J20" s="22">
        <v>1.75</v>
      </c>
      <c r="K20" s="71">
        <v>2</v>
      </c>
      <c r="L20" s="25">
        <f>H20*J20*K20</f>
        <v>115.5</v>
      </c>
    </row>
    <row r="21" spans="3:12" x14ac:dyDescent="0.25">
      <c r="C21" s="21">
        <f>C20+1</f>
        <v>4</v>
      </c>
      <c r="D21" s="75" t="s">
        <v>88</v>
      </c>
      <c r="E21" s="24" t="s">
        <v>146</v>
      </c>
      <c r="F21" s="76">
        <v>8.3000000000000004E-2</v>
      </c>
      <c r="G21" s="22"/>
      <c r="H21" s="22"/>
      <c r="I21" s="22"/>
      <c r="J21" s="77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5" t="s">
        <v>118</v>
      </c>
      <c r="E22" s="24" t="s">
        <v>119</v>
      </c>
      <c r="F22" s="76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5" t="s">
        <v>89</v>
      </c>
      <c r="E23" s="24" t="s">
        <v>90</v>
      </c>
      <c r="F23" s="76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8" t="s">
        <v>92</v>
      </c>
      <c r="E24" s="42"/>
      <c r="F24" s="76"/>
      <c r="G24" s="42"/>
      <c r="H24" s="42"/>
      <c r="I24" s="42"/>
      <c r="J24" s="42"/>
      <c r="K24" s="24"/>
      <c r="L24" s="79">
        <f>SUM(L18:L23)</f>
        <v>3978.7854079999997</v>
      </c>
    </row>
    <row r="25" spans="3:12" ht="15.75" x14ac:dyDescent="0.25">
      <c r="C25" s="73">
        <v>7</v>
      </c>
      <c r="D25" s="80" t="s">
        <v>93</v>
      </c>
      <c r="E25" s="81"/>
      <c r="F25" s="82">
        <v>0.02</v>
      </c>
      <c r="G25" s="81"/>
      <c r="H25" s="81"/>
      <c r="I25" s="81"/>
      <c r="J25" s="81"/>
      <c r="K25" s="83"/>
      <c r="L25" s="84">
        <f>L24*0.02</f>
        <v>79.575708159999991</v>
      </c>
    </row>
    <row r="26" spans="3:12" ht="15.75" x14ac:dyDescent="0.25">
      <c r="C26" s="85"/>
      <c r="D26" s="86" t="s">
        <v>94</v>
      </c>
      <c r="E26" s="86"/>
      <c r="F26" s="87"/>
      <c r="G26" s="86"/>
      <c r="H26" s="86"/>
      <c r="I26" s="86"/>
      <c r="J26" s="86"/>
      <c r="K26" s="86"/>
      <c r="L26" s="88">
        <v>4058.37</v>
      </c>
    </row>
    <row r="27" spans="3:12" x14ac:dyDescent="0.25">
      <c r="C27" s="21"/>
      <c r="D27" s="89" t="s">
        <v>34</v>
      </c>
      <c r="E27" s="89"/>
      <c r="F27" s="89"/>
      <c r="G27" s="89"/>
      <c r="H27" s="89"/>
      <c r="I27" s="89"/>
      <c r="J27" s="89"/>
      <c r="K27" s="89"/>
      <c r="L27" s="90">
        <f>L26*0.2</f>
        <v>811.67399999999998</v>
      </c>
    </row>
    <row r="28" spans="3:12" ht="15.75" x14ac:dyDescent="0.25">
      <c r="C28" s="91"/>
      <c r="D28" s="92" t="s">
        <v>35</v>
      </c>
      <c r="E28" s="93"/>
      <c r="F28" s="93"/>
      <c r="G28" s="94"/>
      <c r="H28" s="94"/>
      <c r="I28" s="94"/>
      <c r="J28" s="94"/>
      <c r="K28" s="94"/>
      <c r="L28" s="95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2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4" t="s">
        <v>44</v>
      </c>
      <c r="E40" s="103"/>
      <c r="F40" s="103"/>
      <c r="G40" s="103"/>
      <c r="H40" s="103"/>
      <c r="I40" s="105"/>
      <c r="J40" s="105"/>
    </row>
    <row r="41" spans="2:10" ht="15.75" hidden="1" x14ac:dyDescent="0.25">
      <c r="B41" s="8"/>
      <c r="D41" s="106"/>
      <c r="E41" s="106"/>
      <c r="F41" s="106"/>
      <c r="G41" s="106"/>
      <c r="H41" s="106"/>
      <c r="I41" s="106"/>
      <c r="J41" s="106"/>
    </row>
    <row r="42" spans="2:10" ht="15.75" hidden="1" x14ac:dyDescent="0.25">
      <c r="B42" s="8"/>
      <c r="D42" s="103" t="s">
        <v>124</v>
      </c>
      <c r="E42" s="153" t="s">
        <v>125</v>
      </c>
      <c r="F42" s="153"/>
      <c r="G42" s="103" t="s">
        <v>126</v>
      </c>
      <c r="H42" s="103"/>
      <c r="I42" s="103"/>
      <c r="J42" s="103"/>
    </row>
    <row r="43" spans="2:10" ht="15.75" hidden="1" x14ac:dyDescent="0.25">
      <c r="B43" s="8"/>
      <c r="D43" s="106"/>
      <c r="E43" s="106"/>
      <c r="F43" s="106"/>
      <c r="G43" s="106"/>
      <c r="H43" s="106"/>
      <c r="I43" s="106"/>
      <c r="J43" s="106"/>
    </row>
    <row r="44" spans="2:10" ht="15.75" hidden="1" x14ac:dyDescent="0.25">
      <c r="B44" s="8"/>
      <c r="D44" s="103" t="s">
        <v>48</v>
      </c>
      <c r="E44" s="153" t="s">
        <v>125</v>
      </c>
      <c r="F44" s="153"/>
      <c r="G44" s="103" t="s">
        <v>49</v>
      </c>
      <c r="H44" s="103"/>
      <c r="I44" s="103"/>
      <c r="J44" s="103"/>
    </row>
    <row r="45" spans="2:10" ht="15.75" hidden="1" x14ac:dyDescent="0.25">
      <c r="B45" s="8"/>
      <c r="D45" s="103"/>
      <c r="E45" s="103"/>
      <c r="F45" s="103"/>
      <c r="G45" s="103"/>
      <c r="H45" s="103"/>
      <c r="I45" s="105"/>
      <c r="J45" s="105"/>
    </row>
    <row r="46" spans="2:10" ht="15.75" hidden="1" x14ac:dyDescent="0.25">
      <c r="B46" s="8"/>
      <c r="D46" s="103" t="s">
        <v>127</v>
      </c>
      <c r="E46" s="153" t="s">
        <v>125</v>
      </c>
      <c r="F46" s="153"/>
      <c r="G46" s="103" t="s">
        <v>51</v>
      </c>
      <c r="H46" s="103"/>
      <c r="I46" s="105"/>
      <c r="J46" s="105"/>
    </row>
    <row r="47" spans="2:10" ht="15.75" hidden="1" x14ac:dyDescent="0.25">
      <c r="B47" s="8"/>
      <c r="D47" s="103"/>
      <c r="E47" s="103"/>
      <c r="F47" s="103"/>
      <c r="G47" s="103"/>
      <c r="H47" s="103"/>
      <c r="I47" s="105"/>
      <c r="J47" s="105"/>
    </row>
    <row r="48" spans="2:10" ht="15.75" hidden="1" x14ac:dyDescent="0.25">
      <c r="B48" s="8"/>
      <c r="D48" s="103" t="s">
        <v>52</v>
      </c>
      <c r="E48" s="153" t="s">
        <v>125</v>
      </c>
      <c r="F48" s="153"/>
      <c r="G48" s="103" t="s">
        <v>53</v>
      </c>
      <c r="H48" s="103"/>
      <c r="I48" s="105"/>
      <c r="J48" s="105"/>
    </row>
    <row r="49" spans="2:10" ht="15.75" hidden="1" x14ac:dyDescent="0.25">
      <c r="B49" s="64"/>
      <c r="D49" s="103"/>
      <c r="E49" s="103"/>
      <c r="F49" s="103"/>
      <c r="G49" s="103"/>
      <c r="H49" s="103"/>
      <c r="I49" s="105"/>
      <c r="J49" s="105"/>
    </row>
    <row r="50" spans="2:10" ht="15.75" hidden="1" x14ac:dyDescent="0.25">
      <c r="B50" s="65"/>
      <c r="D50" s="103" t="s">
        <v>54</v>
      </c>
      <c r="E50" s="153" t="s">
        <v>125</v>
      </c>
      <c r="F50" s="153"/>
      <c r="G50" s="103" t="s">
        <v>55</v>
      </c>
      <c r="H50" s="103"/>
      <c r="I50" s="105"/>
      <c r="J50" s="109"/>
    </row>
    <row r="51" spans="2:10" ht="15.75" hidden="1" x14ac:dyDescent="0.25">
      <c r="B51" s="65"/>
      <c r="D51" s="103"/>
      <c r="E51" s="103"/>
      <c r="F51" s="103"/>
      <c r="G51" s="103"/>
      <c r="H51" s="103"/>
      <c r="I51" s="105"/>
      <c r="J51" s="109"/>
    </row>
    <row r="52" spans="2:10" ht="15.75" hidden="1" x14ac:dyDescent="0.25">
      <c r="B52" s="65"/>
      <c r="D52" s="103" t="s">
        <v>56</v>
      </c>
      <c r="E52" s="153" t="s">
        <v>125</v>
      </c>
      <c r="F52" s="153"/>
      <c r="G52" s="103" t="s">
        <v>57</v>
      </c>
      <c r="H52" s="103"/>
      <c r="I52" s="105"/>
      <c r="J52" s="109"/>
    </row>
    <row r="53" spans="2:10" ht="15.75" hidden="1" x14ac:dyDescent="0.25">
      <c r="B53" s="65"/>
      <c r="D53" s="108"/>
      <c r="E53" s="108"/>
      <c r="F53" s="108"/>
      <c r="G53" s="108"/>
      <c r="H53" s="108"/>
      <c r="I53" s="109"/>
      <c r="J53" s="109"/>
    </row>
    <row r="54" spans="2:10" ht="15.75" hidden="1" x14ac:dyDescent="0.25">
      <c r="B54" s="53"/>
      <c r="D54" s="103" t="s">
        <v>63</v>
      </c>
      <c r="E54" s="153" t="s">
        <v>125</v>
      </c>
      <c r="F54" s="153"/>
      <c r="G54" s="103" t="s">
        <v>147</v>
      </c>
      <c r="H54" s="103"/>
      <c r="I54" s="110"/>
      <c r="J54" s="110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view="pageBreakPreview" topLeftCell="A15" zoomScaleNormal="10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156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157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18.75" customHeight="1" x14ac:dyDescent="0.3">
      <c r="B10" s="144" t="s">
        <v>23</v>
      </c>
      <c r="C10" s="144"/>
      <c r="D10" s="144"/>
      <c r="E10" s="144"/>
      <c r="F10" s="144"/>
      <c r="G10" s="144"/>
      <c r="H10" s="144"/>
      <c r="I10" s="144"/>
      <c r="J10" s="144"/>
      <c r="K10" s="144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143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39" customHeight="1" x14ac:dyDescent="0.25">
      <c r="B16" s="21">
        <v>1</v>
      </c>
      <c r="C16" s="3" t="s">
        <v>144</v>
      </c>
      <c r="D16" s="24" t="s">
        <v>145</v>
      </c>
      <c r="E16" s="22" t="s">
        <v>79</v>
      </c>
      <c r="F16" s="22" t="s">
        <v>80</v>
      </c>
      <c r="G16" s="22">
        <v>5600</v>
      </c>
      <c r="H16" s="22">
        <v>1.4</v>
      </c>
      <c r="I16" s="22">
        <v>1.4</v>
      </c>
      <c r="J16" s="71">
        <v>0.6</v>
      </c>
      <c r="K16" s="25">
        <f>I16*J16*G16</f>
        <v>4704</v>
      </c>
    </row>
    <row r="17" spans="2:11" x14ac:dyDescent="0.25">
      <c r="B17" s="21"/>
      <c r="C17" s="3" t="s">
        <v>81</v>
      </c>
      <c r="D17" s="24"/>
      <c r="E17" s="69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0" t="s">
        <v>82</v>
      </c>
      <c r="D18" s="24" t="s">
        <v>83</v>
      </c>
      <c r="E18" s="69"/>
      <c r="F18" s="22"/>
      <c r="G18" s="22"/>
      <c r="H18" s="22"/>
      <c r="I18" s="22"/>
      <c r="J18" s="23"/>
      <c r="K18" s="72">
        <f>K17*0.85</f>
        <v>3998.4</v>
      </c>
    </row>
    <row r="19" spans="2:11" ht="30" x14ac:dyDescent="0.25">
      <c r="B19" s="21">
        <v>2</v>
      </c>
      <c r="C19" s="3" t="s">
        <v>114</v>
      </c>
      <c r="D19" s="24" t="s">
        <v>115</v>
      </c>
      <c r="E19" s="22" t="s">
        <v>116</v>
      </c>
      <c r="F19" s="22" t="s">
        <v>80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3">
        <f>B19+1</f>
        <v>3</v>
      </c>
      <c r="C20" s="74" t="s">
        <v>86</v>
      </c>
      <c r="D20" s="24" t="s">
        <v>87</v>
      </c>
      <c r="E20" s="22" t="s">
        <v>116</v>
      </c>
      <c r="F20" s="22" t="s">
        <v>80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5" t="s">
        <v>88</v>
      </c>
      <c r="D21" s="24" t="s">
        <v>146</v>
      </c>
      <c r="E21" s="76">
        <v>8.3000000000000004E-2</v>
      </c>
      <c r="F21" s="22"/>
      <c r="G21" s="22"/>
      <c r="H21" s="22"/>
      <c r="I21" s="77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5" t="s">
        <v>118</v>
      </c>
      <c r="D22" s="24" t="s">
        <v>119</v>
      </c>
      <c r="E22" s="76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5" t="s">
        <v>89</v>
      </c>
      <c r="D23" s="24" t="s">
        <v>90</v>
      </c>
      <c r="E23" s="76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8" t="s">
        <v>92</v>
      </c>
      <c r="D24" s="42"/>
      <c r="E24" s="76"/>
      <c r="F24" s="42"/>
      <c r="G24" s="42"/>
      <c r="H24" s="42"/>
      <c r="I24" s="42"/>
      <c r="J24" s="24"/>
      <c r="K24" s="79">
        <f>SUM(K18:K23)</f>
        <v>5259.3072799999991</v>
      </c>
    </row>
    <row r="25" spans="2:11" ht="15.75" x14ac:dyDescent="0.25">
      <c r="B25" s="73">
        <v>7</v>
      </c>
      <c r="C25" s="80" t="s">
        <v>93</v>
      </c>
      <c r="D25" s="81"/>
      <c r="E25" s="82">
        <v>0.02</v>
      </c>
      <c r="F25" s="81"/>
      <c r="G25" s="81"/>
      <c r="H25" s="81"/>
      <c r="I25" s="81"/>
      <c r="J25" s="83"/>
      <c r="K25" s="84">
        <f>K24*0.02</f>
        <v>105.18614559999999</v>
      </c>
    </row>
    <row r="26" spans="2:11" ht="15.75" x14ac:dyDescent="0.25">
      <c r="B26" s="85"/>
      <c r="C26" s="86" t="s">
        <v>94</v>
      </c>
      <c r="D26" s="86"/>
      <c r="E26" s="87"/>
      <c r="F26" s="86"/>
      <c r="G26" s="86"/>
      <c r="H26" s="86"/>
      <c r="I26" s="86"/>
      <c r="J26" s="86"/>
      <c r="K26" s="88">
        <v>5364.5</v>
      </c>
    </row>
    <row r="27" spans="2:11" x14ac:dyDescent="0.25">
      <c r="B27" s="21"/>
      <c r="C27" s="89" t="s">
        <v>34</v>
      </c>
      <c r="D27" s="89"/>
      <c r="E27" s="89"/>
      <c r="F27" s="89"/>
      <c r="G27" s="89"/>
      <c r="H27" s="89"/>
      <c r="I27" s="89"/>
      <c r="J27" s="89"/>
      <c r="K27" s="90">
        <f>K26*0.2</f>
        <v>1072.9000000000001</v>
      </c>
    </row>
    <row r="28" spans="2:11" ht="15.75" x14ac:dyDescent="0.25">
      <c r="B28" s="91"/>
      <c r="C28" s="92" t="s">
        <v>35</v>
      </c>
      <c r="D28" s="93"/>
      <c r="E28" s="93"/>
      <c r="F28" s="94"/>
      <c r="G28" s="94"/>
      <c r="H28" s="94"/>
      <c r="I28" s="94"/>
      <c r="J28" s="94"/>
      <c r="K28" s="95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3"/>
      <c r="C40" s="104" t="s">
        <v>44</v>
      </c>
      <c r="D40" s="103"/>
      <c r="E40" s="103"/>
      <c r="F40" s="103"/>
      <c r="G40" s="103"/>
      <c r="H40" s="105"/>
      <c r="I40" s="103"/>
    </row>
    <row r="41" spans="2:9" ht="15.75" hidden="1" x14ac:dyDescent="0.25">
      <c r="B41" s="103"/>
      <c r="C41" s="106"/>
      <c r="D41" s="106"/>
      <c r="E41" s="106"/>
      <c r="F41" s="106"/>
      <c r="G41" s="106"/>
      <c r="H41" s="106"/>
      <c r="I41" s="106"/>
    </row>
    <row r="42" spans="2:9" ht="15.75" hidden="1" x14ac:dyDescent="0.25">
      <c r="B42" s="103"/>
      <c r="C42" s="103" t="s">
        <v>124</v>
      </c>
      <c r="D42" s="153" t="s">
        <v>125</v>
      </c>
      <c r="E42" s="153"/>
      <c r="F42" s="103" t="s">
        <v>126</v>
      </c>
      <c r="G42" s="103"/>
      <c r="H42" s="103"/>
      <c r="I42" s="103"/>
    </row>
    <row r="43" spans="2:9" ht="15.75" hidden="1" x14ac:dyDescent="0.25">
      <c r="B43" s="103"/>
      <c r="C43" s="106"/>
      <c r="D43" s="106"/>
      <c r="E43" s="106"/>
      <c r="F43" s="106"/>
      <c r="G43" s="106"/>
      <c r="H43" s="106"/>
      <c r="I43" s="105"/>
    </row>
    <row r="44" spans="2:9" ht="15.75" hidden="1" x14ac:dyDescent="0.25">
      <c r="B44" s="103"/>
      <c r="C44" s="103" t="s">
        <v>48</v>
      </c>
      <c r="D44" s="153" t="s">
        <v>125</v>
      </c>
      <c r="E44" s="153"/>
      <c r="F44" s="103" t="s">
        <v>49</v>
      </c>
      <c r="G44" s="103"/>
      <c r="H44" s="103"/>
      <c r="I44" s="105"/>
    </row>
    <row r="45" spans="2:9" ht="15.75" hidden="1" x14ac:dyDescent="0.25">
      <c r="B45" s="107"/>
      <c r="C45" s="103"/>
      <c r="D45" s="103"/>
      <c r="E45" s="103"/>
      <c r="F45" s="103"/>
      <c r="G45" s="103"/>
      <c r="H45" s="105"/>
      <c r="I45" s="105"/>
    </row>
    <row r="46" spans="2:9" ht="15.75" hidden="1" x14ac:dyDescent="0.25">
      <c r="B46" s="108"/>
      <c r="C46" s="103" t="s">
        <v>127</v>
      </c>
      <c r="D46" s="153" t="s">
        <v>125</v>
      </c>
      <c r="E46" s="153"/>
      <c r="F46" s="103" t="s">
        <v>51</v>
      </c>
      <c r="G46" s="103"/>
      <c r="H46" s="105"/>
      <c r="I46" s="109"/>
    </row>
    <row r="47" spans="2:9" ht="15.75" hidden="1" x14ac:dyDescent="0.25">
      <c r="B47" s="108"/>
      <c r="C47" s="103"/>
      <c r="D47" s="103"/>
      <c r="E47" s="103"/>
      <c r="F47" s="103"/>
      <c r="G47" s="103"/>
      <c r="H47" s="105"/>
      <c r="I47" s="109"/>
    </row>
    <row r="48" spans="2:9" ht="15.75" hidden="1" x14ac:dyDescent="0.25">
      <c r="B48" s="108"/>
      <c r="C48" s="103" t="s">
        <v>52</v>
      </c>
      <c r="D48" s="153" t="s">
        <v>125</v>
      </c>
      <c r="E48" s="153"/>
      <c r="F48" s="103" t="s">
        <v>53</v>
      </c>
      <c r="G48" s="103"/>
      <c r="H48" s="105"/>
      <c r="I48" s="109"/>
    </row>
    <row r="49" spans="2:9" ht="15.75" hidden="1" x14ac:dyDescent="0.25">
      <c r="B49" s="108"/>
      <c r="C49" s="103"/>
      <c r="D49" s="103"/>
      <c r="E49" s="103"/>
      <c r="F49" s="103"/>
      <c r="G49" s="103"/>
      <c r="H49" s="105"/>
      <c r="I49" s="109"/>
    </row>
    <row r="50" spans="2:9" ht="15.75" hidden="1" x14ac:dyDescent="0.25">
      <c r="C50" s="103" t="s">
        <v>54</v>
      </c>
      <c r="D50" s="153" t="s">
        <v>125</v>
      </c>
      <c r="E50" s="153"/>
      <c r="F50" s="103" t="s">
        <v>55</v>
      </c>
      <c r="G50" s="103"/>
      <c r="H50" s="105"/>
    </row>
    <row r="51" spans="2:9" ht="15.75" hidden="1" x14ac:dyDescent="0.25">
      <c r="C51" s="103"/>
      <c r="D51" s="103"/>
      <c r="E51" s="103"/>
      <c r="F51" s="103"/>
      <c r="G51" s="103"/>
      <c r="H51" s="105"/>
    </row>
    <row r="52" spans="2:9" ht="15.75" hidden="1" x14ac:dyDescent="0.25">
      <c r="C52" s="103" t="s">
        <v>56</v>
      </c>
      <c r="D52" s="153" t="s">
        <v>125</v>
      </c>
      <c r="E52" s="153"/>
      <c r="F52" s="103" t="s">
        <v>57</v>
      </c>
      <c r="G52" s="103"/>
      <c r="H52" s="105"/>
    </row>
    <row r="53" spans="2:9" ht="15.75" hidden="1" x14ac:dyDescent="0.25">
      <c r="C53" s="108"/>
      <c r="D53" s="108"/>
      <c r="E53" s="108"/>
      <c r="F53" s="108"/>
      <c r="G53" s="108"/>
      <c r="H53" s="109"/>
    </row>
    <row r="54" spans="2:9" ht="15.75" hidden="1" x14ac:dyDescent="0.25">
      <c r="C54" s="103" t="s">
        <v>63</v>
      </c>
      <c r="D54" s="153" t="s">
        <v>125</v>
      </c>
      <c r="E54" s="153"/>
      <c r="F54" s="103" t="s">
        <v>64</v>
      </c>
      <c r="G54" s="103"/>
      <c r="H54" s="110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6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view="pageBreakPreview" zoomScaleNormal="10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160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161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54" t="s">
        <v>162</v>
      </c>
      <c r="D10" s="154"/>
      <c r="E10" s="154"/>
      <c r="F10" s="154"/>
      <c r="G10" s="154"/>
      <c r="H10" s="154"/>
      <c r="I10" s="154"/>
      <c r="J10" s="154"/>
      <c r="K10" s="154"/>
      <c r="L10" s="154"/>
    </row>
    <row r="11" spans="3:12" ht="20.25" x14ac:dyDescent="0.3">
      <c r="C11" s="155"/>
      <c r="D11" s="155"/>
      <c r="E11" s="155"/>
      <c r="F11" s="155"/>
      <c r="G11" s="155"/>
      <c r="H11" s="155"/>
      <c r="I11" s="155"/>
      <c r="J11" s="155"/>
      <c r="K11" s="155"/>
      <c r="L11" s="155"/>
    </row>
    <row r="12" spans="3:12" ht="18.75" customHeight="1" x14ac:dyDescent="0.3">
      <c r="C12" s="144" t="s">
        <v>163</v>
      </c>
      <c r="D12" s="144"/>
      <c r="E12" s="144"/>
      <c r="F12" s="144"/>
      <c r="G12" s="144"/>
      <c r="H12" s="144"/>
      <c r="I12" s="144"/>
      <c r="J12" s="144"/>
      <c r="K12" s="144"/>
      <c r="L12" s="144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58" t="s">
        <v>143</v>
      </c>
      <c r="D14" s="158"/>
      <c r="E14" s="158"/>
      <c r="F14" s="158"/>
      <c r="G14" s="158"/>
      <c r="H14" s="158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68" t="s">
        <v>69</v>
      </c>
      <c r="J16" s="68" t="s">
        <v>70</v>
      </c>
      <c r="K16" s="18" t="s">
        <v>71</v>
      </c>
      <c r="L16" s="20" t="s">
        <v>72</v>
      </c>
    </row>
    <row r="17" spans="3:12" ht="15.75" x14ac:dyDescent="0.25">
      <c r="C17" s="97"/>
      <c r="D17" s="4"/>
      <c r="E17" s="4"/>
      <c r="F17" s="98"/>
      <c r="G17" s="98"/>
      <c r="H17" s="98"/>
      <c r="I17" s="98"/>
      <c r="J17" s="98"/>
      <c r="K17" s="4"/>
      <c r="L17" s="99"/>
    </row>
    <row r="18" spans="3:12" ht="45" x14ac:dyDescent="0.25">
      <c r="C18" s="21">
        <v>1</v>
      </c>
      <c r="D18" s="3" t="s">
        <v>144</v>
      </c>
      <c r="E18" s="24" t="s">
        <v>145</v>
      </c>
      <c r="F18" s="22" t="s">
        <v>79</v>
      </c>
      <c r="G18" s="22" t="s">
        <v>80</v>
      </c>
      <c r="H18" s="22">
        <v>5600</v>
      </c>
      <c r="I18" s="22">
        <v>1.4</v>
      </c>
      <c r="J18" s="22">
        <v>1.4</v>
      </c>
      <c r="K18" s="71">
        <v>0.5</v>
      </c>
      <c r="L18" s="25">
        <f>J18*K18*H18</f>
        <v>3919.9999999999995</v>
      </c>
    </row>
    <row r="19" spans="3:12" x14ac:dyDescent="0.25">
      <c r="C19" s="21"/>
      <c r="D19" s="3" t="s">
        <v>81</v>
      </c>
      <c r="E19" s="24"/>
      <c r="F19" s="69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0" t="s">
        <v>82</v>
      </c>
      <c r="E20" s="24" t="s">
        <v>83</v>
      </c>
      <c r="F20" s="69"/>
      <c r="G20" s="22"/>
      <c r="H20" s="22"/>
      <c r="I20" s="22"/>
      <c r="J20" s="22"/>
      <c r="K20" s="23"/>
      <c r="L20" s="72">
        <f>L19*0.85</f>
        <v>3331.9999999999995</v>
      </c>
    </row>
    <row r="21" spans="3:12" ht="30" x14ac:dyDescent="0.25">
      <c r="C21" s="21">
        <v>2</v>
      </c>
      <c r="D21" s="3" t="s">
        <v>114</v>
      </c>
      <c r="E21" s="24" t="s">
        <v>115</v>
      </c>
      <c r="F21" s="22" t="s">
        <v>116</v>
      </c>
      <c r="G21" s="22" t="s">
        <v>80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3">
        <f>C21+1</f>
        <v>3</v>
      </c>
      <c r="D22" s="74" t="s">
        <v>86</v>
      </c>
      <c r="E22" s="24" t="s">
        <v>87</v>
      </c>
      <c r="F22" s="22" t="s">
        <v>116</v>
      </c>
      <c r="G22" s="22" t="s">
        <v>80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5" t="s">
        <v>88</v>
      </c>
      <c r="E23" s="24" t="s">
        <v>146</v>
      </c>
      <c r="F23" s="76">
        <v>8.3000000000000004E-2</v>
      </c>
      <c r="G23" s="22"/>
      <c r="H23" s="22"/>
      <c r="I23" s="22"/>
      <c r="J23" s="77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5" t="s">
        <v>118</v>
      </c>
      <c r="E24" s="24" t="s">
        <v>119</v>
      </c>
      <c r="F24" s="76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5" t="s">
        <v>89</v>
      </c>
      <c r="E25" s="24" t="s">
        <v>90</v>
      </c>
      <c r="F25" s="76">
        <v>0.06</v>
      </c>
      <c r="G25" s="22" t="s">
        <v>91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8" t="s">
        <v>92</v>
      </c>
      <c r="E26" s="42"/>
      <c r="F26" s="76"/>
      <c r="G26" s="42"/>
      <c r="H26" s="42"/>
      <c r="I26" s="42"/>
      <c r="J26" s="42"/>
      <c r="K26" s="24"/>
      <c r="L26" s="79">
        <f>SUM(L20:L25)</f>
        <v>4429.3393999999998</v>
      </c>
    </row>
    <row r="27" spans="3:12" ht="15.75" x14ac:dyDescent="0.25">
      <c r="C27" s="73">
        <v>7</v>
      </c>
      <c r="D27" s="80" t="s">
        <v>93</v>
      </c>
      <c r="E27" s="81"/>
      <c r="F27" s="82">
        <v>0.02</v>
      </c>
      <c r="G27" s="81"/>
      <c r="H27" s="81"/>
      <c r="I27" s="81"/>
      <c r="J27" s="81"/>
      <c r="K27" s="83"/>
      <c r="L27" s="84">
        <f>L26*0.02</f>
        <v>88.586787999999999</v>
      </c>
    </row>
    <row r="28" spans="3:12" ht="15.75" x14ac:dyDescent="0.25">
      <c r="C28" s="85"/>
      <c r="D28" s="86" t="s">
        <v>94</v>
      </c>
      <c r="E28" s="86"/>
      <c r="F28" s="87"/>
      <c r="G28" s="86"/>
      <c r="H28" s="86"/>
      <c r="I28" s="86"/>
      <c r="J28" s="86"/>
      <c r="K28" s="86"/>
      <c r="L28" s="88">
        <v>4517.93</v>
      </c>
    </row>
    <row r="29" spans="3:12" x14ac:dyDescent="0.25">
      <c r="C29" s="21"/>
      <c r="D29" s="89" t="s">
        <v>34</v>
      </c>
      <c r="E29" s="89"/>
      <c r="F29" s="89"/>
      <c r="G29" s="89"/>
      <c r="H29" s="89"/>
      <c r="I29" s="89"/>
      <c r="J29" s="89"/>
      <c r="K29" s="89"/>
      <c r="L29" s="90">
        <f>L28*0.2</f>
        <v>903.58600000000013</v>
      </c>
    </row>
    <row r="30" spans="3:12" ht="15.75" x14ac:dyDescent="0.25">
      <c r="C30" s="91"/>
      <c r="D30" s="92" t="s">
        <v>35</v>
      </c>
      <c r="E30" s="93"/>
      <c r="F30" s="93"/>
      <c r="G30" s="94"/>
      <c r="H30" s="94"/>
      <c r="I30" s="94"/>
      <c r="J30" s="94"/>
      <c r="K30" s="94"/>
      <c r="L30" s="95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120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135</v>
      </c>
      <c r="G39" s="8"/>
      <c r="H39" s="8"/>
      <c r="I39" s="58"/>
      <c r="J39" s="58"/>
    </row>
    <row r="40" spans="3:10" ht="45" customHeight="1" x14ac:dyDescent="0.25">
      <c r="C40" s="9"/>
      <c r="D40" s="59" t="s">
        <v>122</v>
      </c>
      <c r="E40" s="59"/>
      <c r="F40" s="59" t="s">
        <v>123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3"/>
      <c r="D42" s="104" t="s">
        <v>44</v>
      </c>
      <c r="E42" s="103"/>
      <c r="F42" s="103"/>
      <c r="G42" s="103"/>
      <c r="H42" s="103"/>
      <c r="I42" s="105"/>
      <c r="J42" s="105"/>
    </row>
    <row r="43" spans="3:10" ht="15.75" hidden="1" x14ac:dyDescent="0.25">
      <c r="C43" s="103"/>
      <c r="D43" s="106"/>
      <c r="E43" s="106"/>
      <c r="F43" s="106"/>
      <c r="G43" s="106"/>
      <c r="H43" s="106"/>
      <c r="I43" s="106"/>
      <c r="J43" s="106"/>
    </row>
    <row r="44" spans="3:10" ht="15.75" hidden="1" x14ac:dyDescent="0.25">
      <c r="C44" s="103"/>
      <c r="D44" s="103" t="s">
        <v>124</v>
      </c>
      <c r="E44" s="153" t="s">
        <v>125</v>
      </c>
      <c r="F44" s="153"/>
      <c r="G44" s="103" t="s">
        <v>126</v>
      </c>
      <c r="H44" s="103"/>
      <c r="I44" s="103"/>
      <c r="J44" s="103"/>
    </row>
    <row r="45" spans="3:10" ht="15.75" hidden="1" x14ac:dyDescent="0.25">
      <c r="C45" s="103"/>
      <c r="D45" s="106"/>
      <c r="E45" s="106"/>
      <c r="F45" s="106"/>
      <c r="G45" s="106"/>
      <c r="H45" s="106"/>
      <c r="I45" s="106"/>
      <c r="J45" s="106"/>
    </row>
    <row r="46" spans="3:10" ht="15.75" hidden="1" x14ac:dyDescent="0.25">
      <c r="C46" s="103"/>
      <c r="D46" s="103" t="s">
        <v>48</v>
      </c>
      <c r="E46" s="153" t="s">
        <v>125</v>
      </c>
      <c r="F46" s="153"/>
      <c r="G46" s="103" t="s">
        <v>49</v>
      </c>
      <c r="H46" s="103"/>
      <c r="I46" s="103"/>
      <c r="J46" s="103"/>
    </row>
    <row r="47" spans="3:10" ht="15.75" hidden="1" x14ac:dyDescent="0.25">
      <c r="C47" s="103"/>
      <c r="D47" s="103"/>
      <c r="E47" s="103"/>
      <c r="F47" s="103"/>
      <c r="G47" s="103"/>
      <c r="H47" s="103"/>
      <c r="I47" s="105"/>
      <c r="J47" s="105"/>
    </row>
    <row r="48" spans="3:10" ht="15.75" hidden="1" x14ac:dyDescent="0.25">
      <c r="C48" s="103"/>
      <c r="D48" s="103" t="s">
        <v>127</v>
      </c>
      <c r="E48" s="153" t="s">
        <v>125</v>
      </c>
      <c r="F48" s="153"/>
      <c r="G48" s="103" t="s">
        <v>51</v>
      </c>
      <c r="H48" s="103"/>
      <c r="I48" s="105"/>
      <c r="J48" s="105"/>
    </row>
    <row r="49" spans="3:10" ht="15.75" hidden="1" x14ac:dyDescent="0.25">
      <c r="C49" s="103"/>
      <c r="D49" s="103"/>
      <c r="E49" s="103"/>
      <c r="F49" s="103"/>
      <c r="G49" s="103"/>
      <c r="H49" s="103"/>
      <c r="I49" s="105"/>
      <c r="J49" s="105"/>
    </row>
    <row r="50" spans="3:10" ht="15.75" hidden="1" x14ac:dyDescent="0.25">
      <c r="C50" s="103"/>
      <c r="D50" s="103" t="s">
        <v>52</v>
      </c>
      <c r="E50" s="153" t="s">
        <v>125</v>
      </c>
      <c r="F50" s="153"/>
      <c r="G50" s="103" t="s">
        <v>53</v>
      </c>
      <c r="H50" s="103"/>
      <c r="I50" s="105"/>
      <c r="J50" s="105"/>
    </row>
    <row r="51" spans="3:10" ht="15.75" hidden="1" x14ac:dyDescent="0.25">
      <c r="C51" s="107"/>
      <c r="D51" s="103"/>
      <c r="E51" s="103"/>
      <c r="F51" s="103"/>
      <c r="G51" s="103"/>
      <c r="H51" s="103"/>
      <c r="I51" s="105"/>
      <c r="J51" s="105"/>
    </row>
    <row r="52" spans="3:10" ht="15.75" hidden="1" x14ac:dyDescent="0.25">
      <c r="C52" s="108"/>
      <c r="D52" s="103" t="s">
        <v>54</v>
      </c>
      <c r="E52" s="153" t="s">
        <v>125</v>
      </c>
      <c r="F52" s="153"/>
      <c r="G52" s="103" t="s">
        <v>55</v>
      </c>
      <c r="H52" s="103"/>
      <c r="I52" s="105"/>
      <c r="J52" s="109"/>
    </row>
    <row r="53" spans="3:10" ht="15.75" hidden="1" x14ac:dyDescent="0.25">
      <c r="C53" s="108"/>
      <c r="D53" s="103"/>
      <c r="E53" s="103"/>
      <c r="F53" s="103"/>
      <c r="G53" s="103"/>
      <c r="H53" s="103"/>
      <c r="I53" s="105"/>
      <c r="J53" s="109"/>
    </row>
    <row r="54" spans="3:10" ht="15.75" hidden="1" x14ac:dyDescent="0.25">
      <c r="C54" s="108"/>
      <c r="D54" s="103" t="s">
        <v>56</v>
      </c>
      <c r="E54" s="153" t="s">
        <v>125</v>
      </c>
      <c r="F54" s="153"/>
      <c r="G54" s="103" t="s">
        <v>57</v>
      </c>
      <c r="H54" s="103"/>
      <c r="I54" s="105"/>
      <c r="J54" s="109"/>
    </row>
    <row r="55" spans="3:10" ht="15.75" hidden="1" x14ac:dyDescent="0.25">
      <c r="C55" s="108"/>
      <c r="D55" s="108"/>
      <c r="E55" s="108"/>
      <c r="F55" s="108"/>
      <c r="G55" s="108"/>
      <c r="H55" s="108"/>
      <c r="I55" s="109"/>
      <c r="J55" s="109"/>
    </row>
    <row r="56" spans="3:10" ht="15.75" hidden="1" x14ac:dyDescent="0.25">
      <c r="C56" s="111"/>
      <c r="D56" s="103" t="s">
        <v>58</v>
      </c>
      <c r="E56" s="153" t="s">
        <v>125</v>
      </c>
      <c r="F56" s="153"/>
      <c r="G56" s="103" t="s">
        <v>164</v>
      </c>
      <c r="H56" s="103"/>
      <c r="I56" s="110"/>
      <c r="J56" s="110"/>
    </row>
  </sheetData>
  <mergeCells count="11">
    <mergeCell ref="C10:L10"/>
    <mergeCell ref="C11:L11"/>
    <mergeCell ref="C12:L12"/>
    <mergeCell ref="C14:H14"/>
    <mergeCell ref="E44:F44"/>
    <mergeCell ref="E56:F56"/>
    <mergeCell ref="E46:F46"/>
    <mergeCell ref="E48:F48"/>
    <mergeCell ref="E50:F50"/>
    <mergeCell ref="E52:F52"/>
    <mergeCell ref="E54:F54"/>
  </mergeCells>
  <pageMargins left="0.7" right="0.7" top="0.75" bottom="0.75" header="0.511811023622047" footer="0.511811023622047"/>
  <pageSetup paperSize="9" scale="7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General</vt:lpstr>
      <vt:lpstr>anexa 3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3'!Область_печати</vt:lpstr>
      <vt:lpstr>General!Область_печати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Grecihina Svetlana</cp:lastModifiedBy>
  <cp:revision>25</cp:revision>
  <cp:lastPrinted>2025-11-18T06:25:49Z</cp:lastPrinted>
  <dcterms:created xsi:type="dcterms:W3CDTF">2006-09-28T05:33:49Z</dcterms:created>
  <dcterms:modified xsi:type="dcterms:W3CDTF">2026-01-12T11:58:44Z</dcterms:modified>
  <dc:language>ru-RU</dc:language>
</cp:coreProperties>
</file>