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66925"/>
  <mc:AlternateContent xmlns:mc="http://schemas.openxmlformats.org/markup-compatibility/2006">
    <mc:Choice Requires="x15">
      <x15ac:absPath xmlns:x15ac="http://schemas.microsoft.com/office/spreadsheetml/2010/11/ac" url="\\192.168.110.2\Dispozitive\+LP ADM 2025\+PROGRAME SPECIALE\endoproteze procedura nouă\"/>
    </mc:Choice>
  </mc:AlternateContent>
  <xr:revisionPtr revIDLastSave="0" documentId="13_ncr:1_{726F5287-BF18-4107-85A3-926BD7EB13D6}" xr6:coauthVersionLast="47" xr6:coauthVersionMax="47" xr10:uidLastSave="{00000000-0000-0000-0000-000000000000}"/>
  <bookViews>
    <workbookView xWindow="-120" yWindow="-120" windowWidth="29040" windowHeight="15840" activeTab="1" xr2:uid="{78626E17-0D65-4809-8FC8-C221E9485C32}"/>
  </bookViews>
  <sheets>
    <sheet name="endoproteze" sheetId="1" r:id="rId1"/>
    <sheet name="Sheet2" sheetId="3" r:id="rId2"/>
    <sheet name="Sheet1" sheetId="2" r:id="rId3"/>
  </sheets>
  <definedNames>
    <definedName name="_xlnm._FilterDatabase" localSheetId="0" hidden="1">endoproteze!$A$1:$W$66</definedName>
    <definedName name="_xlnm._FilterDatabase" localSheetId="2" hidden="1">Sheet1!$A$1:$AA$215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5" i="3" l="1"/>
  <c r="F75" i="3"/>
  <c r="G75" i="3"/>
  <c r="H75" i="3"/>
  <c r="I75" i="3"/>
  <c r="X63" i="2"/>
  <c r="AA63" i="2"/>
  <c r="AA214" i="2"/>
  <c r="AA215" i="2"/>
  <c r="Y214" i="2"/>
  <c r="X215" i="2"/>
  <c r="X213" i="2"/>
  <c r="W212" i="2"/>
  <c r="X212" i="2" s="1"/>
  <c r="H212" i="2"/>
  <c r="X211" i="2"/>
  <c r="W210" i="2"/>
  <c r="X210" i="2" s="1"/>
  <c r="W209" i="2"/>
  <c r="X209" i="2" s="1"/>
  <c r="W208" i="2"/>
  <c r="X208" i="2" s="1"/>
  <c r="W207" i="2"/>
  <c r="X207" i="2" s="1"/>
  <c r="W206" i="2"/>
  <c r="X206" i="2" s="1"/>
  <c r="W205" i="2"/>
  <c r="X205" i="2" s="1"/>
  <c r="W204" i="2"/>
  <c r="X204" i="2" s="1"/>
  <c r="H204" i="2"/>
  <c r="W203" i="2"/>
  <c r="X203" i="2" s="1"/>
  <c r="W202" i="2"/>
  <c r="X202" i="2" s="1"/>
  <c r="W201" i="2"/>
  <c r="X201" i="2" s="1"/>
  <c r="W200" i="2"/>
  <c r="X200" i="2" s="1"/>
  <c r="W199" i="2"/>
  <c r="X199" i="2" s="1"/>
  <c r="W198" i="2"/>
  <c r="X198" i="2" s="1"/>
  <c r="W197" i="2"/>
  <c r="X197" i="2" s="1"/>
  <c r="W196" i="2"/>
  <c r="X196" i="2" s="1"/>
  <c r="W195" i="2"/>
  <c r="X195" i="2" s="1"/>
  <c r="W194" i="2"/>
  <c r="X194" i="2" s="1"/>
  <c r="H194" i="2"/>
  <c r="W193" i="2"/>
  <c r="X193" i="2" s="1"/>
  <c r="W192" i="2"/>
  <c r="X192" i="2" s="1"/>
  <c r="X191" i="2"/>
  <c r="W190" i="2"/>
  <c r="X190" i="2" s="1"/>
  <c r="H191" i="2"/>
  <c r="W189" i="2"/>
  <c r="X189" i="2" s="1"/>
  <c r="H189" i="2"/>
  <c r="W188" i="2"/>
  <c r="X188" i="2" s="1"/>
  <c r="H188" i="2"/>
  <c r="W187" i="2"/>
  <c r="X187" i="2" s="1"/>
  <c r="H187" i="2"/>
  <c r="W186" i="2"/>
  <c r="X186" i="2" s="1"/>
  <c r="H186" i="2"/>
  <c r="W185" i="2"/>
  <c r="X185" i="2" s="1"/>
  <c r="H185" i="2"/>
  <c r="W184" i="2"/>
  <c r="X184" i="2" s="1"/>
  <c r="H184" i="2"/>
  <c r="W183" i="2"/>
  <c r="X183" i="2" s="1"/>
  <c r="H183" i="2"/>
  <c r="X182" i="2"/>
  <c r="H182" i="2"/>
  <c r="W181" i="2"/>
  <c r="X181" i="2" s="1"/>
  <c r="H181" i="2"/>
  <c r="W180" i="2"/>
  <c r="X180" i="2" s="1"/>
  <c r="H180" i="2"/>
  <c r="W179" i="2"/>
  <c r="X179" i="2" s="1"/>
  <c r="H179" i="2"/>
  <c r="X178" i="2"/>
  <c r="H178" i="2"/>
  <c r="X177" i="2"/>
  <c r="H177" i="2"/>
  <c r="X176" i="2"/>
  <c r="H176" i="2"/>
  <c r="W175" i="2"/>
  <c r="X175" i="2" s="1"/>
  <c r="H175" i="2"/>
  <c r="W174" i="2"/>
  <c r="X174" i="2" s="1"/>
  <c r="H174" i="2"/>
  <c r="W173" i="2"/>
  <c r="X173" i="2" s="1"/>
  <c r="H173" i="2"/>
  <c r="W172" i="2"/>
  <c r="X172" i="2" s="1"/>
  <c r="H172" i="2"/>
  <c r="W171" i="2"/>
  <c r="X171" i="2" s="1"/>
  <c r="H171" i="2"/>
  <c r="W170" i="2"/>
  <c r="X170" i="2" s="1"/>
  <c r="H170" i="2"/>
  <c r="W169" i="2"/>
  <c r="X169" i="2" s="1"/>
  <c r="H169" i="2"/>
  <c r="W168" i="2"/>
  <c r="X168" i="2" s="1"/>
  <c r="H168" i="2"/>
  <c r="W167" i="2"/>
  <c r="X167" i="2" s="1"/>
  <c r="H167" i="2"/>
  <c r="W166" i="2"/>
  <c r="X166" i="2" s="1"/>
  <c r="H166" i="2"/>
  <c r="W165" i="2"/>
  <c r="X165" i="2" s="1"/>
  <c r="H165" i="2"/>
  <c r="W164" i="2"/>
  <c r="X164" i="2" s="1"/>
  <c r="H164" i="2"/>
  <c r="W163" i="2"/>
  <c r="X163" i="2" s="1"/>
  <c r="H163" i="2"/>
  <c r="W162" i="2"/>
  <c r="X162" i="2" s="1"/>
  <c r="H162" i="2"/>
  <c r="W161" i="2"/>
  <c r="X161" i="2" s="1"/>
  <c r="H161" i="2"/>
  <c r="W160" i="2"/>
  <c r="X160" i="2" s="1"/>
  <c r="H160" i="2"/>
  <c r="W159" i="2"/>
  <c r="X159" i="2" s="1"/>
  <c r="H159" i="2"/>
  <c r="W158" i="2"/>
  <c r="X158" i="2" s="1"/>
  <c r="H158" i="2"/>
  <c r="W157" i="2"/>
  <c r="X157" i="2" s="1"/>
  <c r="H157" i="2"/>
  <c r="W156" i="2"/>
  <c r="X156" i="2" s="1"/>
  <c r="H156" i="2"/>
  <c r="W155" i="2"/>
  <c r="X155" i="2" s="1"/>
  <c r="H155" i="2"/>
  <c r="W154" i="2"/>
  <c r="X154" i="2" s="1"/>
  <c r="H154" i="2"/>
  <c r="W153" i="2"/>
  <c r="X153" i="2" s="1"/>
  <c r="H153" i="2"/>
  <c r="W152" i="2"/>
  <c r="X152" i="2" s="1"/>
  <c r="H152" i="2"/>
  <c r="W151" i="2"/>
  <c r="X151" i="2" s="1"/>
  <c r="H151" i="2"/>
  <c r="W150" i="2"/>
  <c r="X150" i="2" s="1"/>
  <c r="H150" i="2"/>
  <c r="W149" i="2"/>
  <c r="X149" i="2" s="1"/>
  <c r="H149" i="2"/>
  <c r="W148" i="2"/>
  <c r="X148" i="2" s="1"/>
  <c r="H148" i="2"/>
  <c r="W147" i="2"/>
  <c r="X147" i="2" s="1"/>
  <c r="H147" i="2"/>
  <c r="W146" i="2"/>
  <c r="X146" i="2" s="1"/>
  <c r="H146" i="2"/>
  <c r="W145" i="2"/>
  <c r="X145" i="2" s="1"/>
  <c r="H145" i="2"/>
  <c r="W144" i="2"/>
  <c r="X144" i="2" s="1"/>
  <c r="H144" i="2"/>
  <c r="W143" i="2"/>
  <c r="X143" i="2" s="1"/>
  <c r="H143" i="2"/>
  <c r="W142" i="2"/>
  <c r="X142" i="2" s="1"/>
  <c r="H142" i="2"/>
  <c r="W141" i="2"/>
  <c r="X141" i="2" s="1"/>
  <c r="H141" i="2"/>
  <c r="W140" i="2"/>
  <c r="X140" i="2" s="1"/>
  <c r="H140" i="2"/>
  <c r="W139" i="2"/>
  <c r="X139" i="2" s="1"/>
  <c r="H139" i="2"/>
  <c r="W138" i="2"/>
  <c r="X138" i="2" s="1"/>
  <c r="H138" i="2"/>
  <c r="W137" i="2"/>
  <c r="X137" i="2" s="1"/>
  <c r="H137" i="2"/>
  <c r="W136" i="2"/>
  <c r="X136" i="2" s="1"/>
  <c r="H136" i="2"/>
  <c r="W135" i="2"/>
  <c r="X135" i="2" s="1"/>
  <c r="H135" i="2"/>
  <c r="W134" i="2"/>
  <c r="X134" i="2" s="1"/>
  <c r="H134" i="2"/>
  <c r="W133" i="2"/>
  <c r="X133" i="2" s="1"/>
  <c r="H133" i="2"/>
  <c r="W132" i="2"/>
  <c r="X132" i="2" s="1"/>
  <c r="H132" i="2"/>
  <c r="W131" i="2"/>
  <c r="X131" i="2" s="1"/>
  <c r="H131" i="2"/>
  <c r="W130" i="2"/>
  <c r="X130" i="2" s="1"/>
  <c r="H130" i="2"/>
  <c r="W129" i="2"/>
  <c r="X129" i="2" s="1"/>
  <c r="H129" i="2"/>
  <c r="W128" i="2"/>
  <c r="X128" i="2" s="1"/>
  <c r="H128" i="2"/>
  <c r="W127" i="2"/>
  <c r="X127" i="2" s="1"/>
  <c r="H127" i="2"/>
  <c r="W126" i="2"/>
  <c r="X126" i="2" s="1"/>
  <c r="H126" i="2"/>
  <c r="W125" i="2"/>
  <c r="X125" i="2" s="1"/>
  <c r="H125" i="2"/>
  <c r="W124" i="2"/>
  <c r="X124" i="2" s="1"/>
  <c r="H124" i="2"/>
  <c r="W123" i="2"/>
  <c r="X123" i="2" s="1"/>
  <c r="H123" i="2"/>
  <c r="W122" i="2"/>
  <c r="X122" i="2" s="1"/>
  <c r="H122" i="2"/>
  <c r="W121" i="2"/>
  <c r="X121" i="2" s="1"/>
  <c r="H121" i="2"/>
  <c r="W120" i="2"/>
  <c r="X120" i="2" s="1"/>
  <c r="H120" i="2"/>
  <c r="W119" i="2"/>
  <c r="X119" i="2" s="1"/>
  <c r="H119" i="2"/>
  <c r="W118" i="2"/>
  <c r="X118" i="2" s="1"/>
  <c r="H118" i="2"/>
  <c r="W117" i="2"/>
  <c r="X117" i="2" s="1"/>
  <c r="H117" i="2"/>
  <c r="W116" i="2"/>
  <c r="X116" i="2" s="1"/>
  <c r="H116" i="2"/>
  <c r="W115" i="2"/>
  <c r="X115" i="2" s="1"/>
  <c r="H115" i="2"/>
  <c r="W114" i="2"/>
  <c r="X114" i="2" s="1"/>
  <c r="H114" i="2"/>
  <c r="W113" i="2"/>
  <c r="X113" i="2" s="1"/>
  <c r="H113" i="2"/>
  <c r="W112" i="2"/>
  <c r="X112" i="2" s="1"/>
  <c r="H112" i="2"/>
  <c r="W111" i="2"/>
  <c r="X111" i="2" s="1"/>
  <c r="H111" i="2"/>
  <c r="W110" i="2"/>
  <c r="X110" i="2" s="1"/>
  <c r="H110" i="2"/>
  <c r="W109" i="2"/>
  <c r="X109" i="2" s="1"/>
  <c r="H109" i="2"/>
  <c r="W108" i="2"/>
  <c r="X108" i="2" s="1"/>
  <c r="H108" i="2"/>
  <c r="W107" i="2"/>
  <c r="X107" i="2" s="1"/>
  <c r="H107" i="2"/>
  <c r="W106" i="2"/>
  <c r="X106" i="2" s="1"/>
  <c r="H106" i="2"/>
  <c r="W105" i="2"/>
  <c r="X105" i="2" s="1"/>
  <c r="H105" i="2"/>
  <c r="W104" i="2"/>
  <c r="X104" i="2" s="1"/>
  <c r="H104" i="2"/>
  <c r="W103" i="2"/>
  <c r="X103" i="2" s="1"/>
  <c r="H103" i="2"/>
  <c r="W102" i="2"/>
  <c r="X102" i="2" s="1"/>
  <c r="H102" i="2"/>
  <c r="W101" i="2"/>
  <c r="X101" i="2" s="1"/>
  <c r="H101" i="2"/>
  <c r="W100" i="2"/>
  <c r="X100" i="2" s="1"/>
  <c r="H100" i="2"/>
  <c r="W99" i="2"/>
  <c r="X99" i="2" s="1"/>
  <c r="H99" i="2"/>
  <c r="W98" i="2"/>
  <c r="X98" i="2" s="1"/>
  <c r="H98" i="2"/>
  <c r="W97" i="2"/>
  <c r="X97" i="2" s="1"/>
  <c r="H97" i="2"/>
  <c r="W96" i="2"/>
  <c r="X96" i="2" s="1"/>
  <c r="H96" i="2"/>
  <c r="W95" i="2"/>
  <c r="X95" i="2" s="1"/>
  <c r="H95" i="2"/>
  <c r="W94" i="2"/>
  <c r="X94" i="2" s="1"/>
  <c r="H94" i="2"/>
  <c r="W93" i="2"/>
  <c r="X93" i="2" s="1"/>
  <c r="H93" i="2"/>
  <c r="W92" i="2"/>
  <c r="X92" i="2" s="1"/>
  <c r="H92" i="2"/>
  <c r="W91" i="2"/>
  <c r="X91" i="2" s="1"/>
  <c r="H91" i="2"/>
  <c r="W90" i="2"/>
  <c r="X90" i="2" s="1"/>
  <c r="H90" i="2"/>
  <c r="W89" i="2"/>
  <c r="X89" i="2" s="1"/>
  <c r="H89" i="2"/>
  <c r="W88" i="2"/>
  <c r="X88" i="2" s="1"/>
  <c r="H88" i="2"/>
  <c r="W87" i="2"/>
  <c r="X87" i="2" s="1"/>
  <c r="H87" i="2"/>
  <c r="W86" i="2"/>
  <c r="X86" i="2" s="1"/>
  <c r="H86" i="2"/>
  <c r="W85" i="2"/>
  <c r="X85" i="2" s="1"/>
  <c r="H85" i="2"/>
  <c r="W84" i="2"/>
  <c r="X84" i="2" s="1"/>
  <c r="H84" i="2"/>
  <c r="W83" i="2"/>
  <c r="X83" i="2" s="1"/>
  <c r="H83" i="2"/>
  <c r="W82" i="2"/>
  <c r="X82" i="2" s="1"/>
  <c r="H82" i="2"/>
  <c r="W81" i="2"/>
  <c r="X81" i="2" s="1"/>
  <c r="H81" i="2"/>
  <c r="W80" i="2"/>
  <c r="X80" i="2" s="1"/>
  <c r="H80" i="2"/>
  <c r="W79" i="2"/>
  <c r="X79" i="2" s="1"/>
  <c r="H79" i="2"/>
  <c r="W78" i="2"/>
  <c r="X78" i="2" s="1"/>
  <c r="H78" i="2"/>
  <c r="W77" i="2"/>
  <c r="X77" i="2" s="1"/>
  <c r="H77" i="2"/>
  <c r="W76" i="2"/>
  <c r="X76" i="2" s="1"/>
  <c r="H76" i="2"/>
  <c r="W75" i="2"/>
  <c r="X75" i="2" s="1"/>
  <c r="H75" i="2"/>
  <c r="W74" i="2"/>
  <c r="X74" i="2" s="1"/>
  <c r="H74" i="2"/>
  <c r="W73" i="2"/>
  <c r="X73" i="2" s="1"/>
  <c r="H73" i="2"/>
  <c r="W72" i="2"/>
  <c r="X72" i="2" s="1"/>
  <c r="H72" i="2"/>
  <c r="W71" i="2"/>
  <c r="X71" i="2" s="1"/>
  <c r="H71" i="2"/>
  <c r="W70" i="2"/>
  <c r="X70" i="2" s="1"/>
  <c r="H70" i="2"/>
  <c r="W69" i="2"/>
  <c r="X69" i="2" s="1"/>
  <c r="H69" i="2"/>
  <c r="W68" i="2"/>
  <c r="X68" i="2" s="1"/>
  <c r="H68" i="2"/>
  <c r="W67" i="2"/>
  <c r="X67" i="2" s="1"/>
  <c r="H67" i="2"/>
  <c r="W66" i="2"/>
  <c r="X66" i="2" s="1"/>
  <c r="H66" i="2"/>
  <c r="W65" i="2"/>
  <c r="X65" i="2" s="1"/>
  <c r="H65" i="2"/>
  <c r="W64" i="2"/>
  <c r="X64" i="2" s="1"/>
  <c r="H64" i="2"/>
  <c r="H63" i="2"/>
  <c r="W62" i="2"/>
  <c r="X62" i="2" s="1"/>
  <c r="H62" i="2"/>
  <c r="W61" i="2"/>
  <c r="X61" i="2" s="1"/>
  <c r="H61" i="2"/>
  <c r="W60" i="2"/>
  <c r="X60" i="2" s="1"/>
  <c r="H60" i="2"/>
  <c r="W59" i="2"/>
  <c r="X59" i="2" s="1"/>
  <c r="H59" i="2"/>
  <c r="W58" i="2"/>
  <c r="X58" i="2" s="1"/>
  <c r="H58" i="2"/>
  <c r="W57" i="2"/>
  <c r="X57" i="2" s="1"/>
  <c r="H57" i="2"/>
  <c r="W56" i="2"/>
  <c r="X56" i="2" s="1"/>
  <c r="H56" i="2"/>
  <c r="W55" i="2"/>
  <c r="X55" i="2" s="1"/>
  <c r="H55" i="2"/>
  <c r="W54" i="2"/>
  <c r="X54" i="2" s="1"/>
  <c r="H54" i="2"/>
  <c r="W53" i="2"/>
  <c r="X53" i="2" s="1"/>
  <c r="H53" i="2"/>
  <c r="W52" i="2"/>
  <c r="X52" i="2" s="1"/>
  <c r="H52" i="2"/>
  <c r="W51" i="2"/>
  <c r="X51" i="2" s="1"/>
  <c r="H51" i="2"/>
  <c r="W50" i="2"/>
  <c r="X50" i="2" s="1"/>
  <c r="H50" i="2"/>
  <c r="W49" i="2"/>
  <c r="X49" i="2" s="1"/>
  <c r="H49" i="2"/>
  <c r="W48" i="2"/>
  <c r="X48" i="2" s="1"/>
  <c r="H48" i="2"/>
  <c r="W47" i="2"/>
  <c r="X47" i="2" s="1"/>
  <c r="H47" i="2"/>
  <c r="W46" i="2"/>
  <c r="X46" i="2" s="1"/>
  <c r="H46" i="2"/>
  <c r="W45" i="2"/>
  <c r="X45" i="2" s="1"/>
  <c r="H45" i="2"/>
  <c r="W44" i="2"/>
  <c r="X44" i="2" s="1"/>
  <c r="H44" i="2"/>
  <c r="W43" i="2"/>
  <c r="X43" i="2" s="1"/>
  <c r="H43" i="2"/>
  <c r="W42" i="2"/>
  <c r="X42" i="2" s="1"/>
  <c r="H42" i="2"/>
  <c r="W41" i="2"/>
  <c r="X41" i="2" s="1"/>
  <c r="H41" i="2"/>
  <c r="W40" i="2"/>
  <c r="X40" i="2" s="1"/>
  <c r="H40" i="2"/>
  <c r="W39" i="2"/>
  <c r="X39" i="2" s="1"/>
  <c r="H39" i="2"/>
  <c r="W38" i="2"/>
  <c r="X38" i="2" s="1"/>
  <c r="H38" i="2"/>
  <c r="W37" i="2"/>
  <c r="X37" i="2" s="1"/>
  <c r="H37" i="2"/>
  <c r="W36" i="2"/>
  <c r="X36" i="2" s="1"/>
  <c r="H36" i="2"/>
  <c r="W35" i="2"/>
  <c r="X35" i="2" s="1"/>
  <c r="H35" i="2"/>
  <c r="W34" i="2"/>
  <c r="X34" i="2" s="1"/>
  <c r="H34" i="2"/>
  <c r="W33" i="2"/>
  <c r="X33" i="2" s="1"/>
  <c r="H33" i="2"/>
  <c r="W32" i="2"/>
  <c r="X32" i="2" s="1"/>
  <c r="H32" i="2"/>
  <c r="W31" i="2"/>
  <c r="X31" i="2" s="1"/>
  <c r="H31" i="2"/>
  <c r="W30" i="2"/>
  <c r="X30" i="2" s="1"/>
  <c r="H30" i="2"/>
  <c r="W29" i="2"/>
  <c r="X29" i="2" s="1"/>
  <c r="H29" i="2"/>
  <c r="W28" i="2"/>
  <c r="X28" i="2" s="1"/>
  <c r="H28" i="2"/>
  <c r="W27" i="2"/>
  <c r="X27" i="2" s="1"/>
  <c r="H27" i="2"/>
  <c r="W26" i="2"/>
  <c r="X26" i="2" s="1"/>
  <c r="H26" i="2"/>
  <c r="W25" i="2"/>
  <c r="X25" i="2" s="1"/>
  <c r="H25" i="2"/>
  <c r="W24" i="2"/>
  <c r="X24" i="2" s="1"/>
  <c r="H24" i="2"/>
  <c r="W23" i="2"/>
  <c r="X23" i="2" s="1"/>
  <c r="H23" i="2"/>
  <c r="W22" i="2"/>
  <c r="X22" i="2" s="1"/>
  <c r="H22" i="2"/>
  <c r="W21" i="2"/>
  <c r="X21" i="2" s="1"/>
  <c r="H21" i="2"/>
  <c r="W20" i="2"/>
  <c r="X20" i="2" s="1"/>
  <c r="H20" i="2"/>
  <c r="W19" i="2"/>
  <c r="X19" i="2" s="1"/>
  <c r="H19" i="2"/>
  <c r="W18" i="2"/>
  <c r="X18" i="2" s="1"/>
  <c r="H18" i="2"/>
  <c r="W17" i="2"/>
  <c r="X17" i="2" s="1"/>
  <c r="H17" i="2"/>
  <c r="W16" i="2"/>
  <c r="X16" i="2" s="1"/>
  <c r="H16" i="2"/>
  <c r="W15" i="2"/>
  <c r="X15" i="2" s="1"/>
  <c r="H15" i="2"/>
  <c r="W14" i="2"/>
  <c r="X14" i="2" s="1"/>
  <c r="H14" i="2"/>
  <c r="W13" i="2"/>
  <c r="X13" i="2" s="1"/>
  <c r="H13" i="2"/>
  <c r="W12" i="2"/>
  <c r="X12" i="2" s="1"/>
  <c r="H12" i="2"/>
  <c r="W11" i="2"/>
  <c r="X11" i="2" s="1"/>
  <c r="H11" i="2"/>
  <c r="W10" i="2"/>
  <c r="X10" i="2" s="1"/>
  <c r="H10" i="2"/>
  <c r="W9" i="2"/>
  <c r="X9" i="2" s="1"/>
  <c r="H9" i="2"/>
  <c r="W8" i="2"/>
  <c r="X8" i="2" s="1"/>
  <c r="H8" i="2"/>
  <c r="W7" i="2"/>
  <c r="X7" i="2" s="1"/>
  <c r="H7" i="2"/>
  <c r="W6" i="2"/>
  <c r="X6" i="2" s="1"/>
  <c r="H6" i="2"/>
  <c r="W5" i="2"/>
  <c r="X5" i="2" s="1"/>
  <c r="H5" i="2"/>
  <c r="W4" i="2"/>
  <c r="X4" i="2" s="1"/>
  <c r="H4" i="2"/>
  <c r="W3" i="2"/>
  <c r="X3" i="2" s="1"/>
  <c r="H3" i="2"/>
  <c r="W2" i="2"/>
  <c r="X2" i="2" s="1"/>
  <c r="H2" i="2"/>
  <c r="W2" i="1"/>
  <c r="X2" i="1" s="1"/>
  <c r="W3" i="1"/>
  <c r="X3" i="1" s="1"/>
  <c r="W4" i="1"/>
  <c r="X4" i="1" s="1"/>
  <c r="W5" i="1"/>
  <c r="W6" i="1"/>
  <c r="W7" i="1"/>
  <c r="W8" i="1"/>
  <c r="X8" i="1" s="1"/>
  <c r="W9" i="1"/>
  <c r="W10" i="1"/>
  <c r="W11" i="1"/>
  <c r="X11" i="1" s="1"/>
  <c r="W12" i="1"/>
  <c r="X12" i="1" s="1"/>
  <c r="W13" i="1"/>
  <c r="W14" i="1"/>
  <c r="X14" i="1" s="1"/>
  <c r="W15" i="1"/>
  <c r="W16" i="1"/>
  <c r="X16" i="1" s="1"/>
  <c r="W17" i="1"/>
  <c r="W18" i="1"/>
  <c r="W19" i="1"/>
  <c r="W20" i="1"/>
  <c r="X20" i="1" s="1"/>
  <c r="W21" i="1"/>
  <c r="X21" i="1" s="1"/>
  <c r="W22" i="1"/>
  <c r="W23" i="1"/>
  <c r="X23" i="1" s="1"/>
  <c r="W24" i="1"/>
  <c r="X24" i="1" s="1"/>
  <c r="W25" i="1"/>
  <c r="W26" i="1"/>
  <c r="X26" i="1" s="1"/>
  <c r="W27" i="1"/>
  <c r="X27" i="1" s="1"/>
  <c r="W28" i="1"/>
  <c r="X28" i="1" s="1"/>
  <c r="W29" i="1"/>
  <c r="W30" i="1"/>
  <c r="W31" i="1"/>
  <c r="W32" i="1"/>
  <c r="X32" i="1" s="1"/>
  <c r="W33" i="1"/>
  <c r="X33" i="1" s="1"/>
  <c r="W34" i="1"/>
  <c r="X34" i="1" s="1"/>
  <c r="W35" i="1"/>
  <c r="X35" i="1" s="1"/>
  <c r="W36" i="1"/>
  <c r="X36" i="1" s="1"/>
  <c r="W37" i="1"/>
  <c r="X37" i="1" s="1"/>
  <c r="W38" i="1"/>
  <c r="X38" i="1" s="1"/>
  <c r="W39" i="1"/>
  <c r="X39" i="1" s="1"/>
  <c r="W40" i="1"/>
  <c r="X40" i="1" s="1"/>
  <c r="W41" i="1"/>
  <c r="W42" i="1"/>
  <c r="W43" i="1"/>
  <c r="X43" i="1" s="1"/>
  <c r="W44" i="1"/>
  <c r="X44" i="1" s="1"/>
  <c r="W45" i="1"/>
  <c r="X45" i="1" s="1"/>
  <c r="W46" i="1"/>
  <c r="X46" i="1" s="1"/>
  <c r="W47" i="1"/>
  <c r="X47" i="1" s="1"/>
  <c r="W48" i="1"/>
  <c r="X48" i="1" s="1"/>
  <c r="W49" i="1"/>
  <c r="W50" i="1"/>
  <c r="X50" i="1" s="1"/>
  <c r="W51" i="1"/>
  <c r="W52" i="1"/>
  <c r="X52" i="1" s="1"/>
  <c r="W53" i="1"/>
  <c r="X53" i="1" s="1"/>
  <c r="W54" i="1"/>
  <c r="X54" i="1" s="1"/>
  <c r="W55" i="1"/>
  <c r="X55" i="1" s="1"/>
  <c r="W56" i="1"/>
  <c r="X56" i="1" s="1"/>
  <c r="W57" i="1"/>
  <c r="X57" i="1" s="1"/>
  <c r="W58" i="1"/>
  <c r="X58" i="1" s="1"/>
  <c r="W59" i="1"/>
  <c r="X59" i="1" s="1"/>
  <c r="W60" i="1"/>
  <c r="X60" i="1" s="1"/>
  <c r="W61" i="1"/>
  <c r="X61" i="1" s="1"/>
  <c r="W62" i="1"/>
  <c r="X62" i="1" s="1"/>
  <c r="W63" i="1"/>
  <c r="X63" i="1" s="1"/>
  <c r="W64" i="1"/>
  <c r="X64" i="1" s="1"/>
  <c r="X5" i="1"/>
  <c r="X6" i="1"/>
  <c r="X7" i="1"/>
  <c r="X9" i="1"/>
  <c r="X10" i="1"/>
  <c r="X13" i="1"/>
  <c r="X15" i="1"/>
  <c r="X17" i="1"/>
  <c r="X18" i="1"/>
  <c r="X19" i="1"/>
  <c r="X22" i="1"/>
  <c r="X25" i="1"/>
  <c r="X29" i="1"/>
  <c r="X30" i="1"/>
  <c r="X31" i="1"/>
  <c r="X41" i="1"/>
  <c r="X42" i="1"/>
  <c r="X49" i="1"/>
  <c r="X51" i="1"/>
  <c r="X66" i="1"/>
  <c r="AA2" i="2" l="1"/>
  <c r="AA190" i="2"/>
  <c r="AA213" i="2"/>
  <c r="AA212" i="2"/>
  <c r="AA191" i="2"/>
  <c r="AA146" i="2"/>
  <c r="AA144" i="2"/>
  <c r="AA188" i="2"/>
  <c r="AA132" i="2"/>
  <c r="AA182" i="2"/>
  <c r="AA120" i="2"/>
  <c r="AA180" i="2"/>
  <c r="AA108" i="2"/>
  <c r="AA179" i="2"/>
  <c r="AA96" i="2"/>
  <c r="AA178" i="2"/>
  <c r="AA84" i="2"/>
  <c r="AA206" i="2"/>
  <c r="AA170" i="2"/>
  <c r="AA72" i="2"/>
  <c r="AA204" i="2"/>
  <c r="AA168" i="2"/>
  <c r="AA203" i="2"/>
  <c r="AA167" i="2"/>
  <c r="AA60" i="2"/>
  <c r="AA202" i="2"/>
  <c r="AA158" i="2"/>
  <c r="AA48" i="2"/>
  <c r="AA156" i="2"/>
  <c r="AA36" i="2"/>
  <c r="AA194" i="2"/>
  <c r="AA134" i="2"/>
  <c r="AA122" i="2"/>
  <c r="AA110" i="2"/>
  <c r="AA98" i="2"/>
  <c r="AA86" i="2"/>
  <c r="AA74" i="2"/>
  <c r="AA62" i="2"/>
  <c r="AA50" i="2"/>
  <c r="AA38" i="2"/>
  <c r="AA26" i="2"/>
  <c r="AA14" i="2"/>
  <c r="AA205" i="2"/>
  <c r="AA193" i="2"/>
  <c r="AA181" i="2"/>
  <c r="AA169" i="2"/>
  <c r="AA157" i="2"/>
  <c r="AA145" i="2"/>
  <c r="AA133" i="2"/>
  <c r="AA121" i="2"/>
  <c r="AA109" i="2"/>
  <c r="AA97" i="2"/>
  <c r="AA85" i="2"/>
  <c r="AA73" i="2"/>
  <c r="AA61" i="2"/>
  <c r="AA49" i="2"/>
  <c r="AA37" i="2"/>
  <c r="AA25" i="2"/>
  <c r="AA13" i="2"/>
  <c r="AA24" i="2"/>
  <c r="AA12" i="2"/>
  <c r="AA155" i="2"/>
  <c r="AA143" i="2"/>
  <c r="AA131" i="2"/>
  <c r="AA119" i="2"/>
  <c r="AA107" i="2"/>
  <c r="AA95" i="2"/>
  <c r="AA83" i="2"/>
  <c r="AA71" i="2"/>
  <c r="AA59" i="2"/>
  <c r="AA47" i="2"/>
  <c r="AA35" i="2"/>
  <c r="AA23" i="2"/>
  <c r="AA11" i="2"/>
  <c r="AA166" i="2"/>
  <c r="AA154" i="2"/>
  <c r="AA142" i="2"/>
  <c r="AA130" i="2"/>
  <c r="AA118" i="2"/>
  <c r="AA106" i="2"/>
  <c r="AA94" i="2"/>
  <c r="AA82" i="2"/>
  <c r="AA70" i="2"/>
  <c r="AA58" i="2"/>
  <c r="AA46" i="2"/>
  <c r="AA34" i="2"/>
  <c r="AA22" i="2"/>
  <c r="AA10" i="2"/>
  <c r="AA201" i="2"/>
  <c r="AA189" i="2"/>
  <c r="AA177" i="2"/>
  <c r="AA165" i="2"/>
  <c r="AA153" i="2"/>
  <c r="AA141" i="2"/>
  <c r="AA129" i="2"/>
  <c r="AA117" i="2"/>
  <c r="AA105" i="2"/>
  <c r="AA93" i="2"/>
  <c r="AA81" i="2"/>
  <c r="AA69" i="2"/>
  <c r="AA57" i="2"/>
  <c r="AA45" i="2"/>
  <c r="AA33" i="2"/>
  <c r="AA21" i="2"/>
  <c r="AA9" i="2"/>
  <c r="AA200" i="2"/>
  <c r="AA176" i="2"/>
  <c r="AA164" i="2"/>
  <c r="AA152" i="2"/>
  <c r="AA140" i="2"/>
  <c r="AA128" i="2"/>
  <c r="AA116" i="2"/>
  <c r="AA104" i="2"/>
  <c r="AA92" i="2"/>
  <c r="AA80" i="2"/>
  <c r="AA68" i="2"/>
  <c r="AA56" i="2"/>
  <c r="AA44" i="2"/>
  <c r="AA32" i="2"/>
  <c r="AA20" i="2"/>
  <c r="AA8" i="2"/>
  <c r="AA211" i="2"/>
  <c r="AA199" i="2"/>
  <c r="AA187" i="2"/>
  <c r="AA175" i="2"/>
  <c r="AA163" i="2"/>
  <c r="AA151" i="2"/>
  <c r="AA139" i="2"/>
  <c r="AA127" i="2"/>
  <c r="AA115" i="2"/>
  <c r="AA103" i="2"/>
  <c r="AA91" i="2"/>
  <c r="AA79" i="2"/>
  <c r="AA67" i="2"/>
  <c r="AA55" i="2"/>
  <c r="AA43" i="2"/>
  <c r="AA31" i="2"/>
  <c r="AA19" i="2"/>
  <c r="AA7" i="2"/>
  <c r="AA210" i="2"/>
  <c r="AA198" i="2"/>
  <c r="AA186" i="2"/>
  <c r="AA174" i="2"/>
  <c r="AA162" i="2"/>
  <c r="AA150" i="2"/>
  <c r="AA138" i="2"/>
  <c r="AA126" i="2"/>
  <c r="AA114" i="2"/>
  <c r="AA102" i="2"/>
  <c r="AA90" i="2"/>
  <c r="AA78" i="2"/>
  <c r="AA66" i="2"/>
  <c r="AA54" i="2"/>
  <c r="AA42" i="2"/>
  <c r="AA30" i="2"/>
  <c r="AA18" i="2"/>
  <c r="AA6" i="2"/>
  <c r="AA209" i="2"/>
  <c r="AA197" i="2"/>
  <c r="AA185" i="2"/>
  <c r="AA173" i="2"/>
  <c r="AA161" i="2"/>
  <c r="AA149" i="2"/>
  <c r="AA137" i="2"/>
  <c r="AA125" i="2"/>
  <c r="AA113" i="2"/>
  <c r="AA101" i="2"/>
  <c r="AA89" i="2"/>
  <c r="AA77" i="2"/>
  <c r="AA65" i="2"/>
  <c r="AA53" i="2"/>
  <c r="AA41" i="2"/>
  <c r="AA29" i="2"/>
  <c r="AA17" i="2"/>
  <c r="AA5" i="2"/>
  <c r="AA208" i="2"/>
  <c r="AA196" i="2"/>
  <c r="AA184" i="2"/>
  <c r="AA172" i="2"/>
  <c r="AA160" i="2"/>
  <c r="AA148" i="2"/>
  <c r="AA136" i="2"/>
  <c r="AA124" i="2"/>
  <c r="AA112" i="2"/>
  <c r="AA100" i="2"/>
  <c r="AA88" i="2"/>
  <c r="AA76" i="2"/>
  <c r="AA64" i="2"/>
  <c r="AA52" i="2"/>
  <c r="AA40" i="2"/>
  <c r="AA28" i="2"/>
  <c r="AA16" i="2"/>
  <c r="AA4" i="2"/>
  <c r="AA207" i="2"/>
  <c r="AA195" i="2"/>
  <c r="AA183" i="2"/>
  <c r="AA171" i="2"/>
  <c r="AA159" i="2"/>
  <c r="AA147" i="2"/>
  <c r="AA135" i="2"/>
  <c r="AA123" i="2"/>
  <c r="AA111" i="2"/>
  <c r="AA99" i="2"/>
  <c r="AA87" i="2"/>
  <c r="AA75" i="2"/>
  <c r="AA51" i="2"/>
  <c r="AA39" i="2"/>
  <c r="AA27" i="2"/>
  <c r="AA15" i="2"/>
  <c r="AA3" i="2"/>
  <c r="H214" i="2"/>
  <c r="H215" i="2" s="1"/>
  <c r="X214" i="2"/>
  <c r="X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 r="H65" i="1" l="1"/>
  <c r="H66" i="1" s="1"/>
</calcChain>
</file>

<file path=xl/sharedStrings.xml><?xml version="1.0" encoding="utf-8"?>
<sst xmlns="http://schemas.openxmlformats.org/spreadsheetml/2006/main" count="1635" uniqueCount="708">
  <si>
    <t>Nr. Lot</t>
  </si>
  <si>
    <t>Denumire Lot</t>
  </si>
  <si>
    <t>Denumire Poziție</t>
  </si>
  <si>
    <t>Specificarea tehnică deplină solicitată de către autoritatea contractantă</t>
  </si>
  <si>
    <t>Unitatea de măsură</t>
  </si>
  <si>
    <t>Cantitatea Necesară</t>
  </si>
  <si>
    <t>Preț estimat fără TVA PENTRU 2025</t>
  </si>
  <si>
    <t>Suma Estimată fărăTVA Pentru 2025</t>
  </si>
  <si>
    <t>1.1</t>
  </si>
  <si>
    <t>Endoproteză bipolară de şold (cimentata si necimentată)</t>
  </si>
  <si>
    <t>Cupă diferite dimensiuni</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</si>
  <si>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</si>
  <si>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bucată</t>
  </si>
  <si>
    <t>1.2</t>
  </si>
  <si>
    <t>Cap diferite dimensiuni</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</si>
  <si>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</si>
  <si>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1.3</t>
  </si>
  <si>
    <t>Tijă femurală necimentata diferite dimensiuni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</si>
  <si>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</si>
  <si>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1.4</t>
  </si>
  <si>
    <t>Tijă femurală cimentata de diferite dimensiuni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</si>
  <si>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</si>
  <si>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1.5</t>
  </si>
  <si>
    <t>Restrictor pentru canal femoral</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</si>
  <si>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</si>
  <si>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1.6</t>
  </si>
  <si>
    <t>Set de instrumentegratuit în folosință</t>
  </si>
  <si>
    <t>1.7</t>
  </si>
  <si>
    <t>Motor oscilant</t>
  </si>
  <si>
    <t>Motor oscilant gratuit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</si>
  <si>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1.8</t>
  </si>
  <si>
    <t>Lame pentru motor oscilant</t>
  </si>
  <si>
    <t xml:space="preserve"> Lame pentru motor oscilant</t>
  </si>
  <si>
    <t>2.1</t>
  </si>
  <si>
    <t>Proteza de sold totala necimentata tip 1</t>
  </si>
  <si>
    <t>TIJA</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</si>
  <si>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</si>
  <si>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2.2</t>
  </si>
  <si>
    <t>CUPA</t>
  </si>
  <si>
    <t xml:space="preserve">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t>
  </si>
  <si>
    <t>2.3</t>
  </si>
  <si>
    <t>INSERT</t>
  </si>
  <si>
    <t xml:space="preserve"> 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t>
  </si>
  <si>
    <t>2.4</t>
  </si>
  <si>
    <t>CAP</t>
  </si>
  <si>
    <t xml:space="preserve"> CAP Confecționat din aliaj de cobalt crom (CoCr); Diametre externe sa prezinte 28, 32 mm; Con 12/14 mm; Cel putin 4 dimensiuni de lungime; Sa fie steril; - Termen restant al sterilizării nu mai mic de 3 ani la momentul livrării</t>
  </si>
  <si>
    <t>2.5</t>
  </si>
  <si>
    <t>2.6</t>
  </si>
  <si>
    <t>Motor oscilant gratis în folosință</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</si>
  <si>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</si>
  <si>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2.7</t>
  </si>
  <si>
    <t>Lamele pentru motor</t>
  </si>
  <si>
    <t>3.1</t>
  </si>
  <si>
    <t>Proteza de sold totala necimentata tip II (HA)</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</si>
  <si>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</si>
  <si>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3.2</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</si>
  <si>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</si>
  <si>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3.3</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</si>
  <si>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</si>
  <si>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3.4</t>
  </si>
  <si>
    <t xml:space="preserve"> CAP confecționat din aliaj de cobalt crom (CoCr); Diametre externe sa prezinte 28, 32 mm; Con 12/14 mm; Minim 4 dimensiuni de lungime; Sa fie steril - Termen restant al sterilizării nu mai mic de 3 ani la momentul livrării </t>
  </si>
  <si>
    <t>3.5</t>
  </si>
  <si>
    <t>3.6</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</si>
  <si>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</si>
  <si>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3.7</t>
  </si>
  <si>
    <t>4.1</t>
  </si>
  <si>
    <t>Proteza totala de sold cu tija de revisie monobloc necimintat cu cotil dubla mobilitate necimentata</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</si>
  <si>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</si>
  <si>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4.2</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</si>
  <si>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</si>
  <si>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4.3</t>
  </si>
  <si>
    <t>Insert</t>
  </si>
  <si>
    <t xml:space="preserve">Insert Confecționată din UHMWPE; Diametrul interior 22, 28mm ; Diametre 44-62 mm; Sa prezinte desing retentiv; - Termen restant al sterilizării nu mai mic de 3 ani la momentul livrării - </t>
  </si>
  <si>
    <t>4.4</t>
  </si>
  <si>
    <t xml:space="preserve">CAP Confecționat din aliaj de cobal crom (CoCr) Diametre 22,28 mm; Con interior 12/14mm; Minim 4 marimi de lungime; - Termen restant al sterilizării nu mai mic de 3 ani la momentul livrării </t>
  </si>
  <si>
    <t>4.5</t>
  </si>
  <si>
    <t>4.6</t>
  </si>
  <si>
    <t>4.7</t>
  </si>
  <si>
    <t>5.1</t>
  </si>
  <si>
    <t>Proteza totala de sold cu tija de revisie cimentata cu cotil dubla mobilitate cimentata</t>
  </si>
  <si>
    <t xml:space="preserve">TIJA confecționată din, CoCr sau  oțel inoxidabil;. Prezenta centrorului sau cu autocentrare Con 12/14 mm Minim 4 dimensiuni - Termen restant al sterilizării nu mai mic de 3 ani la momentul livrării </t>
  </si>
  <si>
    <t>5.2</t>
  </si>
  <si>
    <t xml:space="preserve">CUPA confecționată din CoCr sau oțel inoxidabil; La exterior santuri pentru fixare mai optima a cimentului Diametrele externe prezente în minim 8 dimensiuni - Termen restant al sterilizării nu mai mic de 3 ani la momentul livrării </t>
  </si>
  <si>
    <t>5.3</t>
  </si>
  <si>
    <t>INSERT Diametrul interior 28,22 mm Confecționat din UHMWPE crosslinked. Diametrele externe prezente în minim 8 dimensiuni : să prezinte design retentiv - Termen restant al sterilizării nu mai mic de 3 ani la momentul livrării.</t>
  </si>
  <si>
    <t>5.4</t>
  </si>
  <si>
    <t xml:space="preserve">CAP metalic Diam intern 12/14mm 4 dimensiuni de lungime Diametre 22,28 mm - Termen restant al sterilizării nu mai mic de 3 ani la momentul livrării </t>
  </si>
  <si>
    <t>5.5</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</si>
  <si>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</si>
  <si>
    <t>5.6</t>
  </si>
  <si>
    <t>5.7</t>
  </si>
  <si>
    <t>5.8</t>
  </si>
  <si>
    <t>6.1</t>
  </si>
  <si>
    <t>Sistem de proteza totala de revizie a soldului</t>
  </si>
  <si>
    <t>Tija femurală de revizie modular</t>
  </si>
  <si>
    <t xml:space="preserve">Tija femurală de revizie modular - Sa fie confectionata din aliaj de titan , acoperita cu material poros pentru o buna fixare secundara - Dimensiunile sa varieze de la 180 mm la 340 mm cu interval de la 5 la 10mm; - Sa aiba doua componente :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 </t>
  </si>
  <si>
    <t>6.2</t>
  </si>
  <si>
    <t>Cupa acetabulara de revizii</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</si>
  <si>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</si>
  <si>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6.3</t>
  </si>
  <si>
    <t>Insert crosslinked pentru cupa de revizii</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</si>
  <si>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</si>
  <si>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6.4</t>
  </si>
  <si>
    <t>Cap femural proteic</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</si>
  <si>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</si>
  <si>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6.5</t>
  </si>
  <si>
    <t>Tija femurala necimentata de revizie tip monobloc.</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</si>
  <si>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</si>
  <si>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6.6</t>
  </si>
  <si>
    <t>Caja de ranforsare cotil</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</si>
  <si>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</si>
  <si>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6.7</t>
  </si>
  <si>
    <t>Cupa cimentata dubla mobilitate</t>
  </si>
  <si>
    <t xml:space="preserve">Confecționată din  aliaj de  CoCr sau echivalentul său; 
- Polisata la interior; 
- Suprafata externa rugoasa, acoperita prin titan poros asociat cu HA; 
- Diametre externe să fie prezente în minim 8 dimensiuni
- Sa fie sterila.
</t>
  </si>
  <si>
    <t>6.8</t>
  </si>
  <si>
    <t>Insert polimeric pentru cupa cu dubla mobilitate</t>
  </si>
  <si>
    <t xml:space="preserve">Confecționat din polietilenă UHMWPE; 
-Diametre exterioare să fie prezente în minim 8 dimensiuni ; 
- Diametre interioare 22.2, 28 mm; 
- Sa prezinte desing retentiv;
- Sa fie steril.
</t>
  </si>
  <si>
    <t>6.9</t>
  </si>
  <si>
    <t>Insert retentiv pentru cupa acetabulara de revizie</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</si>
  <si>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</si>
  <si>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6.10</t>
  </si>
  <si>
    <t>Şuruburi de cupă</t>
  </si>
  <si>
    <t xml:space="preserve">Şuruburi de cupă - Confecţionate din aliaj de Titan - Diametru de 6,5mm - Profil redus - mărimi disponibile 20-50 mm - Termen restant al sterilizării nu mai mic de 3 ani la momentul livrării </t>
  </si>
  <si>
    <t>6.11</t>
  </si>
  <si>
    <t>6.12</t>
  </si>
  <si>
    <t>6.13</t>
  </si>
  <si>
    <t>7.1</t>
  </si>
  <si>
    <t>Proteză totală cimentată de genunchi cu platou tibial fix</t>
  </si>
  <si>
    <t>Componenta femurală</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</si>
  <si>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</si>
  <si>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7.2</t>
  </si>
  <si>
    <t>Componenta tibiala</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</si>
  <si>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</si>
  <si>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7.3</t>
  </si>
  <si>
    <t>Augmente tibiale</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</si>
  <si>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</si>
  <si>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7.4</t>
  </si>
  <si>
    <t>Tija de extensie</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</si>
  <si>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</si>
  <si>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7.5</t>
  </si>
  <si>
    <t>Insert tibial</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</si>
  <si>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</si>
  <si>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7.6</t>
  </si>
  <si>
    <t>Componentă patelară</t>
  </si>
  <si>
    <t xml:space="preserve">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t>
  </si>
  <si>
    <t>7.7</t>
  </si>
  <si>
    <t>7.8</t>
  </si>
  <si>
    <t>7.9</t>
  </si>
  <si>
    <t>Ciment ortopedic fără antibiotic</t>
  </si>
  <si>
    <t xml:space="preserve">Ciment ortopedic fără antibiotic Cimentul sa contina minim 40 g Ambalat steril - Sa aiba 2 componente – o fiola cu lichid si o punga pudra polimer - Radioopac - Viscozitate medie - Termen restant al sterilizării nu mai mic de 2 ani la momentul livrării </t>
  </si>
  <si>
    <t>Ciment ortopedic cu antibiotic</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</si>
  <si>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</si>
  <si>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Ciment ortopedic cu antibiotic asociat cu sistem de mixare în vaacum a cimentului</t>
  </si>
  <si>
    <t xml:space="preserve">Ciment ortopedic cu antibiotic asociat cu sistem de mixare în vaacum a cimentului Ciment ortopedic cu antibiotic Cimentul sa contina minim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să prezinte minim un pistol la o sută de ambalaje. - Termen restant al sterilizării nu mai mic de 2 ani la momentul livrării - Instrucțiunea de utilizare tradusă în limba de stat sau altă limbă de circulație internațională (Engleză/Rusă) - la livrare. </t>
  </si>
  <si>
    <t>Sistem de lavaj continuu (sistem de debridare a plăgilor)</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</si>
  <si>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</si>
  <si>
    <t>12.1</t>
  </si>
  <si>
    <t>Endoroteza totală de genunchi cu platou tibial mobil</t>
  </si>
  <si>
    <t>Componenta femurala primara cimentata si necimentata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</si>
  <si>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</si>
  <si>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12.2</t>
  </si>
  <si>
    <t>Componenta tibiala cimentata si necimentata</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</si>
  <si>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</si>
  <si>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12.3</t>
  </si>
  <si>
    <t>Insertul tibial primar mobil</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</si>
  <si>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</si>
  <si>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12.4</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</si>
  <si>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</si>
  <si>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12.5</t>
  </si>
  <si>
    <t>12.6</t>
  </si>
  <si>
    <t>Motor oscilant si reamer în custodie</t>
  </si>
  <si>
    <t>12.7</t>
  </si>
  <si>
    <t>13.1</t>
  </si>
  <si>
    <t>Endoproteză totală de genunchi platou anatomic</t>
  </si>
  <si>
    <t>Componentă femurală</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</si>
  <si>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</si>
  <si>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13.2</t>
  </si>
  <si>
    <t>Componentă tibială</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</si>
  <si>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</si>
  <si>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13.3</t>
  </si>
  <si>
    <t>Insert de polietilenă</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</si>
  <si>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</si>
  <si>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13.4</t>
  </si>
  <si>
    <t xml:space="preserve">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t>
  </si>
  <si>
    <t>13.5</t>
  </si>
  <si>
    <t>13.6</t>
  </si>
  <si>
    <t>13.7</t>
  </si>
  <si>
    <t>14.1</t>
  </si>
  <si>
    <t>Proteza totala de genunchi complet anatomica</t>
  </si>
  <si>
    <t>Componenta femurala cimentata</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</si>
  <si>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</si>
  <si>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14.2</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</si>
  <si>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</si>
  <si>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14.3</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</si>
  <si>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</si>
  <si>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14.4</t>
  </si>
  <si>
    <t>14.5</t>
  </si>
  <si>
    <t>14.6</t>
  </si>
  <si>
    <t>15.1</t>
  </si>
  <si>
    <t>Artroplastia monopolară cervico-cefalică cimentată a umărului</t>
  </si>
  <si>
    <t>Tija humerală</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</si>
  <si>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</si>
  <si>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15.2</t>
  </si>
  <si>
    <t>Capul humeral</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</si>
  <si>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</si>
  <si>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15.3</t>
  </si>
  <si>
    <t>15.4</t>
  </si>
  <si>
    <t>15.5</t>
  </si>
  <si>
    <t>16.1</t>
  </si>
  <si>
    <t>Proteza totala de sold necimentata pentru persoane tinere si active</t>
  </si>
  <si>
    <t>Tija femurala necimentata</t>
  </si>
  <si>
    <t xml:space="preserve">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t>
  </si>
  <si>
    <t>16.2</t>
  </si>
  <si>
    <t>Cupa acetabulară necimentata</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</si>
  <si>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</si>
  <si>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16.3</t>
  </si>
  <si>
    <t>Insert din polietilena inalt cross – linkata</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</si>
  <si>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</si>
  <si>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16.4</t>
  </si>
  <si>
    <t>Cap femoral ceramic</t>
  </si>
  <si>
    <t xml:space="preserve">Cap femoral ceramic -Ceramică de generația a patra (cu incluziuni de zirconiu) ; - Conul 12/14 mm ; - Diametre 28, 32, 36 mm ; - Minim 4 dimensiuni de lungime - Termen restant al sterilizării nu mai mic de 3 ani la momentul livrării </t>
  </si>
  <si>
    <t>16.5</t>
  </si>
  <si>
    <t>Şuruburi de cupă d-6,5 lungime de 15-50 mm</t>
  </si>
  <si>
    <t xml:space="preserve">Şuruburi de cupă d-5,5-6,5 cu minim 6 lungimi - Termen restant al sterilizării nu mai mic de 3 ani la momentul livrării </t>
  </si>
  <si>
    <t>16.6</t>
  </si>
  <si>
    <t>16.7</t>
  </si>
  <si>
    <t>16.8</t>
  </si>
  <si>
    <t>17.1</t>
  </si>
  <si>
    <t xml:space="preserve">Proteza totala de sold cu dubla mobilitate </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</si>
  <si>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</si>
  <si>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17.2</t>
  </si>
  <si>
    <t>Cupa acetabulara necimentata</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</si>
  <si>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</si>
  <si>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17.3</t>
  </si>
  <si>
    <t>Insert polimeric</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</si>
  <si>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</si>
  <si>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17.4</t>
  </si>
  <si>
    <t>Cap metalic</t>
  </si>
  <si>
    <t xml:space="preserve">Cap metalic -Confecționat din aliaj de CoCr; -Con 12/14 mm; -Minim 4 dimensiuni de lungime pentru capul de 28 mm; Minim 3 dimensiuni pentru capul de 22.2  mm; - Termen restant al sterilizării nu mai mic de 3 ani la momentul livrării </t>
  </si>
  <si>
    <t>17.5</t>
  </si>
  <si>
    <t xml:space="preserve">Tija femurala cimentata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</si>
  <si>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</si>
  <si>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17.6</t>
  </si>
  <si>
    <t>Cupa acetabulara cimentata</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</si>
  <si>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</si>
  <si>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17.7</t>
  </si>
  <si>
    <t>17.8</t>
  </si>
  <si>
    <t>17.9</t>
  </si>
  <si>
    <t>18.1</t>
  </si>
  <si>
    <t>Proteza totala cimentata de genunchi de tip constrans</t>
  </si>
  <si>
    <t>Componenta femurala cimentata suprastabilizata</t>
  </si>
  <si>
    <t xml:space="preserve">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t>
  </si>
  <si>
    <t>18.2</t>
  </si>
  <si>
    <t>Insert tibial suprastabilizat</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</si>
  <si>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5 inaltimi -Grosimea minima a stratului de polietilena sa fie de 6, 0mm -Sa se fixeze de componenta tibiala. - Termen restant al sterilizării nu mai mic de 3 ani la momentul </t>
  </si>
  <si>
    <t>18.3</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</si>
  <si>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-Sa se poata implanta atat cimentat cat si pressfit; - Termen restant al sterilizării nu mai mic de 3 ani la momentul livrării </t>
  </si>
  <si>
    <t>18.4</t>
  </si>
  <si>
    <t>Component tibial</t>
  </si>
  <si>
    <t xml:space="preserve">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t>
  </si>
  <si>
    <t>18.5</t>
  </si>
  <si>
    <t>Component patelar</t>
  </si>
  <si>
    <t xml:space="preserve">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t>
  </si>
  <si>
    <t>18.6</t>
  </si>
  <si>
    <t>Elemente de augementare tibiala</t>
  </si>
  <si>
    <t xml:space="preserve">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t>
  </si>
  <si>
    <t>18.7</t>
  </si>
  <si>
    <t>Elemente de augmentare femurala</t>
  </si>
  <si>
    <t xml:space="preserve">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t>
  </si>
  <si>
    <t>18.8</t>
  </si>
  <si>
    <t>18.9</t>
  </si>
  <si>
    <t>18.10</t>
  </si>
  <si>
    <t>19.1</t>
  </si>
  <si>
    <t>Proteza totala necimentata pentru sold displazic</t>
  </si>
  <si>
    <t xml:space="preserve">Cupa  acetabulară necimentata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</si>
  <si>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</si>
  <si>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19.2</t>
  </si>
  <si>
    <t xml:space="preserve">Insert  polimeric crosslink-at </t>
  </si>
  <si>
    <t xml:space="preserve">.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</si>
  <si>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19.3</t>
  </si>
  <si>
    <t xml:space="preserve">Cap  diferite dimensiuni  </t>
  </si>
  <si>
    <t xml:space="preserve">Sa fie confectionat din aliaj de Co-Cr;
-Diametrul exterior trebuie sa fie de 28, 32 mm
- Minim 4 lungimi de col pentru fiecare diametru;
-Trebuie sa prezinte con 12/14
-Sa fie steril.
</t>
  </si>
  <si>
    <t>19.4</t>
  </si>
  <si>
    <t xml:space="preserve">Tija femurala necimentată  </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</si>
  <si>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</si>
  <si>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19.5</t>
  </si>
  <si>
    <t xml:space="preserve">Şuruburi de cupă </t>
  </si>
  <si>
    <t>Şuruburi de cupă minim 6 dimensiuni.</t>
  </si>
  <si>
    <t>19.6</t>
  </si>
  <si>
    <t>19.7</t>
  </si>
  <si>
    <t>Ferestrau oscilator si burghiu pentru alezaj  în custodie</t>
  </si>
  <si>
    <t>19.8</t>
  </si>
  <si>
    <t>20.1</t>
  </si>
  <si>
    <t>Proteza totala de sold adoptata spre abord minim-invaziv posterior</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</si>
  <si>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</si>
  <si>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20.2</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</si>
  <si>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</si>
  <si>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20.3</t>
  </si>
  <si>
    <t>Insert cross-linkat</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</si>
  <si>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</si>
  <si>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20.4</t>
  </si>
  <si>
    <t>Cap femural metalic</t>
  </si>
  <si>
    <t xml:space="preserve">Sa fie confectionat din aliaj de Co-Cr;
-Diametrul exterior trebuie sa fie de 32, 36 mm
- Minim 4 lungimi de col ;
-Trebuie sa prezinte con intern 12/14 ;
-Sa fie steril.
</t>
  </si>
  <si>
    <t>20.5</t>
  </si>
  <si>
    <t>Cap femural ceramic</t>
  </si>
  <si>
    <t xml:space="preserve">Sa fie confectionat din ceramica, generatia 4-a;
-Diametrul exterior trebuie sa fie de 32, 36 mm
- Minim 4 lungimi de col ;
</t>
  </si>
  <si>
    <t>20.6</t>
  </si>
  <si>
    <t>20.7</t>
  </si>
  <si>
    <t>20.8</t>
  </si>
  <si>
    <t>Ferestrau oscilator si burghiu pentru alezaj  în custodie (pentru fiecare beneficiar)</t>
  </si>
  <si>
    <t>20.9</t>
  </si>
  <si>
    <t>21.1</t>
  </si>
  <si>
    <t>Proteza unicompartimentala  de genunchi.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</si>
  <si>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</si>
  <si>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21.2</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</si>
  <si>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</si>
  <si>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21.3</t>
  </si>
  <si>
    <t xml:space="preserve">Insert tibial
-Sa fie confectionat din polietilena UHMWPE   
- Să prezinte minim 5 dimensiuni cu 4 înălțimi de inserturi;
-insertul sa fie mobil pe tibie
- Sa fie steril. 
</t>
  </si>
  <si>
    <t>21.4</t>
  </si>
  <si>
    <t>21.5</t>
  </si>
  <si>
    <t>21.6</t>
  </si>
  <si>
    <t>22.1</t>
  </si>
  <si>
    <t>Proteza cimentata de cap radial (modulara)</t>
  </si>
  <si>
    <t xml:space="preserve">Tija confectionata din aliaj de titan/CoCr pentru implantare cimentata
-Sa fie disponibile variatii de lungimi 2-3;
- Sa fie steril
</t>
  </si>
  <si>
    <t>22.2</t>
  </si>
  <si>
    <t xml:space="preserve">Cap  diferite dimensiuni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</si>
  <si>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</si>
  <si>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22.3</t>
  </si>
  <si>
    <t>23.1</t>
  </si>
  <si>
    <t xml:space="preserve">Proteza de genunchi cimentata posterostabilizata </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</si>
  <si>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</si>
  <si>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23.2</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</si>
  <si>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</si>
  <si>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</si>
  <si>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23.3</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</si>
  <si>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</si>
  <si>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</si>
  <si>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23.4</t>
  </si>
  <si>
    <t>23.5</t>
  </si>
  <si>
    <t>23.6</t>
  </si>
  <si>
    <t>24.1</t>
  </si>
  <si>
    <t>Proteza totala de genunchi de tip pivot medial</t>
  </si>
  <si>
    <t xml:space="preserve">Componenta femurala  </t>
  </si>
  <si>
    <t xml:space="preserve">Sa fie confectionat din aliajc cobalt - crom (CoCr) ; 
- Componenta anatomica cu variante stanga-dreapta; 
- Sa prezinte un design cu un radius constant in ambele planuri : sagital si coronal ;
- Sa prezente o grosime constanta a condililor postriori ; 
- Sa prezinte un singur radius de curbura la ambii condili, care se va extinde de la 0-90º 
- Sa prezinte un sant prepatelar anatomic, adincit ;
- Sa fie disponibila in minim 5 dimensiuni ;
- Modalitate de implantare: cimentata ;
- Suprafata articulara sa fie lustruita 
- Termen restant al sterilizării nu mai mic de 3 ani la momentul livrării ; 
- Sa fie sterila;
</t>
  </si>
  <si>
    <t>24.2</t>
  </si>
  <si>
    <t>Componentul  tibia</t>
  </si>
  <si>
    <t xml:space="preserve">Sa fie confectionat din aliaj de titan sau cobalt crome (CoCr) ; 
- Sa prezinte o crestere proportionala  la dimensiuni ; 
- Baza de implantare prin pin de stabilizare cu 2 aripioare laterale ;
- Sa prezinte o panta posterioara, cu valori  de la 3-7º; 
- Sa permita corecta pozitionare atat cu ghid centromedular, cat si cu ghid extern ;
- Sa fie disponibil in minim 5 dimensiuni ;
- Sa prezinte un mecanism robust de fixare periferica al polietilenei, pentru a reduce micro miscari ; 
- Modalitate de implantare: cimentata ;
 - Termen restant al sterilizării fie de minim de 3 ani la momentul livrării
</t>
  </si>
  <si>
    <t>24.3</t>
  </si>
  <si>
    <t xml:space="preserve">Insert de polietilena </t>
  </si>
  <si>
    <t xml:space="preserve">Confectionat din polietilena cu greutate moleculara ultra inalta (UHMWPE) ;
- Sa prezinte variante stanga/dreapta ;
- Sa prezinte un design asimetric, partea mediala a insertului formind o depresiune sferica, concava ; La randul sau partea laterala a polietilenei sa prezinte un design arcuat.
- Sa prezinte un design cu o conformitate inalta pe partea mediala ;
Pe partea sa mediala, polietilena va prezenta marginile sale anterioare si posterioare inalte ;
- Impreuna cu condilul femural medial al componentului femural, insertul polimeric va forma o jonctiune constrinsa de tip « minge in cos ».
- Minim 5 inaltimi diferite pentru fiecare din cele minim 5 dimensiuni de tibie ; 
- Grosimea minima a stratului de polietilena de 6 mm -Modalitatea de implantare: sistem de prindere periferica a insertului, cu elemente de stabilizare mecanica la nivelul piesei tibiale; 
- Termen restant al sterilizării nu mai mic de 3 ani la momentul livrării
</t>
  </si>
  <si>
    <t>24.4</t>
  </si>
  <si>
    <t xml:space="preserve">Component patelar </t>
  </si>
  <si>
    <t xml:space="preserve">Confectionat din polietilena cu greutate moleculara ultra inalta (UHMWPE) ;
- Sa prezinte design sferic ;
- Minim 3 dimensiuni 
- Modalitatea de implantare: cimentata, sa prezinte pinteni de cimentare (de la 1 la 3) ;
- Termen restant al sterilizării nu mai mic de 3 ani la momentul livrării ;
</t>
  </si>
  <si>
    <t>24.5</t>
  </si>
  <si>
    <t>24.6</t>
  </si>
  <si>
    <t>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Ferestrau oscilator 2 unitați  si burghiu pentru alezaj  în custodie 2  unitați</t>
  </si>
  <si>
    <t>24.7</t>
  </si>
  <si>
    <t>25.1</t>
  </si>
  <si>
    <t>Proteza totala de genunchi cimentata cu interschimbabi-litate completa</t>
  </si>
  <si>
    <t xml:space="preserve">Componenta femurala primara  </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</si>
  <si>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</si>
  <si>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25.2</t>
  </si>
  <si>
    <t xml:space="preserve">Componenta Tibiala Primara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</si>
  <si>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</si>
  <si>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25.3</t>
  </si>
  <si>
    <t xml:space="preserve">Insertul Tibial Primar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</si>
  <si>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</si>
  <si>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25.4</t>
  </si>
  <si>
    <t xml:space="preserve">Componenta Patelara </t>
  </si>
  <si>
    <t xml:space="preserve">Sa fie confectionata din polietilena ultradensa UHMWPE;
- Sa fie disponibile minim 5 diametre;
- Modalitatea de implantare cimentata;
- Sa prezinte 3 pini;
- Sa fie sterila.
</t>
  </si>
  <si>
    <t>25.5</t>
  </si>
  <si>
    <t xml:space="preserve">Componenta Femurala de Revizie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</si>
  <si>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permita flexia de cel putin 1250;
- Sa permita utilizarea tijelor de extensie si a augmentelor distale si posterioare;
- Sistemul de prindere al tijelor: con taper si surub;
- Sa permita combinarea unei marimi de femur cu cel putin 5 marimi de insert;
- Sa fie sterila.
</t>
  </si>
  <si>
    <t>25.6</t>
  </si>
  <si>
    <t xml:space="preserve">Componenta tibiala de revizie </t>
  </si>
  <si>
    <t xml:space="preserve">Sa fie confectionata din aliaj de titan;
- Sa fie disponibile cel putin 6 dimensiuni universale;
- Sa permita utilizarea inserturilor de revizie sau primare;
- Pe suprafata inferioara sa prezinte o textura speciala pentru realizarea unei mantale de ciment corespunzatoare;
- Sa permita combinarea unei marimi de tibie cu cel putin 5 marimi de femur;
- Sa prezinte sistem de prindere periferica a insertului;
- Sa permita utilizarea de tije de extensie si augmenturi tibiale;
- Sa fie sterile.
</t>
  </si>
  <si>
    <t>25.7</t>
  </si>
  <si>
    <t xml:space="preserve">Insertul de Revizie </t>
  </si>
  <si>
    <t xml:space="preserve"> Sa fie confectionat din polietilena ultradensa UHMWPE;
- Sa prezinte varianta cu posterostabilizare;
- Sa aiba marginea anterioara inclinata pentru evitarea impingement-ului la nivelul tendonului patelar;
- Sa prezinte tija interna de ranforsare a pintenului de posterostabilizare;
- Fixarea pe componenta tibiala sa se faca prin presare si sistem suplimentar de fixare - surub;
- Fiecare dimensiune de insert sa poata fi combinata cu cel putin 5 dimensiuni de femur;
- Sa fie disponibile minim 6 dimensiuni;
- Sa fie disponibile minim 7 grosimi pentru fiecare dimensiune;
- Sa fie steril.
</t>
  </si>
  <si>
    <t>25.8</t>
  </si>
  <si>
    <t>Tije de Extensie</t>
  </si>
  <si>
    <t xml:space="preserve">Sa fie confectionate din aliaj de titan;
- Sa poata fi folosite atat pe femur cat sip e tibie;
- Disponibile cel putin 5 lungimi;
- Sa prezinte system de fixare prin con;
- Sa prezinte cel putin 6 diametre;
- Sa fie disponibile 2 variante: drepte si curbe;
- Sa poata fi utilizate cu sau fara adaptor de offset
- Offset-ul sa prezinte cel putin 3 optiuni;
- Sa fie sterile.
</t>
  </si>
  <si>
    <t>25.9</t>
  </si>
  <si>
    <t xml:space="preserve">Augmentul Tibial </t>
  </si>
  <si>
    <t xml:space="preserve"> Confectionate din aliaj de titan;
- Sa fie disponibile cel putin 6 dimensiuni;
- Fixarea sa se faca cu surub;
- Sa fie disponibile cel putin 3 grosimi;
- Sa fie steril
</t>
  </si>
  <si>
    <t>25.10</t>
  </si>
  <si>
    <t>Augmentul Femural</t>
  </si>
  <si>
    <t xml:space="preserve">Confectionate din aliaj de CoCr;
- Sa fie disponibile pentru fixare posterioara si distala
- Sa fie disponibile cel putin 6 dimensiuni;
- Fixarea sa se faca cu surub;
- Pentru varianta posterioara sa fie disponibile cel putin 2 grosimi;
- Pentru varianta distala sa fie disponibile cel putin 3 grosimi;
- Sa fie disponibile cel putin 3 grosimi;
- Sa fie steril.
</t>
  </si>
  <si>
    <t>25.11</t>
  </si>
  <si>
    <t xml:space="preserve">Componenta Femurala De Revizie Tip Balama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</si>
  <si>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prezinte mecanismul balama preasamblat;
- Sa permita utilizarea tijelor de extensie si a augmentelor distale si posterioare;
- Sistemul de prindere al tijelor: con taper si surub;
- Sa permita combinarea unei marimi de femur cu orice dimensiune de insert;
- Sa fie sterila.
</t>
  </si>
  <si>
    <t>25.12</t>
  </si>
  <si>
    <t xml:space="preserve">Componenta Tibiala de Revizie Balama </t>
  </si>
  <si>
    <t xml:space="preserve">Sa fie confectionata din aliaj de CoCr;
- Sa fie disponibile cel putin 6 dimensiuni universale;
- Sa permita utilizarea inserturilor de revizie sau primare;
- Pe suprafata inferioara sa prezinte o textura speciala pentru realizarea unei mantale de ciment corespunzatoare;
- Sa prezinte mecanism de limitare a rotatiei insertului;
- Sa permita o rotatie a insertului; 
- Sa permita utilizarea de tije de extensie si augmenturi tibiale;
- Sa fie sterila.
</t>
  </si>
  <si>
    <t>25.13</t>
  </si>
  <si>
    <t xml:space="preserve">Insertul Tibial de Revizie Tip Balama </t>
  </si>
  <si>
    <t xml:space="preserve">Sa fie confectionat din polietilena ultradensa UHMWPE inalt crosslink-ata;
- Sa fie mobil;
Sa prezinte o tija de ranforsare de cel putin 35mm confectionat din CoCr;
- Sa prezinte surubul de blocare al mecanismului balama;
- Sa fie disponibile minim 2 dimensiuni;
- Sa fie disponibile minim 7 grosimi pentru fiecare dimensiune;
- Sa fie steril.
</t>
  </si>
  <si>
    <t>25.14</t>
  </si>
  <si>
    <t>Augment Tibial Revizie Balama</t>
  </si>
  <si>
    <t xml:space="preserve">Confectionate din aliaj de titan;
- Sa fie disponibile cel putin 6 dimensiuni;
- Fixarea sa se faca cu surub;
- Sa fie disponibile cel putin 3 grosimi;
- Sa fie steril
</t>
  </si>
  <si>
    <t>25.15</t>
  </si>
  <si>
    <t>Tije de Extensie Tibiala Balama</t>
  </si>
  <si>
    <t xml:space="preserve">Sa fie confectionate din aliaj de titan;
- Sa prezinte variant cimentata si necimentata;
- Disponibile cel putin 4 lungimi pentru ambele variante;
- Sa prezinte sistem de fixare prin infiletare;
- Sa prezinte cel putin 2 diametre pentru variant necimentata;
- Sa fie sterile.
</t>
  </si>
  <si>
    <t>25.16</t>
  </si>
  <si>
    <t>25.17</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</si>
  <si>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</si>
  <si>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25.18</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</si>
  <si>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</si>
  <si>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</si>
  <si>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27.1</t>
  </si>
  <si>
    <t>PROTEZA TOTALA DE GENUNCHI TIP BALAMA</t>
  </si>
  <si>
    <t>Componenta femurala tip balama</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</si>
  <si>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</si>
  <si>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27.2</t>
  </si>
  <si>
    <t xml:space="preserve">Componenta tibiala tip balama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</si>
  <si>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</si>
  <si>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27.3</t>
  </si>
  <si>
    <t>Insertul tibial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</si>
  <si>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</si>
  <si>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27.4</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</si>
  <si>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</si>
  <si>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27.5</t>
  </si>
  <si>
    <t>Componenta patelara</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</si>
  <si>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</si>
  <si>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27.6</t>
  </si>
  <si>
    <t>Tija de extensie tibiala</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</si>
  <si>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</si>
  <si>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27.7</t>
  </si>
  <si>
    <t>Tija de extensie femurala</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</si>
  <si>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</si>
  <si>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27.8</t>
  </si>
  <si>
    <t>27.9</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</si>
  <si>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</si>
  <si>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27.10</t>
  </si>
  <si>
    <t xml:space="preserve">Va corespunde urmatoarelor cerinte:
1. Compatibile cu motoare livratelivrate 
2. Vor fi oferit pe toată perioada derulării contractului pînă la implantarea ultimei proteze existente în stocul beneficiarului. 
</t>
  </si>
  <si>
    <t>28.1</t>
  </si>
  <si>
    <t>Proteza totala de sold adoptata spre implantarea prin abord anterior minim - invaziv</t>
  </si>
  <si>
    <t>1.  Componenta femurala minim invaziva</t>
  </si>
  <si>
    <t xml:space="preserve">Sa prezinte varianta tijei ce oferă o prezervare a osului
Sa fie proiectata pentru posibilitatea de implantare prin abord minim invaziv anterior
Sa fie acoperita cu titan poros si hidroxiapatita( minim 250/400 microni) pe segmental metafizar
Sa prezinte o curbura anatomica
Colul protezei sa fie lustruit si ingustatpentru a evita transmiterea fortelor in corticala femurala
Sa prezinte un dizain de triplu con ( frontal, coronal si sagital )
Sa prezinte ambele variante in standart si lateralizata pastrind același unghi CCD pentru ambele versiuni
Conul tijei sa fie de 12/14 cu unghi superior corespunzător
Sa prezinte canale orizzontale in portiunea proximal
Capătul distal sa fie lustruit si conic
Sa fie confecționata din aliaj de Titan, 
- NB. Sa prezinte instrumente ce permit implantarea tijei femurale prin abord minim-invaziv anterior ;
- Termen restant al sterilizării nu mai mic de 3 ani la momentul livrării ; 
- Sa fie sterila;
</t>
  </si>
  <si>
    <t>28.2</t>
  </si>
  <si>
    <t>2.Componenta acetabulara</t>
  </si>
  <si>
    <t xml:space="preserve">Sa prezinte cel putin 14 dimensiuni 
Tehnologia de imprimare 3D
• confectionata din aliaj de titan
• Sa prezinte orificii dispuse sectorial pentru fixarea suplimentara cu suruburi
• Sa prezinte acoperire dubla cu titan poros si hidroxiapatita
• Polul superior sa fie aplatizat pentru o mai buna impactare
• Sa accepte inserturi de polietilena sau ceramica de generatia a IVa
• Sa prezinte mecanism de fixare suplimentara a insertului (santuri, degajari equatoriale)
• Sa fie disponibile minim 14 dimensiuni
• Sa permita schimbarea pozitiei insertului
• Geometrie interna complexa: tronconica / hemisferica
• Sa permita implantarea prin abord minim invaziv anterior
• Sa fie sterila
• Garantia sterilitatii minim 3 ani de la livrare
• NB. Sa prezinte instrumente ce permit implantarea tijei femurale prin abord minim-invaziv anterior 
</t>
  </si>
  <si>
    <t>28.3</t>
  </si>
  <si>
    <t>3.Insertul polimeric cross-linkat</t>
  </si>
  <si>
    <t xml:space="preserve">Sa fie confectionat din polietilena cu greutate moleculara foarte inalta UHMWPE de tip cross- link. - Sa accepte capete de 28,  32, 36 mm ;
- Fixarea insertului la cupa metalica trebuie sa se faca prin sistem adițional de blocare al insertului insertului (prin degajari ecuatoriale, ciocuri antirotationale sau inel de blocare al insertului) ; 
- Sa fie steril ;
- Termen restant al sterilizării nu mai mic de 3 ani la momentul livrării.
</t>
  </si>
  <si>
    <t>28.4</t>
  </si>
  <si>
    <t>4.Cap femural metalic</t>
  </si>
  <si>
    <t xml:space="preserve">Sa fie confectionat din aliaj de Co-Cr; 
- Diametrul exterior trebuie sa fie de28, 32, 36 mm 
- Minim 4 lungimi de col ; 
-Trebuie sa prezinte con intern 12/14 ; 
-Sa fie steril.
- Termen restant al sterilizării nu mai mic de 3 ani la momentul livrării ;
</t>
  </si>
  <si>
    <t>28.5</t>
  </si>
  <si>
    <t>5.Suruburi pentru cupa acetabulara</t>
  </si>
  <si>
    <t xml:space="preserve">Sa prezinte diametrul de la 5.5 mm – la 6.5 mm ;
- Sa prezinte minim 6 dimensiuni ;
-Sa fie steril ;
- Termen restant al sterilizării nu mai mic de 3 ani la momentul livrării.
</t>
  </si>
  <si>
    <t>28.6</t>
  </si>
  <si>
    <t>28.7</t>
  </si>
  <si>
    <t>7. Ferestrau oscilator si burghiu pentru alezaj  în custodie</t>
  </si>
  <si>
    <t xml:space="preserve">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t>
  </si>
  <si>
    <t>28.8</t>
  </si>
  <si>
    <t>8. Lame pentru motor oscilant</t>
  </si>
  <si>
    <t>29.1</t>
  </si>
  <si>
    <t>PROTEZA TOTALA DE GENUNCHI ONCOLOGICA</t>
  </si>
  <si>
    <t>Componenta femurala distala, oncologica</t>
  </si>
  <si>
    <t xml:space="preserve">Sa fie confectionat din aliaj de CoCr;
-Anatomica: stanga / dreapta;
-Modalitate de fixare: cimentata;
-Sa prezinte 2 dimensiuni cu lungimea cuprinsa intre 50 - 55mm;
-Fixarea sa se faca pe con si minim 1 surub suplimentar;
-Mecanismul balama sa fie preasamblat (inclus) in componenta femurala;
-Sa fie compatibil atit cu varianta tibie tip balama cit si cu varianta bloc tibial proximal;
-Sa poata fi utilizat atit cu tije de extensie cimentate cit si necimentate sau segmente de substitutie;
-Termen restant al sterilizării nu mai mic de 3 ani la momentul livrării - Instrucțiunea de utilizare tradusă în limba de stat sau altă limbă de circulație internațională (Engleză/Rusă) - la livrare
</t>
  </si>
  <si>
    <t>29.2</t>
  </si>
  <si>
    <t>Componenta tibiala proximala, oncologica</t>
  </si>
  <si>
    <t xml:space="preserve">Sa fie confectionat din aliaj de CoCr;
-Sa fie universal;
-Acoperit partial cu iitan poros prin tehnologia plasma spray cu grosimea de cel putin 400 microni;
-Lungimea minima impreuna cu insertul de 12mm sa fie de cel putin 80mm;
-Conexiunea bloc tibial - segment sa fie hexagonala, prevazuta cu cel putin un surub pentru fixare aditionala, pentru evitarea malrotatiei;
-Sa fie compatibil atit cu componenta femurala tip balama cit si cu varianta bloc femural distal;
-Sa prezinte limitator care sa permita o rotatie a insertului de aproximativ 22 grade;
-Sa poata fi utilizat atit cu tije de extensie cimentate cit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
</t>
  </si>
  <si>
    <t>29.3</t>
  </si>
  <si>
    <t>Insert polietilenic tip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</si>
  <si>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</si>
  <si>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29.4</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</si>
  <si>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 Termen restant al sterilizării nu mai mic de 3 ani la momentul livrării 
</t>
  </si>
  <si>
    <t>29.5</t>
  </si>
  <si>
    <t>Componenta tibiala tip balama</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</si>
  <si>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</si>
  <si>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29.6</t>
  </si>
  <si>
    <t>29.7</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</si>
  <si>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</si>
  <si>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29.8</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</si>
  <si>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</si>
  <si>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29.9</t>
  </si>
  <si>
    <t>Elemente de augmentare tibiala</t>
  </si>
  <si>
    <t xml:space="preserve">Confectionate din aliaj de titan;
-Sa fie disponibile cel putin 6 dimensiuni;
-Fixarea sa se faca cu surub sau prin cimentare;
-Sa fie disponibile cel putin 3 grosimi;
-Termen restant al sterilizării nu mai mic de 3 ani la momentul livrării - Instrucțiunea de utilizare tradusă în limba de stat sau altă limbă de circulație internațională (Engleză/Rusă) - la livrare
</t>
  </si>
  <si>
    <t>29.10</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</si>
  <si>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 Instrucțiunea de utilizare tradusă în limba de stat sau altă limbă de circulație internațională (Engleză/Rusă) - la livrare
</t>
  </si>
  <si>
    <t>29.11</t>
  </si>
  <si>
    <t>Segmentul de substitutie diafizara</t>
  </si>
  <si>
    <t xml:space="preserve">Confectionat din aliaj de titan;
-Sa prezinte minim 20 lungimi, de la 25 până la 220 mm;
-Diametrul extern de minim 21mm;
-Să prezinte orificii transfixiante pentru ancorarea țesuturilor moi;
-Fixarea segmentelor de substitutie sau a tijelor sa se faca pe con si minim 1 surub pentru fixare aditionala;
-Termen restant al sterilizării nu mai mic de 3 ani la momentul livrării. - Instrucțiunea de utilizare tradusă în limba de stat sau altă limbă de circulație internațională (Engleză/Rusă) - la livrare.
</t>
  </si>
  <si>
    <t>29.12</t>
  </si>
  <si>
    <t>Tija de extensie cimentata oncologica</t>
  </si>
  <si>
    <t xml:space="preserve">Confecționată din aliaj CoCr cu sau fără coleret acoperit din titan poros (titan plasma spray);
-Să prezinte doua optiuni: drepte și curbe, cu profil standard și redus;
-Sa prezinte minim 8 tipo-dimensiuni;
-Diametre disponibile intre 9-17mm;
-Lungimi disponibile minim 3, intre 100-150mm;
-Posibilitate de transformare, la necesitate, în proteză totală a femurului cu substituirea articulației genunchiului prin îndepărtarea tijei și aplicarea unui segment – conector;
-Fixarea sa se faca pe con si minim 1 surub;
-Termen restant al sterilizării nu mai mic de 3 ani la momentul livrării. - Instrucțiunea de utilizare tradusă în limba de stat sau altă limbă de circulație internațională (Engleză/Rusă) - la livrare.
</t>
  </si>
  <si>
    <t>29.13</t>
  </si>
  <si>
    <t>Tija de extensie necimentata oncologica</t>
  </si>
  <si>
    <t xml:space="preserve">Confecționată din aliaj de titan cu acoperire din titan poros (titan plasma spray) pe toată suprafața tijei;
-Sa prezinte varf ingustat;
-Să prezinte diferite opțiuni drepte si curbe;
-Sa prezinte minim 8 tipo-dimensiuni;
-Diametre disponibile minim 4, intre 11 – 17mm;
-Lungimi disponibile intre 150 – 200mm;
-Fixarea sa se faca pe con si minim 1 surub;
-Posibilitate de transformare, la necesitate, în proteză totală a femurului cu substituirea articulației genunchiului prin îndepărtarea tijei și aplicarea unui segment – adaptor;
-Termen restant al sterilizării nu mai mic de 3 ani la momentul livrării. Instrucțiunea de utilizare tradusă în limba de stat sau altă limbă de circulație internațională (Engleză/Rusă) - la livrare.
</t>
  </si>
  <si>
    <t>29.14</t>
  </si>
  <si>
    <t>29.15</t>
  </si>
  <si>
    <t>29.16</t>
  </si>
  <si>
    <t>30.1</t>
  </si>
  <si>
    <t>PROTEZA TOTALA DE GENUNCHI CU DOUA RAZE DE CURBURA, INSERT MOBIL  SI SISTEM DE NAVIGATIE</t>
  </si>
  <si>
    <t>Componenta femurala</t>
  </si>
  <si>
    <t xml:space="preserve">Sa fie confectionata din aliaj de CoCr;
-Modalitatea de implantare: cimentata
-Sa prezinte minim 8 dimensiuni stanga / dreapta
-Suprafata interna sa prezinte o textura speciala pentru realizarea unei mantale de ciment corespunzatoare;
-Suprafata articulara lustruita;
-Raza unica de curbura de la 0 pana la 100 grade;
-Fara mecanism de posterostabilizare;
-Pe suprafata interna prezinta 2 pini cu rol de stabilizare suplimentara avand diametrul de 8mm 
-Congruenta completa cu geometria insertului tibial in plan coronal si sagital; -Sa permita implantarea asistata cu sistem de navigatie computerizata -Termen restant al sterilizării nu mai mic de 3 ani la momentul livrării - Instrucțiunea de utilizare tradusă în limba de stat sau altă limbă de circulație internațională (Engleză/Rusă) - la livrare
</t>
  </si>
  <si>
    <t>30.2</t>
  </si>
  <si>
    <t xml:space="preserve">Sa fie confectionata din aliaj de CoCr;
-Sa fie disponibile cel putin 7 dimensiuni universale;
-Pe suprafata inferioara sa prezinte o textura speciala pentru realizarea unei mantale de ciment corespunzatoare; -Dimensiune constanta a cilindrului chilei; -Modalitatea de implantare cimentata; -Suprafata superioara lustruita;        
-Sa permita utilizarea de tije de extensie si augmenturi tibiale; -Sa poata fi folosita cu insertul de dimensiunea corespunzătoare sau cu cea sub- sau supradimensionata cu doua numere standardizate; - Sa permita implantarea asistata cu sistem de navigatie computerizata; -Termen restant al sterilizării nu mai mic de 3 ani la momentul livrării Instrucțiunea de utilizare tradusă în limba de stat sau altă limbă de circulație internațională (Engleză/Rusă) - la livrare
</t>
  </si>
  <si>
    <t>30.3</t>
  </si>
  <si>
    <t>Insertul tibial mobil</t>
  </si>
  <si>
    <t xml:space="preserve">Sa fie confectionat din polietilena ultradensa UHMWPE;
-Sa fie mobil;
-Dimensiuni disponibile minim 8;
-Grosimi disponibile: 6 pentru fiecare dimensiune, intre 10 – 20mm;
-Insertul sa poata fi folosit cu componenta tibiala de dimensiunea corespunzătoare sau cu cea sub- sau supradimensionata cu doua numere standardizate;
-Congruenta completa cu geometria componentei femurale in plan coronal si sagital; -Aspectele anterior si laterale reduse pentru a evita lezarea tesuturilor moi; -Modul de fixare: prin pivot central cilindric; -- Aspectul anterior inaltat pentru o mai buna stabilitate rotationala femurala si pentru reducerea translatarii anterioare a femurului;
-Termen restant al sterilizării nu mai mic de 3 ani la momentul livrării - Instrucțiunea de utilizare tradusă în limba de stat sau altă limbă de circulație internațională (Engleză/Rusă) - la livrare
</t>
  </si>
  <si>
    <t>30.4</t>
  </si>
  <si>
    <t>Confectionata din polietilena cu greutate moleculara ultra inalta (UHMWPE) - Sa fie adaptata la forma zonei trohleare a piesei femurale - Minim 3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</si>
  <si>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30.5</t>
  </si>
  <si>
    <t>30.6</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</si>
  <si>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</si>
  <si>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30.7</t>
  </si>
  <si>
    <t>31.1</t>
  </si>
  <si>
    <t>SISTEM COMPLEX DE ARTROPLASTIE DE REVIZIE CIMENTATA A  SOLDULUI</t>
  </si>
  <si>
    <t>TIJA FEMURALA CIMENTATA DE REVIZIE</t>
  </si>
  <si>
    <t xml:space="preserve">Tija confecționată din alij de CoCr sau otel inox de uz medical ; 
- Suprafata polisata pe toata suprafata ;
- Tip de con: 12/14 mm ;
- Minim 5 dimensiuni ;
- Sa fie sterila
</t>
  </si>
  <si>
    <t>31.2</t>
  </si>
  <si>
    <t>CUPA CIMENTATA CU DUBLA MOBILITATE</t>
  </si>
  <si>
    <t xml:space="preserve">Cupa  confecționată din alij de CoCr sau otel inox de uz medical ; 
- La exterior sa prezinte santuri pentru fixare mai optima a cimentului osos ;
- Suprafata interna sa fie polisata ;
- Diametrele externe prezente în minim 8 dimensiuni ;
- Sa fie sterila.
</t>
  </si>
  <si>
    <t>31.3</t>
  </si>
  <si>
    <t>CAPUL PROTETIC</t>
  </si>
  <si>
    <t xml:space="preserve">Confectionat din aliaj de CoCr sau otel inox de uz medical;
- Conul intern 12 / 14mm;
- Diametre disponibile: 22, 28 mm;
- Lungimi disponibile: minim 3 pentru cap 22mm, minim 4 pentru cap 28mm
- Sa fie steril
</t>
  </si>
  <si>
    <t>31.4</t>
  </si>
  <si>
    <t>INSERTUL ACETABULAR CU DUBLA MOBILITATE</t>
  </si>
  <si>
    <t xml:space="preserve">Diametrul interior 22, 28 mm ;
- Confectionat din polietilena cu greutate moleculara ultrainalta UHMWPE;
- Insertul sa poata fi folosit cu cupe cu dubla mobilitate de dimensiunea corespunzătoare ; 
- Diametrele externe prezente în minim 8 dimensiuni ;
- Să prezinte design retentiv ;
- Sa fie steril.
</t>
  </si>
  <si>
    <t>31.5</t>
  </si>
  <si>
    <t>PLACA  DE  RANFORSARE  ACETABULARA  IN FORMA DE CRUCE</t>
  </si>
  <si>
    <t xml:space="preserve">Sa fie confectionat din aliaj de otel inox de uz medical;
- Minim 4 diametre exterioare ; 
- Sa prezinte cirlig pentru foramen obturator;
- Sa prezinte o placa externa, pentru fixare pe os iliac, cu un numar de 3 sau 4 orificii;
- Sa prezinte cite 4 suruburi de ancorare a placii, cu diametrul cuprins intre 4.5-5.5 mm cu cel putin 5 dimensiuni de lungime; 
- Sa prezinte instrument de masurare si implantare a placii date ;
- Sa fie sterila.
</t>
  </si>
  <si>
    <t>31.6</t>
  </si>
  <si>
    <t>31.7</t>
  </si>
  <si>
    <t>31.8</t>
  </si>
  <si>
    <t>32.1</t>
  </si>
  <si>
    <t>Proteză totală  de genunchi necimentat</t>
  </si>
  <si>
    <t>Componenta tibiala nicemtata.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</si>
  <si>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</si>
  <si>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32.2</t>
  </si>
  <si>
    <t>Proteza totala de genunchi necimentata</t>
  </si>
  <si>
    <t xml:space="preserve">Componenta femurala necimentata </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</si>
  <si>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</si>
  <si>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32.3</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</si>
  <si>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</si>
  <si>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32.4</t>
  </si>
  <si>
    <t>32.5</t>
  </si>
  <si>
    <t>Proteză totală  de genunchi necimentata</t>
  </si>
  <si>
    <t>Motor oscilant si burghiu</t>
  </si>
  <si>
    <t>33.1</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</si>
  <si>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</si>
  <si>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33.2</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</si>
  <si>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</si>
  <si>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33.3</t>
  </si>
  <si>
    <t>Sa fie confectionat din aliaj de Co-Cr;
-Diametrul exterior trebuie sa fie de22, 28, 32 mm
- Minim 4 lungimi de col pentru fiecare diametru;
-Trebuie sa prezinte con 12/14
-Sa fie steril.</t>
  </si>
  <si>
    <t>33.4</t>
  </si>
  <si>
    <t>Cap ceramic</t>
  </si>
  <si>
    <t xml:space="preserve">Cap femoral ceramic -Ceramică de generația a patra (cu incluziuni de zirconiu) ; - Conul 12/14 mm ; - Diametre 28 mm ; - Minim 3 dimensiuni de lungime - Termen restant al sterilizării nu mai mic de 3 ani la momentul livrării </t>
  </si>
  <si>
    <t>33.5</t>
  </si>
  <si>
    <t xml:space="preserve">Tija femurala necimentata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</si>
  <si>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</si>
  <si>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33.6</t>
  </si>
  <si>
    <t>Tija femurala necimentată  conica</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</si>
  <si>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</si>
  <si>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33.7</t>
  </si>
  <si>
    <t xml:space="preserve">Şuruburi de cupă minim 6 dimensiuni. </t>
  </si>
  <si>
    <t>33.8</t>
  </si>
  <si>
    <t>33.9</t>
  </si>
  <si>
    <t>33.10</t>
  </si>
  <si>
    <t>34.1</t>
  </si>
  <si>
    <t>Proteză totală  de genunchi cimentat NPS (CR)</t>
  </si>
  <si>
    <t>Componenta tibiala cimentata.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</si>
  <si>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</si>
  <si>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34.2</t>
  </si>
  <si>
    <t>Componenta femurala cimentata NPS</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</si>
  <si>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</si>
  <si>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34.3</t>
  </si>
  <si>
    <t>Insert tibial NPS</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</si>
  <si>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</si>
  <si>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34.4</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</si>
  <si>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 - Certificat CE și/sau declaratiție de conformitate în funcție de evaluarea conformității cu anexele corespunzătoare pentru produsele oferite confirmat prin semnătura participantului -</t>
  </si>
  <si>
    <t>34.5</t>
  </si>
  <si>
    <t>34.6</t>
  </si>
  <si>
    <t>34.7</t>
  </si>
  <si>
    <t>35.1</t>
  </si>
  <si>
    <t>Proteza totala de umar necimentata de tip reverse</t>
  </si>
  <si>
    <t>Tija humerala</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</si>
  <si>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</si>
  <si>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35.2</t>
  </si>
  <si>
    <t>Sfera glenoidala</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</si>
  <si>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</si>
  <si>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35.3</t>
  </si>
  <si>
    <t>Cupa humerala</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</si>
  <si>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</si>
  <si>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35.4</t>
  </si>
  <si>
    <t>Insert humeral</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</si>
  <si>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</si>
  <si>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35.5</t>
  </si>
  <si>
    <t>Suruburi pentru baza glenoidala</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</si>
  <si>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</si>
  <si>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35.6</t>
  </si>
  <si>
    <t>35.7</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</si>
  <si>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</si>
  <si>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35.8</t>
  </si>
  <si>
    <t>36.1</t>
  </si>
  <si>
    <t>Endoproteză de revizie șold cu tijă modulară și cupă bipolară</t>
  </si>
  <si>
    <t>Tija femurală</t>
  </si>
  <si>
    <t xml:space="preserve">Tija femurală de revizie modulară; Confecționată din aliaj de titan; Să fie disponibile variante: cimentată și necimentată; Suprafața variantei necimentate: rugoasă; Suprafața variantei cimentate: lustruită; Să aibă două componente: proximală și distală cu multiple posibilități de combinare, oferind o modularitate crescută prin combinarea oricărei componente proximale cu orice componentă distală cimentată sau necimentată; Să ofere posibilitatea de reglare a anteversiei componentei proximale cu ±360° independent de poziția componentei distale; Conectarea celor două componente se face prin con și șurub; Să prezinte cel putin 2 variante de component proximala: standart si lateralizata, cu variatia unghiurilor de la 127 pina la 135 de grade; Conul gâtului de 12/14mm; Să prezinte componenta trohanterică cu orificii pentru sutură de siguranță cu material non-metalic; Să prezinte componenta de extensie disponibilă în minim 2 diametre având lungimea de minim 25mm; Să prezinte șurub de blocare suplimentară a componentelor disponibil în cel puțin 2 lungimi; Să prezinte geometrie redusă a gâtului pentru a crește gradul de libertate a mișcării; Să prezinte șanturi longitudinale pentru îmbunătățirea osteointegrării; Să existe posibilitatea testării poziționării ansamblului in situ; Componenta distală cimentată/necimentată să fie disponibilă în variantele: dreaptă și incurbată; Componenta distală necimentată să fie disponibilă în cel puțin 10 diametre și cel puțin 2 lungimi cuprinse între 140-200mm pentru fiecare variantă; Componenta distală cimentată să fie disponibilă în cel puțin 3 diametre și cel puțin 2 lungimi cuprinse între 140-200mm. Termen restant al sterilizării nu mai mic de 3 ani la momentul livrării. </t>
  </si>
  <si>
    <t>set</t>
  </si>
  <si>
    <t>36.2</t>
  </si>
  <si>
    <t>Cupa bipolară</t>
  </si>
  <si>
    <t>Confecționată din aliaj de oțel inoxidabil sau CoCr cu concentrație ridicată de azot de uz medical; Să fie modular; Diametre externe disponibile: minim 21, cuprinse între 40-60mm; Insertul confecționat din polietilena UHMWPE; Insertul să prezinte un inel de blocare din polietilenă; Diametrul intern 28mm. Termen restant al sterilizării nu mai mic de 3 ani la momentul livrării.</t>
  </si>
  <si>
    <t>36.3</t>
  </si>
  <si>
    <t>37.1</t>
  </si>
  <si>
    <t xml:space="preserve">Endoproteză oncologică individuală modulară totală de șold cu substituția femurului proximal și cotil dublă mobilitate </t>
  </si>
  <si>
    <t>Cupa cimentată</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</si>
  <si>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</si>
  <si>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37.2</t>
  </si>
  <si>
    <t>Cupa necimentată</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</si>
  <si>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</si>
  <si>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37.3</t>
  </si>
  <si>
    <t>Confecționat din UHMWPE (optional crosslinked cu vitamina E); Sa accepte capete de 22, 28, 32, 36 mm; Diametrele externe sa fie compatibile cu toate dimensiunile de cupa; Sa prezinte minim 3 mecanisme additionale interne de fixare a insertului in cupa.</t>
  </si>
  <si>
    <t>37.4</t>
  </si>
  <si>
    <t>Cap</t>
  </si>
  <si>
    <t>CAP confectionat din aliaj de CoCr sau titan. Eurocon 12/14mm. 4 dimensiuni de lungime Diametre: 22, 28, 32 si 36mm Termen restant al sterilizării nu mai mic de 3 ani la momentul livrării.  Instrucțiunea de utilizare tradusă în limba de stat sau altă limbă de circulație internațională (Engleză/Rusă) - la livrare.</t>
  </si>
  <si>
    <t>37.5</t>
  </si>
  <si>
    <t xml:space="preserve">Blocul femural proximal </t>
  </si>
  <si>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</si>
  <si>
    <t>37.6</t>
  </si>
  <si>
    <t>Segmentul de substituție diafizară</t>
  </si>
  <si>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</si>
  <si>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37.7</t>
  </si>
  <si>
    <t>Tija de extensie, cimentată</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</si>
  <si>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</si>
  <si>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37.8</t>
  </si>
  <si>
    <t>Tija de extensie, necimentată</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</si>
  <si>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</si>
  <si>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t>37.9</t>
  </si>
  <si>
    <t>Endoproteză oncologică individuală modulară totală de șold cu substituția femurului proximal și cotil dublă mobilitate cimentată</t>
  </si>
  <si>
    <t>Restrictor pentru canalul femural</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</si>
  <si>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</si>
  <si>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37.10</t>
  </si>
  <si>
    <t>38.1</t>
  </si>
  <si>
    <t>Endoproteză oncologică individuală modulară totală de genunchi cu substituția femurului distal și/sau a tibiei proximale</t>
  </si>
  <si>
    <t>Blocul femural distal</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</si>
  <si>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</si>
  <si>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38.2</t>
  </si>
  <si>
    <t>Blocul tibial proximal</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</si>
  <si>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</si>
  <si>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38.3</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</si>
  <si>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</si>
  <si>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38.4</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</si>
  <si>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</si>
  <si>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38.5</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</si>
  <si>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</si>
  <si>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38.6</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</si>
  <si>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</si>
  <si>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38.7</t>
  </si>
  <si>
    <t>Restrictor pentru canalul medular</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</si>
  <si>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</si>
  <si>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38.8</t>
  </si>
  <si>
    <t>39.1</t>
  </si>
  <si>
    <t>Sistem complex de revizie oncologica totala a umarului:</t>
  </si>
  <si>
    <t>Endoproteză individuală oncologică modulară  cimentată / necimentata de cot cu substituția extremității distale a humerusului și/sau a extremității proximale a ulnei</t>
  </si>
  <si>
    <t xml:space="preserve">Consta din:
Obturator
Material: aliaj de titan
- suprafata lucioasa
- disponibil cu acoperire cu titan
- 3 dimensiuni (mic, mediu, mare)
Cap humeral
- Sunt disponibile versiuni cu acoperire aditionala și fara
- 6 găuri în partea proximală a capului sunt utilizate pentru fixarea tubului de atașare a țesuturilor moi din plasă 
Material: aliaj de titan
- suprafata sablata
- disponibile in versiuni cu acoperire aditionala cu argint si fara acoperire aditionala
- o dimensiune 50 mm
Piesa de extensie - servește ca o ajustare extraososă a lungimii
- material: aliaj de titan
- suprafata sablata
- disponibile cu acoperire aditionala cu argint sau fara acoperire aditionala
- 3 dimensiuni (20-60 mm), increment 20 mm
Piesa de reducere – este utilizata pentru ajustarea lungimii extraosoase in cazul ale unei înlocuirii totale de humerus
Material: aliaj de titan
- suprafata sablata
- disponibile cu acoperire aditionala cu argint sau fara acoperire aditionala
- 2 dimensiuni (10-100 mm)
Piesa de conectare - servește ca o ajustare extraosoasă a lungimii în zona humerusului pentru eliminarea defectelor osoase,
-consta din 2 parti: partea proximala si cea distala. Partile se unesc cu surubul de conectare, confectionat din aliaj de titan. 
- Piesa de conectare are inele de reținere pentru fixarea tubului de atașare a țesuturilor moi din plasă PET.
Material: aliaj de titan
- suprafata sablata
- disponibile cu acoperire aditionala cu argint sau fara acoperire aditionala
- Lungimea 80 mm
Tija necimentata/cimentata de humerus
- material: tija cimentata – aliaj CoCr, tija necimenata – aliaj de titan
- suprafata sablata pentru tije cimentate, suprafata poroasa pentru tije necimentate
- disponibile cu acoperire aditionala (cu HA pentru necimentate, cu Titanium Nitride pentru cimentate ) si fara acoperire
-poseda secțiune transversală hexagonală pentru stabilitate la rotație, 
- poseda guler la capătul proximal pentru a preveni tasarea
- este tija necimentata/ cimentata dreapta (design)
- tija cimentata poseda minim 3 santuri longitudinale
- tija necimentata poseda minim 8 aripioare longitudinale pentru fixare press fit și stabilitate la rotație
- poseda orficiu pentru blocare suplimentara cu suruburi diam 3.5 mm pentru stabilitate suplimentară la rotație.
- tije cimentate disponibile in 3 lungimi de la 75 mm la 150 mm și 9 diametre de la 8 mm la 16 mm
- tije necimentate disponibile cu 11 diametre de la 7 mm la 17 mm
 componentul distal humeral 
- material: aliaj de titan
- include suruburi de fixare
- dimensiuni: 30 mm, 50 mm
 Componentul ulnar - servește drept ancoraj osos în ulnă
- se utilizeaza pentru revizie oncologica totala a umarului cimentata si necimentata
- este disponibil în configurații stânga și dreapta
Material: aliaj de titan pentru componentul ulnar necimentat, aliaj CoCr pentru componentul ulnar cimentat
- suprafata sablata
- componentul ulnar necimentat are un strat dublu de titan (cpTi) și hidroxiapatită (HA) 
- componentul ulnar necimentat/cimentat este disponibil cu acoperire aditionala cu Titanium Niobium Nitride 
- configuratia stinga/dreapta
- componentul ulnar cimentat este in 2 dimeniuni: 70 mm, 100 mm 
Surub de blocare - se aplica axial peste conexiune în timpul asamblării componentelor sistemului
- material: aliaj de titan
- dimensiuni: 15-75 mm
</t>
  </si>
  <si>
    <t>39.2</t>
  </si>
  <si>
    <t xml:space="preserve">Total fără TVA: </t>
  </si>
  <si>
    <t xml:space="preserve">Total cu TVA: </t>
  </si>
  <si>
    <t>IMSP SPITALUL RAIONAL HANCESTI</t>
  </si>
  <si>
    <t>IMSP INSTITUTUL DE MEDICINA URGENTA</t>
  </si>
  <si>
    <t>SERVICIUL MEDICAL AL MINISTERULUI AFACERILOR INTERNE</t>
  </si>
  <si>
    <t>IMSP SPITALUL CLINIC DE TRAUMATOLOGIE SI ORTOPEDIE</t>
  </si>
  <si>
    <t>IMSP SPITALUL CLINIC MUNICIPAL SFANTA TREIME</t>
  </si>
  <si>
    <t>IMSP SPITALUL CLINIC BALTI</t>
  </si>
  <si>
    <t>IMSP SPITALUL RAIONAL CAHUL</t>
  </si>
  <si>
    <t>IMSP SPITALUL RAIONAL CAUSENI ANA SI ALEXANDRU</t>
  </si>
  <si>
    <t>IMSP SPITALUL RAIONAL COMRAT ISAAC GURFINCHEL</t>
  </si>
  <si>
    <t>IMSP SPITALUL RAIONAL EDINET</t>
  </si>
  <si>
    <t>IMSP SPITALUL RAIONAL ORHEI</t>
  </si>
  <si>
    <t>IMSP SPITALUL RAIONAL SOROCA A PRISACARI</t>
  </si>
  <si>
    <t>IMSP SPITALUL RAIONAL UNGHENI</t>
  </si>
  <si>
    <t>IMSP INSTITUTUL ONCOLOGIC</t>
  </si>
  <si>
    <t>Valoarea Estimată fără TVA</t>
  </si>
  <si>
    <t xml:space="preserve">cantitatea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</si>
  <si>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</si>
  <si>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Ciment ortopedic cu antibiotic dublu viscozitate înaltă</t>
  </si>
  <si>
    <t>Ciment ortopedic cu antibiotic dublu</t>
  </si>
  <si>
    <t>Proteza temporara (tip ATS) cu antibiotic pentru reviziile septice extinse de genunchi, destinat pentru tratamentul cazurilor cu defecte tibiale severe.</t>
  </si>
  <si>
    <t>.2 Set de șabloane gratuit în folosință</t>
  </si>
  <si>
    <t>Proteza temporara cu antibiotic pentru reviziile septice extinse de genunchi</t>
  </si>
  <si>
    <t>Set de șabloane gratuit în folosință</t>
  </si>
  <si>
    <t>Proteza temporara cu antibiotic pentru reviziile septice extinse de sold</t>
  </si>
  <si>
    <t>Proteza totala  necimentata de sold cu cupa universala</t>
  </si>
  <si>
    <t>Insert ceramic</t>
  </si>
  <si>
    <t>Insert de polietilena</t>
  </si>
  <si>
    <t>Şuruburi pentru stabilizarea suplimentara a cupei d-6,5 lungime de 15-50 mm</t>
  </si>
  <si>
    <t>Set de instrumente gratuit în folosință</t>
  </si>
  <si>
    <t>Motor oscilant si alezator gratis în folosință</t>
  </si>
  <si>
    <t>Proteza totala de sold cu dubla mobilitate</t>
  </si>
  <si>
    <t>2.8</t>
  </si>
  <si>
    <t>2.9</t>
  </si>
  <si>
    <t>2.10</t>
  </si>
  <si>
    <t>2.11</t>
  </si>
  <si>
    <t>2.12</t>
  </si>
  <si>
    <t>2.13</t>
  </si>
  <si>
    <t>10.1</t>
  </si>
  <si>
    <t>10.2</t>
  </si>
  <si>
    <t>11.1</t>
  </si>
  <si>
    <t>11.2</t>
  </si>
  <si>
    <t>13.8</t>
  </si>
  <si>
    <t>13.9</t>
  </si>
  <si>
    <t>9.1</t>
  </si>
  <si>
    <t>9.2</t>
  </si>
  <si>
    <t>12.8</t>
  </si>
  <si>
    <t>12.9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</si>
</sst>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р_._-;\-* #,##0.00_р_._-;_-* &quot;-&quot;??_р_._-;_-@_-"/>
    <numFmt numFmtId="165" formatCode="_-* #,##0.00\ _L_-;\-* #,##0.00\ _L_-;_-* &quot;-&quot;??\ _L_-;_-@_-"/>
  </numFmts>
  <fonts count="31">
    <font>
      <sz val="11"/>
      <color theme="1"/>
      <name val="Calibri"/>
      <family val="2"/>
      <scheme val="minor"/>
    </font>
    <font>
      <sz val="11"/>
      <color theme="1"/>
      <name val="Calibri"/>
      <family val="2"/>
      <charset val="204"/>
      <scheme val="minor"/>
    </font>
    <font>
      <sz val="11"/>
      <color theme="1"/>
      <name val="Calibri"/>
      <family val="2"/>
      <charset val="204"/>
      <scheme val="minor"/>
    </font>
    <font>
      <sz val="10"/>
      <name val="Arial"/>
      <family val="2"/>
    </font>
    <font>
      <b/>
      <sz val="10"/>
      <color indexed="8"/>
      <name val="Times New Roman"/>
      <family val="1"/>
      <charset val="204"/>
    </font>
    <font>
      <sz val="11"/>
      <color theme="1"/>
      <name val="Calibri"/>
      <family val="2"/>
      <scheme val="minor"/>
    </font>
    <font>
      <b/>
      <sz val="10"/>
      <name val="Times New Roman"/>
      <family val="1"/>
      <charset val="204"/>
    </font>
    <font>
      <sz val="11"/>
      <color theme="1"/>
      <name val="Times New Roman"/>
      <family val="1"/>
      <charset val="204"/>
    </font>
    <font>
      <sz val="10"/>
      <name val="Times New Roman"/>
      <family val="1"/>
      <charset val="204"/>
    </font>
    <font>
      <sz val="9"/>
      <color rgb="FF000000"/>
      <name val="Times New Roman"/>
      <family val="1"/>
      <charset val="204"/>
    </font>
    <font>
      <sz val="12"/>
      <name val="Times New Roman"/>
      <family val="1"/>
    </font>
    <font>
      <sz val="12"/>
      <name val="Times New Roman"/>
      <family val="1"/>
      <charset val="204"/>
    </font>
    <font>
      <b/>
      <sz val="10"/>
      <color theme="1"/>
      <name val="Times New Roman"/>
      <family val="1"/>
      <charset val="204"/>
    </font>
    <font>
      <sz val="10"/>
      <name val="Arial"/>
      <family val="2"/>
      <charset val="204"/>
    </font>
    <font>
      <sz val="10"/>
      <name val="Arial Cyr"/>
      <charset val="204"/>
    </font>
    <font>
      <sz val="10"/>
      <color indexed="8"/>
      <name val="Arial1"/>
    </font>
    <font>
      <b/>
      <sz val="12"/>
      <color theme="0"/>
      <name val="Calibri"/>
      <family val="2"/>
      <scheme val="minor"/>
    </font>
    <font>
      <sz val="11"/>
      <color theme="1"/>
      <name val="Calibri"/>
      <family val="2"/>
      <charset val="238"/>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1"/>
      <color indexed="8"/>
      <name val="Times New Roman"/>
      <family val="2"/>
    </font>
    <font>
      <sz val="11"/>
      <name val="Times New Roman"/>
      <family val="1"/>
      <charset val="204"/>
    </font>
    <font>
      <sz val="8"/>
      <name val="Times New Roman"/>
      <family val="1"/>
      <charset val="204"/>
    </font>
    <font>
      <sz val="10"/>
      <color theme="1"/>
      <name val="Times New Roman"/>
      <family val="1"/>
      <charset val="204"/>
    </font>
    <font>
      <sz val="10"/>
      <color rgb="FF000000"/>
      <name val="Times New Roman"/>
      <family val="1"/>
      <charset val="204"/>
    </font>
    <font>
      <sz val="8"/>
      <name val="Calibri"/>
      <family val="2"/>
      <scheme val="minor"/>
    </font>
  </fonts>
  <fills count="13">
    <fill>
      <patternFill patternType="none"/>
    </fill>
    <fill>
      <patternFill patternType="gray125"/>
    </fill>
    <fill>
      <patternFill patternType="solid">
        <fgColor rgb="FFFFEB9C"/>
      </patternFill>
    </fill>
    <fill>
      <patternFill patternType="solid">
        <fgColor rgb="FFA5A5A5"/>
      </patternFill>
    </fill>
    <fill>
      <patternFill patternType="solid">
        <fgColor theme="0" tint="-0.34998626667073579"/>
        <bgColor indexed="64"/>
      </patternFill>
    </fill>
    <fill>
      <patternFill patternType="solid">
        <fgColor theme="0"/>
        <bgColor indexed="64"/>
      </patternFill>
    </fill>
    <fill>
      <patternFill patternType="solid">
        <fgColor rgb="FFA5A5A5"/>
        <bgColor rgb="FF9999FF"/>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bgColor indexed="64"/>
      </patternFill>
    </fill>
  </fills>
  <borders count="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153">
    <xf numFmtId="0" fontId="0" fillId="0" borderId="0"/>
    <xf numFmtId="0" fontId="3" fillId="0" borderId="0"/>
    <xf numFmtId="0" fontId="5" fillId="0" borderId="0"/>
    <xf numFmtId="0" fontId="13" fillId="0" borderId="0"/>
    <xf numFmtId="0" fontId="5" fillId="0" borderId="0"/>
    <xf numFmtId="0" fontId="13" fillId="0" borderId="0"/>
    <xf numFmtId="0" fontId="14" fillId="0" borderId="0"/>
    <xf numFmtId="0" fontId="13" fillId="0" borderId="0"/>
    <xf numFmtId="9" fontId="13" fillId="0" borderId="0" applyFont="0" applyFill="0" applyBorder="0" applyAlignment="0" applyProtection="0"/>
    <xf numFmtId="0" fontId="2" fillId="0" borderId="0"/>
    <xf numFmtId="0" fontId="13" fillId="0" borderId="0"/>
    <xf numFmtId="0" fontId="3" fillId="0" borderId="0"/>
    <xf numFmtId="0" fontId="13" fillId="0" borderId="0"/>
    <xf numFmtId="0" fontId="2" fillId="0" borderId="0"/>
    <xf numFmtId="0" fontId="15" fillId="0" borderId="0" applyBorder="0" applyProtection="0"/>
    <xf numFmtId="0" fontId="13" fillId="0" borderId="0"/>
    <xf numFmtId="0" fontId="16" fillId="3" borderId="1" applyNumberFormat="0" applyAlignment="0" applyProtection="0"/>
    <xf numFmtId="0" fontId="13" fillId="0" borderId="0"/>
    <xf numFmtId="0" fontId="13" fillId="0" borderId="0"/>
    <xf numFmtId="0" fontId="5" fillId="0" borderId="0"/>
    <xf numFmtId="0" fontId="13" fillId="0" borderId="0"/>
    <xf numFmtId="0" fontId="2" fillId="0" borderId="0"/>
    <xf numFmtId="0" fontId="2" fillId="0" borderId="0"/>
    <xf numFmtId="0" fontId="2" fillId="0" borderId="0"/>
    <xf numFmtId="0" fontId="13" fillId="0" borderId="0"/>
    <xf numFmtId="0" fontId="5" fillId="0" borderId="0"/>
    <xf numFmtId="0" fontId="25" fillId="0" borderId="0"/>
    <xf numFmtId="0" fontId="2" fillId="0" borderId="0"/>
    <xf numFmtId="0" fontId="17" fillId="0" borderId="0"/>
    <xf numFmtId="0" fontId="13" fillId="0" borderId="0"/>
    <xf numFmtId="0" fontId="5" fillId="0" borderId="0"/>
    <xf numFmtId="0" fontId="13" fillId="0" borderId="0"/>
    <xf numFmtId="0" fontId="13" fillId="0" borderId="0"/>
    <xf numFmtId="0" fontId="2" fillId="0" borderId="0"/>
    <xf numFmtId="0" fontId="13"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6" borderId="1" applyProtection="0"/>
    <xf numFmtId="0" fontId="23" fillId="2" borderId="0" applyNumberFormat="0" applyBorder="0" applyAlignment="0" applyProtection="0"/>
    <xf numFmtId="0" fontId="5" fillId="0" borderId="0"/>
    <xf numFmtId="0" fontId="5" fillId="0" borderId="0"/>
    <xf numFmtId="0" fontId="13" fillId="0" borderId="0"/>
    <xf numFmtId="43" fontId="5" fillId="0" borderId="0" applyFont="0" applyFill="0" applyBorder="0" applyAlignment="0" applyProtection="0"/>
    <xf numFmtId="0" fontId="5" fillId="0" borderId="0"/>
    <xf numFmtId="0"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5" fillId="0" borderId="0"/>
    <xf numFmtId="0" fontId="2" fillId="0" borderId="0"/>
    <xf numFmtId="0" fontId="17" fillId="0" borderId="0"/>
    <xf numFmtId="0" fontId="13" fillId="0" borderId="0"/>
    <xf numFmtId="0" fontId="13" fillId="0" borderId="0"/>
    <xf numFmtId="0" fontId="2" fillId="0" borderId="0"/>
    <xf numFmtId="0" fontId="3" fillId="0" borderId="0"/>
    <xf numFmtId="0" fontId="5" fillId="0" borderId="0"/>
    <xf numFmtId="0" fontId="17" fillId="0" borderId="0"/>
    <xf numFmtId="0" fontId="14" fillId="0" borderId="0"/>
    <xf numFmtId="164" fontId="14" fillId="0" borderId="0" applyFont="0" applyFill="0" applyBorder="0" applyAlignment="0" applyProtection="0"/>
    <xf numFmtId="0" fontId="2" fillId="0" borderId="0"/>
    <xf numFmtId="0" fontId="5" fillId="0" borderId="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14" fillId="0" borderId="0"/>
    <xf numFmtId="0" fontId="17" fillId="0" borderId="0"/>
    <xf numFmtId="43" fontId="5" fillId="0" borderId="0" applyFont="0" applyFill="0" applyBorder="0" applyAlignment="0" applyProtection="0"/>
    <xf numFmtId="0" fontId="5" fillId="0" borderId="0"/>
    <xf numFmtId="0" fontId="2"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24" fillId="0" borderId="0"/>
    <xf numFmtId="0" fontId="2" fillId="0" borderId="0"/>
    <xf numFmtId="43" fontId="13" fillId="0" borderId="0" applyFont="0" applyFill="0" applyBorder="0" applyAlignment="0" applyProtection="0"/>
    <xf numFmtId="165" fontId="5" fillId="0" borderId="0" applyFont="0" applyFill="0" applyBorder="0" applyAlignment="0" applyProtection="0"/>
    <xf numFmtId="0" fontId="2" fillId="0" borderId="0"/>
    <xf numFmtId="0" fontId="13" fillId="0" borderId="0"/>
    <xf numFmtId="0" fontId="2" fillId="0" borderId="0"/>
    <xf numFmtId="0"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43" fontId="5" fillId="0" borderId="0" applyFont="0" applyFill="0" applyBorder="0" applyAlignment="0" applyProtection="0"/>
    <xf numFmtId="0" fontId="2" fillId="0" borderId="0"/>
    <xf numFmtId="0" fontId="2" fillId="0" borderId="0"/>
    <xf numFmtId="0" fontId="2" fillId="0" borderId="0"/>
  </cellStyleXfs>
  <cellXfs count="66">
    <xf numFmtId="0" fontId="0" fillId="0" borderId="0" xfId="0"/>
    <xf numFmtId="0" fontId="7" fillId="0" borderId="0" xfId="0" applyFont="1" applyAlignment="1">
      <alignment horizontal="center" vertical="center" wrapText="1"/>
    </xf>
    <xf numFmtId="0" fontId="12" fillId="0" borderId="0" xfId="0" applyFont="1"/>
    <xf numFmtId="0" fontId="12" fillId="0" borderId="0" xfId="0" applyFont="1" applyAlignment="1">
      <alignment vertical="top"/>
    </xf>
    <xf numFmtId="0" fontId="12" fillId="0" borderId="0" xfId="0" applyFont="1" applyAlignment="1">
      <alignment vertical="top" wrapText="1"/>
    </xf>
    <xf numFmtId="0" fontId="12" fillId="0" borderId="0" xfId="0" applyFont="1" applyAlignment="1">
      <alignment horizontal="center"/>
    </xf>
    <xf numFmtId="0" fontId="12" fillId="0" borderId="0" xfId="0" applyFont="1" applyAlignment="1">
      <alignment horizontal="center" vertical="center"/>
    </xf>
    <xf numFmtId="0" fontId="7" fillId="0" borderId="2" xfId="0" applyFont="1" applyBorder="1" applyAlignment="1">
      <alignment horizontal="center" vertical="center" wrapText="1"/>
    </xf>
    <xf numFmtId="0" fontId="8" fillId="0" borderId="2" xfId="0" applyFont="1" applyBorder="1" applyAlignment="1">
      <alignment horizontal="center" vertical="center"/>
    </xf>
    <xf numFmtId="0" fontId="4" fillId="4" borderId="2" xfId="1" applyFont="1" applyFill="1" applyBorder="1" applyAlignment="1">
      <alignment horizontal="center" vertical="center" wrapText="1"/>
    </xf>
    <xf numFmtId="4" fontId="4" fillId="4" borderId="2" xfId="1" applyNumberFormat="1" applyFont="1" applyFill="1" applyBorder="1" applyAlignment="1">
      <alignment horizontal="center" vertical="center" wrapText="1"/>
    </xf>
    <xf numFmtId="4" fontId="6" fillId="4" borderId="2" xfId="1" applyNumberFormat="1" applyFont="1" applyFill="1" applyBorder="1" applyAlignment="1" applyProtection="1">
      <alignment horizontal="center" vertical="center" wrapText="1"/>
      <protection locked="0"/>
    </xf>
    <xf numFmtId="0" fontId="4" fillId="4"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7" fillId="0" borderId="2" xfId="2" applyFont="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1" fontId="9" fillId="5" borderId="2" xfId="0" applyNumberFormat="1" applyFont="1" applyFill="1" applyBorder="1" applyAlignment="1">
      <alignment horizontal="center" vertical="center"/>
    </xf>
    <xf numFmtId="0" fontId="7" fillId="0" borderId="2" xfId="0" applyFont="1" applyBorder="1" applyAlignment="1">
      <alignment horizontal="center" vertical="center" wrapText="1"/>
    </xf>
    <xf numFmtId="4" fontId="7" fillId="0" borderId="0" xfId="0" applyNumberFormat="1" applyFont="1" applyAlignment="1">
      <alignment horizontal="center" vertical="center" wrapText="1"/>
    </xf>
    <xf numFmtId="0" fontId="4" fillId="4" borderId="2" xfId="0" applyFont="1" applyFill="1" applyBorder="1" applyAlignment="1">
      <alignment horizontal="center" vertical="top" wrapText="1"/>
    </xf>
    <xf numFmtId="0" fontId="7" fillId="0" borderId="2" xfId="0" applyFont="1" applyBorder="1" applyAlignment="1">
      <alignment horizontal="center" vertical="top" wrapText="1"/>
    </xf>
    <xf numFmtId="0" fontId="7" fillId="0" borderId="0" xfId="0" applyFont="1" applyAlignment="1">
      <alignment horizontal="center" vertical="top" wrapText="1"/>
    </xf>
    <xf numFmtId="0" fontId="8" fillId="7" borderId="2" xfId="0" applyFont="1" applyFill="1" applyBorder="1" applyAlignment="1">
      <alignment horizontal="center" vertical="center" wrapText="1"/>
    </xf>
    <xf numFmtId="0" fontId="7" fillId="7" borderId="2" xfId="0" applyFont="1" applyFill="1" applyBorder="1" applyAlignment="1">
      <alignment horizontal="center" vertical="top" wrapText="1"/>
    </xf>
    <xf numFmtId="0" fontId="7" fillId="7" borderId="2" xfId="0" applyFont="1" applyFill="1" applyBorder="1" applyAlignment="1">
      <alignment horizontal="center" vertical="center" wrapText="1"/>
    </xf>
    <xf numFmtId="0" fontId="8" fillId="7" borderId="2" xfId="0" applyFont="1" applyFill="1" applyBorder="1" applyAlignment="1">
      <alignment horizontal="center" vertical="center"/>
    </xf>
    <xf numFmtId="4" fontId="7" fillId="7" borderId="0" xfId="0" applyNumberFormat="1" applyFont="1" applyFill="1" applyAlignment="1">
      <alignment horizontal="center" vertical="center" wrapText="1"/>
    </xf>
    <xf numFmtId="0" fontId="26" fillId="7" borderId="2" xfId="0" applyFont="1" applyFill="1" applyBorder="1" applyAlignment="1">
      <alignment horizontal="center" vertical="center" wrapText="1"/>
    </xf>
    <xf numFmtId="0" fontId="7" fillId="7" borderId="0" xfId="0" applyFont="1" applyFill="1" applyAlignment="1">
      <alignment horizontal="center" vertical="center" wrapText="1"/>
    </xf>
    <xf numFmtId="0" fontId="7" fillId="7" borderId="2" xfId="2" applyFont="1" applyFill="1" applyBorder="1" applyAlignment="1">
      <alignment horizontal="center" vertical="center" wrapText="1"/>
    </xf>
    <xf numFmtId="1" fontId="9" fillId="7" borderId="2" xfId="0" applyNumberFormat="1" applyFont="1" applyFill="1" applyBorder="1" applyAlignment="1">
      <alignment horizontal="center" vertical="center"/>
    </xf>
    <xf numFmtId="0" fontId="10" fillId="7" borderId="2" xfId="0" applyFont="1" applyFill="1" applyBorder="1" applyAlignment="1" applyProtection="1">
      <alignment horizontal="center" vertical="center" wrapText="1"/>
      <protection locked="0"/>
    </xf>
    <xf numFmtId="0" fontId="11" fillId="7" borderId="2" xfId="1" applyFont="1" applyFill="1" applyBorder="1" applyAlignment="1" applyProtection="1">
      <alignment horizontal="center" vertical="center" wrapText="1"/>
      <protection locked="0"/>
    </xf>
    <xf numFmtId="0" fontId="7" fillId="7" borderId="2" xfId="0" applyFont="1" applyFill="1" applyBorder="1" applyAlignment="1">
      <alignment horizontal="left" vertical="top" wrapText="1"/>
    </xf>
    <xf numFmtId="4" fontId="7" fillId="0" borderId="2" xfId="0" applyNumberFormat="1" applyFont="1" applyBorder="1" applyAlignment="1">
      <alignment horizontal="center" vertical="center" wrapText="1"/>
    </xf>
    <xf numFmtId="4" fontId="7" fillId="8" borderId="2" xfId="0" applyNumberFormat="1" applyFont="1" applyFill="1" applyBorder="1" applyAlignment="1">
      <alignment horizontal="center" vertical="center" wrapText="1"/>
    </xf>
    <xf numFmtId="4" fontId="7" fillId="7" borderId="2" xfId="0" applyNumberFormat="1" applyFont="1" applyFill="1" applyBorder="1" applyAlignment="1">
      <alignment horizontal="center" vertical="center" wrapText="1"/>
    </xf>
    <xf numFmtId="0" fontId="7" fillId="8" borderId="2" xfId="0" applyFont="1" applyFill="1" applyBorder="1" applyAlignment="1">
      <alignment horizontal="center" vertical="center" wrapText="1"/>
    </xf>
    <xf numFmtId="0" fontId="27" fillId="5" borderId="2" xfId="31" applyFont="1" applyFill="1" applyBorder="1" applyAlignment="1">
      <alignment horizontal="center" vertical="center" wrapText="1"/>
    </xf>
    <xf numFmtId="0" fontId="7" fillId="9" borderId="2" xfId="0" applyFont="1" applyFill="1" applyBorder="1" applyAlignment="1">
      <alignment horizontal="center" vertical="center" wrapText="1"/>
    </xf>
    <xf numFmtId="0" fontId="7" fillId="10" borderId="0" xfId="0" applyFont="1" applyFill="1" applyAlignment="1">
      <alignment horizontal="center" vertical="center" wrapText="1"/>
    </xf>
    <xf numFmtId="0" fontId="27" fillId="9" borderId="2" xfId="31" applyFont="1" applyFill="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center" vertical="center" wrapText="1"/>
    </xf>
    <xf numFmtId="1" fontId="7" fillId="0" borderId="2" xfId="0" applyNumberFormat="1" applyFont="1" applyBorder="1" applyAlignment="1">
      <alignment horizontal="center" vertical="center" wrapText="1"/>
    </xf>
    <xf numFmtId="0" fontId="26" fillId="5" borderId="2" xfId="113" applyFont="1" applyFill="1" applyBorder="1" applyAlignment="1">
      <alignment vertical="center" wrapText="1"/>
    </xf>
    <xf numFmtId="49" fontId="7" fillId="7" borderId="2" xfId="0" applyNumberFormat="1" applyFont="1" applyFill="1" applyBorder="1" applyAlignment="1">
      <alignment horizontal="center" vertical="center" wrapText="1"/>
    </xf>
    <xf numFmtId="1" fontId="7" fillId="7" borderId="2" xfId="0" applyNumberFormat="1" applyFont="1" applyFill="1" applyBorder="1" applyAlignment="1">
      <alignment horizontal="center" vertical="center" wrapText="1"/>
    </xf>
    <xf numFmtId="0" fontId="26" fillId="7" borderId="2" xfId="113" applyFont="1" applyFill="1" applyBorder="1" applyAlignment="1">
      <alignment vertical="center" wrapText="1"/>
    </xf>
    <xf numFmtId="0" fontId="12" fillId="7" borderId="2" xfId="0" applyFont="1" applyFill="1" applyBorder="1" applyAlignment="1">
      <alignment wrapText="1"/>
    </xf>
    <xf numFmtId="0" fontId="12" fillId="7" borderId="2" xfId="0" applyFont="1" applyFill="1" applyBorder="1" applyAlignment="1">
      <alignment horizontal="center"/>
    </xf>
    <xf numFmtId="0" fontId="12" fillId="7" borderId="2" xfId="0" applyFont="1" applyFill="1" applyBorder="1" applyAlignment="1">
      <alignment horizontal="center" vertical="center"/>
    </xf>
    <xf numFmtId="0" fontId="1" fillId="7" borderId="2" xfId="0" applyFont="1" applyFill="1" applyBorder="1" applyAlignment="1">
      <alignment wrapText="1"/>
    </xf>
    <xf numFmtId="0" fontId="0" fillId="7" borderId="2" xfId="0" applyFill="1" applyBorder="1"/>
    <xf numFmtId="0" fontId="0" fillId="7" borderId="2" xfId="0" applyFill="1" applyBorder="1" applyAlignment="1">
      <alignment wrapText="1"/>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7" fillId="11" borderId="2" xfId="0" applyFont="1" applyFill="1" applyBorder="1" applyAlignment="1">
      <alignment horizontal="center" vertical="center" wrapText="1"/>
    </xf>
    <xf numFmtId="0" fontId="0" fillId="7" borderId="2" xfId="0" applyFill="1" applyBorder="1" applyAlignment="1">
      <alignment horizontal="center"/>
    </xf>
    <xf numFmtId="0" fontId="0" fillId="12" borderId="2" xfId="0" applyFill="1" applyBorder="1" applyAlignment="1">
      <alignment wrapText="1"/>
    </xf>
    <xf numFmtId="0" fontId="28" fillId="7" borderId="2" xfId="0" applyFont="1" applyFill="1" applyBorder="1" applyAlignment="1">
      <alignment vertical="top" wrapText="1"/>
    </xf>
    <xf numFmtId="0" fontId="29" fillId="0" borderId="2" xfId="0" applyFont="1" applyBorder="1" applyAlignment="1">
      <alignment vertical="top" wrapText="1"/>
    </xf>
    <xf numFmtId="0" fontId="28" fillId="0" borderId="2" xfId="0" applyFont="1" applyBorder="1" applyAlignment="1">
      <alignment vertical="top" wrapText="1"/>
    </xf>
    <xf numFmtId="0" fontId="29" fillId="0" borderId="2" xfId="0" applyFont="1" applyBorder="1" applyAlignment="1">
      <alignment horizontal="center" vertical="top" wrapText="1"/>
    </xf>
  </cellXfs>
  <cellStyles count="153">
    <cellStyle name="Check Cell 2" xfId="16" xr:uid="{2BA46600-6E27-4051-995A-7D984EF836F1}"/>
    <cellStyle name="Check Cell 2 2" xfId="56" xr:uid="{2E04E89F-E925-4576-87FA-9F919AACE4C7}"/>
    <cellStyle name="Comma 2" xfId="110" xr:uid="{FC9DA3AC-978C-48E3-BEF7-9F25E08DF347}"/>
    <cellStyle name="Comma 3" xfId="111" xr:uid="{A1A274A6-B169-4C3A-9D0B-642B5C54ED0D}"/>
    <cellStyle name="Excel Built-in Normal" xfId="14" xr:uid="{C712DD46-60BE-42CF-97B0-8D3146900A7B}"/>
    <cellStyle name="Excel Built-in Normal 2" xfId="54" xr:uid="{0BAD16B6-2F5C-4A98-9752-383757210713}"/>
    <cellStyle name="Normal" xfId="0" builtinId="0"/>
    <cellStyle name="Normal 10" xfId="49" xr:uid="{55DB620B-7170-43C2-81B3-DE9B367A5B0C}"/>
    <cellStyle name="Normal 11" xfId="63" xr:uid="{174FC669-BEC2-4303-B4A5-2AC5D6F58FCB}"/>
    <cellStyle name="Normal 12" xfId="115" xr:uid="{C6AFD05A-E586-422E-94B4-7AC267CF220F}"/>
    <cellStyle name="Normal 13" xfId="113" xr:uid="{FF32E163-1B6E-4C34-9CE4-5493EA2C5E8A}"/>
    <cellStyle name="Normal 2" xfId="1" xr:uid="{061E1260-1762-4E48-8E69-268DD8A33836}"/>
    <cellStyle name="Normal 2 2" xfId="5" xr:uid="{080C573B-2E3D-4CB6-9F19-EEB5D272E7E7}"/>
    <cellStyle name="Normal 2 2 2" xfId="11" xr:uid="{39163B7D-FAA6-460A-8C70-6A7533B9DB94}"/>
    <cellStyle name="Normal 2 2 2 2" xfId="55" xr:uid="{14E281C0-3375-41C4-A50A-6FDFD5FFDDAD}"/>
    <cellStyle name="Normal 2 2 3" xfId="31" xr:uid="{38170C43-571A-4E73-9148-10BDD1555CEA}"/>
    <cellStyle name="Normal 2 2 4" xfId="2" xr:uid="{C555C32B-9D04-4B64-9F5F-8F4A87078E20}"/>
    <cellStyle name="Normal 2 3" xfId="10" xr:uid="{197474B1-F660-463E-A06C-9A9CF34F251A}"/>
    <cellStyle name="Normal 2 3 2" xfId="17" xr:uid="{1A2E5D79-ADB7-46D9-8733-339B47497958}"/>
    <cellStyle name="Normal 2 4" xfId="52" xr:uid="{3D123A27-BD8E-4B70-8B7B-C0C52239A04F}"/>
    <cellStyle name="Normal 2 4 2" xfId="82" xr:uid="{B6E9D995-1C5C-4D7D-9BB5-159D2A083531}"/>
    <cellStyle name="Normal 2 4 3" xfId="128" xr:uid="{A2C47935-74CF-4C03-A03D-C1576E262ED8}"/>
    <cellStyle name="Normal 2 5" xfId="80" xr:uid="{B9C57C40-539B-4F27-9B67-C19E07AB98AE}"/>
    <cellStyle name="Normal 3" xfId="4" xr:uid="{BD1F8A68-0DEB-4094-A8E0-5A2073953FCC}"/>
    <cellStyle name="Normal 3 2" xfId="3" xr:uid="{128F94B7-7A4C-409D-BBF1-EDC2CC979CDF}"/>
    <cellStyle name="Normal 3 2 2" xfId="75" xr:uid="{7FA4D714-C5DD-460C-96F1-BCE99C11EAB1}"/>
    <cellStyle name="Normal 3 2 2 2" xfId="100" xr:uid="{D5026C7F-2D90-4C05-86A9-AC60D146A0FE}"/>
    <cellStyle name="Normal 3 2 3" xfId="88" xr:uid="{F7033B84-88A9-4813-8ACB-2C56264111EC}"/>
    <cellStyle name="Normal 3 2 4" xfId="76" xr:uid="{9AA7007B-1241-4024-A355-15933D3A462D}"/>
    <cellStyle name="Normal 3 3" xfId="46" xr:uid="{B2CAE284-1A19-40A4-A117-C278B25F67E9}"/>
    <cellStyle name="Normal 3 3 2" xfId="83" xr:uid="{0A1589D3-5AF9-4CBD-94B5-D309E9A1F5A9}"/>
    <cellStyle name="Normal 3 4" xfId="30" xr:uid="{2B09C1A4-13A0-4211-8165-1A53B8898273}"/>
    <cellStyle name="Normal 3 4 2" xfId="102" xr:uid="{36EB6C38-62C2-470F-A80C-16C814790D24}"/>
    <cellStyle name="Normal 3 5" xfId="99" xr:uid="{8E040966-E2B8-47F1-999D-E4D633B7082C}"/>
    <cellStyle name="Normal 3 5 2" xfId="107" xr:uid="{A9862054-0C5C-4730-BE92-0CE334CE1CA7}"/>
    <cellStyle name="Normal 4" xfId="12" xr:uid="{A116C13B-5499-4B3B-93B5-BEA1775DA5B3}"/>
    <cellStyle name="Normal 4 2" xfId="32" xr:uid="{B1BC1629-9B1C-436A-A358-54F71AA80C07}"/>
    <cellStyle name="Normal 4 2 2" xfId="78" xr:uid="{1B08CE85-7017-4DAA-882D-AFDB6C132212}"/>
    <cellStyle name="Normal 4 3" xfId="25" xr:uid="{9926B9E3-C4E7-4323-B5AC-B02AFDDCDB73}"/>
    <cellStyle name="Normal 4 3 2" xfId="90" xr:uid="{1428F5BA-869F-4230-AF3E-79A0158F5077}"/>
    <cellStyle name="Normal 4 3 2 2" xfId="112" xr:uid="{FE7FB0D5-413E-431A-B720-9F86D4647BEB}"/>
    <cellStyle name="Normal 4 3 3" xfId="87" xr:uid="{79046832-9603-4DBC-A52A-BC952B3E40BE}"/>
    <cellStyle name="Normal 4 3 4" xfId="95" xr:uid="{6A059987-F46D-48BC-9CAD-D529FEF5EF63}"/>
    <cellStyle name="Normal 4 4" xfId="77" xr:uid="{48182AB2-AC3D-4D9E-B681-1D65019D7CA9}"/>
    <cellStyle name="Normal 4 4 2" xfId="91" xr:uid="{380BD62F-B99D-41D3-B52B-DDFE9936D7E4}"/>
    <cellStyle name="Normal 4 5" xfId="92" xr:uid="{A4F4D9CA-0AC5-4359-9A42-B71557FBA3F6}"/>
    <cellStyle name="Normal 4 6" xfId="79" xr:uid="{75B46E50-6350-42FE-A8B5-407539E76012}"/>
    <cellStyle name="Normal 4 7" xfId="81" xr:uid="{EBBC456F-2EE9-48A5-B2D7-501995423FEF}"/>
    <cellStyle name="Normal 5" xfId="13" xr:uid="{1FBE4AFF-5AD0-401C-AC54-C6488FD0342B}"/>
    <cellStyle name="Normal 5 2" xfId="15" xr:uid="{433A3829-B627-4CD9-AABA-BED192E06E34}"/>
    <cellStyle name="Normal 5 2 2" xfId="93" xr:uid="{0FBD6B58-91BD-47E4-9518-ABCC68AEAC9F}"/>
    <cellStyle name="Normal 5 3" xfId="38" xr:uid="{3F556F9A-E80A-4203-84F9-F7679429EC09}"/>
    <cellStyle name="Normal 5 3 2" xfId="71" xr:uid="{8618972B-0CAD-4F2F-BDC3-15ED5A5304DD}"/>
    <cellStyle name="Normal 5 3 2 2" xfId="109" xr:uid="{2462B9B2-CCFB-4335-AB70-DCDC07EFF4C6}"/>
    <cellStyle name="Normal 5 3 2 3" xfId="144" xr:uid="{4FE3FFF4-0A43-4352-BA24-2EDFDA86FAD3}"/>
    <cellStyle name="Normal 5 3 3" xfId="124" xr:uid="{5CF2AAA6-887E-4332-8EA2-053B68CCF81A}"/>
    <cellStyle name="Normal 5 4" xfId="53" xr:uid="{25B25010-B97F-4FC1-8EDF-FF5C859545E5}"/>
    <cellStyle name="Normal 5 5" xfId="33" xr:uid="{410D4B7B-3AC5-40AD-A977-55293E3E2071}"/>
    <cellStyle name="Normal 5 5 2" xfId="139" xr:uid="{45CA70A3-5AC4-4644-854C-A23E8701C171}"/>
    <cellStyle name="Normal 5 5 3" xfId="119" xr:uid="{D988C35F-44D9-433F-96AB-8626F75F6185}"/>
    <cellStyle name="Normal 5 6" xfId="62" xr:uid="{2FC099EC-6DD4-4FA0-A2C6-0918FDD446FB}"/>
    <cellStyle name="Normal 5 7" xfId="66" xr:uid="{69B297B4-8C01-4F6E-AA37-AEA7A69F50BE}"/>
    <cellStyle name="Normal 5 7 2" xfId="136" xr:uid="{11F3C8F7-7449-4907-903D-B3867FE9C1C9}"/>
    <cellStyle name="Normal 5 7 3" xfId="117" xr:uid="{476DB1C9-40E3-4B05-95C4-B822F446C093}"/>
    <cellStyle name="Normal 5 8" xfId="27" xr:uid="{6E46CDBA-B227-485D-B7AD-4DEA753ACD8B}"/>
    <cellStyle name="Normal 5 8 2" xfId="135" xr:uid="{55B3D746-667C-49AC-BACB-69BED3F67CD8}"/>
    <cellStyle name="Normal 5 8 3" xfId="116" xr:uid="{73685609-6642-4447-81B4-D6B7D329BBA3}"/>
    <cellStyle name="Normal 6" xfId="20" xr:uid="{B0E74CEA-3EDE-49BA-A0B2-4210BA5E3EA8}"/>
    <cellStyle name="Normal 6 2" xfId="39" xr:uid="{EC489477-1674-45F3-ABA3-F70F894300F9}"/>
    <cellStyle name="Normal 6 3" xfId="34" xr:uid="{515E5D18-CE97-4AF0-89B3-EE6CA8EEAF15}"/>
    <cellStyle name="Normal 6 4" xfId="28" xr:uid="{3B6CE3EA-C8FA-4237-87BD-7DD5414DAB7F}"/>
    <cellStyle name="Normal 6 5" xfId="108" xr:uid="{62DBF9DE-CC01-4488-8F0A-9A0FE7764007}"/>
    <cellStyle name="Normal 7" xfId="21" xr:uid="{59DDD3A4-E685-43F1-934D-D6499B337948}"/>
    <cellStyle name="Normal 7 2" xfId="40" xr:uid="{10EB9053-AD32-4A26-9AA0-11D0CFA9EB67}"/>
    <cellStyle name="Normal 7 2 2" xfId="72" xr:uid="{9E58DDD0-8ADB-4D28-BDE6-CA8219A8F3CE}"/>
    <cellStyle name="Normal 7 2 2 2" xfId="145" xr:uid="{F7E15F50-5E78-41EF-B098-CB86053CAE23}"/>
    <cellStyle name="Normal 7 2 3" xfId="125" xr:uid="{410341F4-68BA-4C57-A14F-CB6DD37205A4}"/>
    <cellStyle name="Normal 7 3" xfId="45" xr:uid="{2ED46AEC-12A3-40FE-B92D-674459BA318B}"/>
    <cellStyle name="Normal 7 4" xfId="64" xr:uid="{C0C6F757-809A-4853-A2F5-72624476811B}"/>
    <cellStyle name="Normal 7 4 2" xfId="150" xr:uid="{25F417BA-1A75-46E1-91DE-1C811A71BA1E}"/>
    <cellStyle name="Normal 7 4 3" xfId="130" xr:uid="{9DA5AA28-59B0-4A8E-B876-EBC01871A02D}"/>
    <cellStyle name="Normal 7 5" xfId="29" xr:uid="{3F3475B9-5E7C-4DC4-B030-C8CE07AF5A6A}"/>
    <cellStyle name="Normal 7 5 2" xfId="137" xr:uid="{29C6F42A-E958-4304-8349-003C6C41F9ED}"/>
    <cellStyle name="Normal 7 6" xfId="67" xr:uid="{C21E9CC3-C69F-4909-96C3-6BAE040EB3C1}"/>
    <cellStyle name="Normal 7 6 2" xfId="140" xr:uid="{FFE27910-F71B-4342-8A69-745C7585F627}"/>
    <cellStyle name="Normal 7 6 3" xfId="120" xr:uid="{F2B0203E-37F8-430E-92D1-790DD451F6B8}"/>
    <cellStyle name="Normal 7 7" xfId="35" xr:uid="{576AE5C6-DE54-4A06-94DC-33C9A9C17CD2}"/>
    <cellStyle name="Normal 7 7 2" xfId="134" xr:uid="{C77BE2FC-63BA-4928-B898-94314666577E}"/>
    <cellStyle name="Normal 8" xfId="24" xr:uid="{00EA42A7-B134-44E8-AAF0-0CE1775C6D39}"/>
    <cellStyle name="Normal 9" xfId="44" xr:uid="{26E6E508-D5CE-4D24-99B2-C2390B88C569}"/>
    <cellStyle name="Normal 9 2" xfId="148" xr:uid="{577DB4B6-C50D-44D1-9BE0-4B585071593F}"/>
    <cellStyle name="Percent 2" xfId="8" xr:uid="{E9170649-1ED4-44D0-B81E-63299E7EB8B7}"/>
    <cellStyle name="Percent 2 2" xfId="48" xr:uid="{7A76DB09-DA3A-471D-BD7C-01B7632BD9DD}"/>
    <cellStyle name="Нейтральный 2" xfId="57" xr:uid="{A22F1E28-1545-47DF-B687-1BA4ED48DB0B}"/>
    <cellStyle name="Обычный 2" xfId="6" xr:uid="{635BDFCC-6BE6-46B5-BD4E-DA9C6C960C3F}"/>
    <cellStyle name="Обычный 2 2" xfId="7" xr:uid="{E71AEE46-BD0A-4FB0-817C-4A39ACBF8292}"/>
    <cellStyle name="Обычный 2 2 2" xfId="18" xr:uid="{B5AB9E34-0121-42C5-BBAD-00F40878EF06}"/>
    <cellStyle name="Обычный 2 2 2 2" xfId="85" xr:uid="{157E0F80-F244-489A-85A8-D09DA7660462}"/>
    <cellStyle name="Обычный 2 3" xfId="60" xr:uid="{AC75412C-8B59-4A05-B88F-DD479DF04050}"/>
    <cellStyle name="Обычный 2 4" xfId="19" xr:uid="{1D1466F1-B7D7-43C3-959F-59A203ABAA8F}"/>
    <cellStyle name="Обычный 2 4 2" xfId="47" xr:uid="{C1DBABB8-E1EB-4482-99EE-7C35A884B46E}"/>
    <cellStyle name="Обычный 2 4 2 2" xfId="106" xr:uid="{E8C918A9-8B71-4127-9490-B8FE408A164A}"/>
    <cellStyle name="Обычный 2 4 2 3" xfId="97" xr:uid="{757BA598-7462-49B5-B23D-E7641EC36A10}"/>
    <cellStyle name="Обычный 2 4 3" xfId="101" xr:uid="{FE272E52-47E5-449B-9F9E-0E7685D0A6CC}"/>
    <cellStyle name="Обычный 2 5" xfId="84" xr:uid="{754DED2D-3BE9-42DF-8E81-60F39BEE570E}"/>
    <cellStyle name="Обычный 2 6" xfId="94" xr:uid="{A0902598-C4EC-471D-A0A4-B7047C9408A9}"/>
    <cellStyle name="Обычный 3" xfId="9" xr:uid="{998B1166-C780-46F0-93A9-B11831EBD9AA}"/>
    <cellStyle name="Обычный 3 10" xfId="133" xr:uid="{D92A4B8D-896F-48B4-B585-33615397B887}"/>
    <cellStyle name="Обычный 3 11" xfId="114" xr:uid="{519E65B1-EF45-463F-9ECD-5D44B384F5D0}"/>
    <cellStyle name="Обычный 3 2" xfId="22" xr:uid="{12040908-29D9-44A4-897B-232D0E504295}"/>
    <cellStyle name="Обычный 3 2 2" xfId="41" xr:uid="{F0F9F2C6-0EBE-4065-81E0-882F8087F14D}"/>
    <cellStyle name="Обычный 3 2 2 2" xfId="73" xr:uid="{B328DF07-17FF-420E-9E97-021C73784E4B}"/>
    <cellStyle name="Обычный 3 2 2 2 2" xfId="146" xr:uid="{7DD23898-6EDA-496A-827A-7A2DCA6BE194}"/>
    <cellStyle name="Обычный 3 2 2 3" xfId="126" xr:uid="{9B9D96A7-E541-4623-B631-83B165BB4828}"/>
    <cellStyle name="Обычный 3 2 3" xfId="50" xr:uid="{0024B438-79D7-44BC-A1A5-F8224FE9D7C2}"/>
    <cellStyle name="Обычный 3 2 4" xfId="68" xr:uid="{6310FC88-BCA6-4E8D-97CB-94C207C5A429}"/>
    <cellStyle name="Обычный 3 2 4 2" xfId="141" xr:uid="{C16BBD45-DDB2-4715-AFF3-3D4663373B6E}"/>
    <cellStyle name="Обычный 3 2 5" xfId="36" xr:uid="{D91780BC-87D3-4C21-BD0E-F72FB089EBF7}"/>
    <cellStyle name="Обычный 3 2 6" xfId="105" xr:uid="{14DBE550-7FA8-442A-8C69-F6D83BFCF5DA}"/>
    <cellStyle name="Обычный 3 2 7" xfId="121" xr:uid="{2F281579-0DDA-46BB-84E7-FCA17D2174AE}"/>
    <cellStyle name="Обычный 3 3" xfId="23" xr:uid="{373A8B0B-C2E3-48BC-9FEE-CBB0719E2A96}"/>
    <cellStyle name="Обычный 3 3 2" xfId="42" xr:uid="{81FAB102-DD22-41B2-9CC3-A182F841A89B}"/>
    <cellStyle name="Обычный 3 3 2 2" xfId="74" xr:uid="{044E646D-32A6-4005-9BB4-5CEE72B468FE}"/>
    <cellStyle name="Обычный 3 3 2 2 2" xfId="147" xr:uid="{E4354FEF-D76C-4F16-B39B-70C9D5A14BF1}"/>
    <cellStyle name="Обычный 3 3 2 3" xfId="127" xr:uid="{2C01284A-7C1C-4772-AEA0-886D1787ACD6}"/>
    <cellStyle name="Обычный 3 3 3" xfId="51" xr:uid="{8FD360A7-287F-4D2A-9004-C592B8966673}"/>
    <cellStyle name="Обычный 3 3 4" xfId="69" xr:uid="{986A1131-7D3F-496A-8814-9EDC96822233}"/>
    <cellStyle name="Обычный 3 3 4 2" xfId="142" xr:uid="{85035E97-9CC4-4461-8823-CC3D19F1A8B5}"/>
    <cellStyle name="Обычный 3 3 5" xfId="98" xr:uid="{8D454F4D-EB3D-4D22-B4F3-7E2EE32F4ADC}"/>
    <cellStyle name="Обычный 3 3 6" xfId="122" xr:uid="{82854586-FC2B-42D3-94EA-7EB90939594C}"/>
    <cellStyle name="Обычный 3 4" xfId="37" xr:uid="{C9128E6B-3446-4D11-9011-EC5DF4016DA8}"/>
    <cellStyle name="Обычный 3 4 2" xfId="70" xr:uid="{A450C790-CC24-48DB-B34B-145AECA1FF29}"/>
    <cellStyle name="Обычный 3 4 2 2" xfId="143" xr:uid="{35AE9D92-F7AA-472D-96C4-AD18E3059301}"/>
    <cellStyle name="Обычный 3 4 3" xfId="123" xr:uid="{8911BC37-4CBB-41C8-9B33-82ECBE9F0DE2}"/>
    <cellStyle name="Обычный 3 5" xfId="43" xr:uid="{B8863442-A9F9-4587-96BC-08D25FCCFE0E}"/>
    <cellStyle name="Обычный 3 6" xfId="58" xr:uid="{440C4028-E78E-4F7F-B5D0-CEC75533A8BC}"/>
    <cellStyle name="Обычный 3 7" xfId="65" xr:uid="{1C86199C-13F6-4527-A3CF-0C4DCF1551D1}"/>
    <cellStyle name="Обычный 3 7 2" xfId="151" xr:uid="{00BB2B8B-80D0-47FC-A922-1E67E954CF8F}"/>
    <cellStyle name="Обычный 3 7 3" xfId="131" xr:uid="{0E956EA5-5CA2-49F0-AA78-62C45CA7C853}"/>
    <cellStyle name="Обычный 3 8" xfId="118" xr:uid="{179D40A6-35EA-4AEC-8C2D-DE466F7F7BA7}"/>
    <cellStyle name="Обычный 3 8 2" xfId="138" xr:uid="{522A1376-6E03-4115-9595-2A82F9654C92}"/>
    <cellStyle name="Обычный 3 9" xfId="132" xr:uid="{0C0FAD2C-4BC8-420A-8428-4085F90E199A}"/>
    <cellStyle name="Обычный 3 9 2" xfId="152" xr:uid="{1A61F672-61F8-413E-B270-8CD7B944325E}"/>
    <cellStyle name="Обычный 4" xfId="59" xr:uid="{0430ABF7-6E20-4E50-B9EE-B23ED38EEF43}"/>
    <cellStyle name="Обычный 4 2" xfId="103" xr:uid="{0469AA5F-0A1C-44E3-B31B-749482D1DED1}"/>
    <cellStyle name="Обычный_Лист1" xfId="26" xr:uid="{42DCEDEF-03BF-40C2-ADAA-761E7AF32803}"/>
    <cellStyle name="Финансовый 2" xfId="86" xr:uid="{38E4636A-0EAF-41AD-88D2-4AEEC4FF31C1}"/>
    <cellStyle name="Финансовый 3" xfId="61" xr:uid="{833BF884-88EB-4B46-B6D9-A81C639CD18D}"/>
    <cellStyle name="Финансовый 3 2" xfId="89" xr:uid="{831F64AD-77F2-404A-B507-37D0E76312D4}"/>
    <cellStyle name="Финансовый 3 2 2" xfId="104" xr:uid="{2150B5C4-2A89-450D-BB6E-2279DE4B62E3}"/>
    <cellStyle name="Финансовый 3 2 3" xfId="149" xr:uid="{29769C71-217D-4BE1-AC8D-975CF60AC44F}"/>
    <cellStyle name="Финансовый 3 3" xfId="96" xr:uid="{25315DBE-B5CC-4F83-AEF2-8EC1E0C22A68}"/>
    <cellStyle name="Финансовый 3 4" xfId="129" xr:uid="{8779C53C-FD88-4C17-BA88-5FFDA45D75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6CAC1-228F-40E8-B891-50D10D811C0B}">
  <sheetPr filterMode="1">
    <tabColor rgb="FF7030A0"/>
  </sheetPr>
  <dimension ref="A1:Y68"/>
  <sheetViews>
    <sheetView zoomScale="70" zoomScaleNormal="70" workbookViewId="0">
      <pane xSplit="1" ySplit="1" topLeftCell="B2" activePane="bottomRight" state="frozen"/>
      <selection pane="topRight" activeCell="B1" sqref="B1"/>
      <selection pane="bottomLeft" activeCell="A2" sqref="A2"/>
      <selection pane="bottomRight" activeCell="D2" sqref="D2"/>
    </sheetView>
  </sheetViews>
  <sheetFormatPr defaultRowHeight="15"/>
  <cols>
    <col min="1" max="1" width="6" style="1" customWidth="1"/>
    <col min="2" max="2" width="15.42578125" style="1" customWidth="1"/>
    <col min="3" max="3" width="19.42578125" style="1" customWidth="1"/>
    <col min="4" max="4" width="111" style="22" customWidth="1"/>
    <col min="5" max="5" width="9.140625" style="1"/>
    <col min="6" max="6" width="11.85546875" style="1" customWidth="1"/>
    <col min="7" max="7" width="12.42578125" style="1" customWidth="1"/>
    <col min="8" max="8" width="13.5703125" style="1" customWidth="1"/>
    <col min="9" max="9" width="8.42578125" style="1" customWidth="1"/>
    <col min="10" max="18" width="9.140625" style="1" customWidth="1"/>
    <col min="19" max="19" width="11.140625" style="1" customWidth="1"/>
    <col min="20" max="20" width="10.42578125" style="1" customWidth="1"/>
    <col min="21" max="21" width="10.7109375" style="1" customWidth="1"/>
    <col min="22" max="22" width="9.140625" style="1" customWidth="1"/>
    <col min="23" max="23" width="9.140625" style="1"/>
    <col min="24" max="24" width="19.28515625" style="19" customWidth="1"/>
    <col min="25" max="25" width="15.28515625" style="1" customWidth="1"/>
    <col min="26" max="16384" width="9.140625" style="1"/>
  </cols>
  <sheetData>
    <row r="1" spans="1:25" ht="20.100000000000001" customHeight="1">
      <c r="A1" s="9" t="s">
        <v>0</v>
      </c>
      <c r="B1" s="9" t="s">
        <v>1</v>
      </c>
      <c r="C1" s="9" t="s">
        <v>2</v>
      </c>
      <c r="D1" s="20" t="s">
        <v>3</v>
      </c>
      <c r="E1" s="9" t="s">
        <v>4</v>
      </c>
      <c r="F1" s="9" t="s">
        <v>5</v>
      </c>
      <c r="G1" s="10" t="s">
        <v>6</v>
      </c>
      <c r="H1" s="11" t="s">
        <v>7</v>
      </c>
      <c r="I1" s="12" t="s">
        <v>661</v>
      </c>
      <c r="J1" s="12" t="s">
        <v>662</v>
      </c>
      <c r="K1" s="12" t="s">
        <v>663</v>
      </c>
      <c r="L1" s="12" t="s">
        <v>664</v>
      </c>
      <c r="M1" s="12" t="s">
        <v>665</v>
      </c>
      <c r="N1" s="12" t="s">
        <v>666</v>
      </c>
      <c r="O1" s="12" t="s">
        <v>667</v>
      </c>
      <c r="P1" s="12" t="s">
        <v>668</v>
      </c>
      <c r="Q1" s="12" t="s">
        <v>669</v>
      </c>
      <c r="R1" s="12" t="s">
        <v>670</v>
      </c>
      <c r="S1" s="12" t="s">
        <v>671</v>
      </c>
      <c r="T1" s="12" t="s">
        <v>672</v>
      </c>
      <c r="U1" s="12" t="s">
        <v>673</v>
      </c>
      <c r="V1" s="12" t="s">
        <v>674</v>
      </c>
      <c r="W1" s="7"/>
    </row>
    <row r="2" spans="1:25" ht="20.100000000000001" customHeight="1">
      <c r="A2" s="25" t="s">
        <v>65</v>
      </c>
      <c r="B2" s="25" t="s">
        <v>66</v>
      </c>
      <c r="C2" s="25" t="s">
        <v>35</v>
      </c>
      <c r="D2" s="24" t="s">
        <v>67</v>
      </c>
      <c r="E2" s="25" t="s">
        <v>12</v>
      </c>
      <c r="F2" s="25"/>
      <c r="G2" s="26">
        <v>25288</v>
      </c>
      <c r="H2" s="25">
        <f t="shared" ref="H2:H21" si="0">F2*G2</f>
        <v>0</v>
      </c>
      <c r="I2" s="25"/>
      <c r="J2" s="25">
        <v>10</v>
      </c>
      <c r="K2" s="25">
        <v>5</v>
      </c>
      <c r="L2" s="28">
        <v>40</v>
      </c>
      <c r="M2" s="25"/>
      <c r="N2" s="25"/>
      <c r="O2" s="25"/>
      <c r="P2" s="25"/>
      <c r="Q2" s="25"/>
      <c r="R2" s="25"/>
      <c r="S2" s="25"/>
      <c r="T2" s="25"/>
      <c r="U2" s="25"/>
      <c r="V2" s="25"/>
      <c r="W2" s="25">
        <f t="shared" ref="W2:W21" si="1">I2+J2+K2+L2+M2+N2+O2+P2+Q2+R2+S2+T2+U2+V2</f>
        <v>55</v>
      </c>
      <c r="X2" s="27">
        <f>G2*W2</f>
        <v>1390840</v>
      </c>
      <c r="Y2" s="27">
        <v>2366410</v>
      </c>
    </row>
    <row r="3" spans="1:25" ht="20.100000000000001" customHeight="1">
      <c r="A3" s="7" t="s">
        <v>68</v>
      </c>
      <c r="B3" s="7" t="s">
        <v>66</v>
      </c>
      <c r="C3" s="7" t="s">
        <v>38</v>
      </c>
      <c r="D3" s="21" t="s">
        <v>69</v>
      </c>
      <c r="E3" s="7" t="s">
        <v>12</v>
      </c>
      <c r="F3" s="7"/>
      <c r="G3" s="8">
        <v>10888</v>
      </c>
      <c r="H3" s="7">
        <f t="shared" si="0"/>
        <v>0</v>
      </c>
      <c r="I3" s="7"/>
      <c r="J3" s="7">
        <v>10</v>
      </c>
      <c r="K3" s="7">
        <v>5</v>
      </c>
      <c r="L3" s="7">
        <v>40</v>
      </c>
      <c r="M3" s="7"/>
      <c r="N3" s="7"/>
      <c r="O3" s="7"/>
      <c r="P3" s="7"/>
      <c r="Q3" s="7"/>
      <c r="R3" s="7"/>
      <c r="S3" s="7"/>
      <c r="T3" s="7"/>
      <c r="U3" s="7"/>
      <c r="V3" s="7"/>
      <c r="W3" s="7">
        <f t="shared" si="1"/>
        <v>55</v>
      </c>
      <c r="X3" s="19">
        <f t="shared" ref="X2:X21" si="2">G3*W3</f>
        <v>598840</v>
      </c>
    </row>
    <row r="4" spans="1:25" ht="20.100000000000001" customHeight="1">
      <c r="A4" s="7" t="s">
        <v>70</v>
      </c>
      <c r="B4" s="7" t="s">
        <v>66</v>
      </c>
      <c r="C4" s="7" t="s">
        <v>71</v>
      </c>
      <c r="D4" s="21" t="s">
        <v>72</v>
      </c>
      <c r="E4" s="7" t="s">
        <v>12</v>
      </c>
      <c r="F4" s="7"/>
      <c r="G4" s="8">
        <v>3038</v>
      </c>
      <c r="H4" s="7">
        <f t="shared" si="0"/>
        <v>0</v>
      </c>
      <c r="I4" s="7"/>
      <c r="J4" s="7">
        <v>10</v>
      </c>
      <c r="K4" s="7">
        <v>5</v>
      </c>
      <c r="L4" s="7">
        <v>40</v>
      </c>
      <c r="M4" s="7"/>
      <c r="N4" s="7"/>
      <c r="O4" s="7"/>
      <c r="P4" s="7"/>
      <c r="Q4" s="7"/>
      <c r="R4" s="7"/>
      <c r="S4" s="7"/>
      <c r="T4" s="7"/>
      <c r="U4" s="7"/>
      <c r="V4" s="7"/>
      <c r="W4" s="7">
        <f t="shared" si="1"/>
        <v>55</v>
      </c>
      <c r="X4" s="19">
        <f t="shared" si="2"/>
        <v>167090</v>
      </c>
    </row>
    <row r="5" spans="1:25" ht="20.100000000000001" customHeight="1">
      <c r="A5" s="7" t="s">
        <v>73</v>
      </c>
      <c r="B5" s="7" t="s">
        <v>66</v>
      </c>
      <c r="C5" s="7" t="s">
        <v>44</v>
      </c>
      <c r="D5" s="21" t="s">
        <v>74</v>
      </c>
      <c r="E5" s="7" t="s">
        <v>12</v>
      </c>
      <c r="F5" s="7"/>
      <c r="G5" s="8">
        <v>3288</v>
      </c>
      <c r="H5" s="7">
        <f t="shared" si="0"/>
        <v>0</v>
      </c>
      <c r="I5" s="7"/>
      <c r="J5" s="7">
        <v>10</v>
      </c>
      <c r="K5" s="7">
        <v>5</v>
      </c>
      <c r="L5" s="7">
        <v>40</v>
      </c>
      <c r="M5" s="7"/>
      <c r="N5" s="7"/>
      <c r="O5" s="7"/>
      <c r="P5" s="7"/>
      <c r="Q5" s="7"/>
      <c r="R5" s="7"/>
      <c r="S5" s="7"/>
      <c r="T5" s="7"/>
      <c r="U5" s="7"/>
      <c r="V5" s="7"/>
      <c r="W5" s="7">
        <f t="shared" si="1"/>
        <v>55</v>
      </c>
      <c r="X5" s="19">
        <f t="shared" si="2"/>
        <v>180840</v>
      </c>
    </row>
    <row r="6" spans="1:25" ht="20.100000000000001" customHeight="1">
      <c r="A6" s="7" t="s">
        <v>75</v>
      </c>
      <c r="B6" s="7" t="s">
        <v>66</v>
      </c>
      <c r="C6" s="13" t="s">
        <v>26</v>
      </c>
      <c r="D6" s="21" t="s">
        <v>677</v>
      </c>
      <c r="E6" s="7" t="s">
        <v>12</v>
      </c>
      <c r="F6" s="7"/>
      <c r="G6" s="8">
        <v>0</v>
      </c>
      <c r="H6" s="7">
        <f t="shared" si="0"/>
        <v>0</v>
      </c>
      <c r="I6" s="7"/>
      <c r="J6" s="7">
        <v>1</v>
      </c>
      <c r="K6" s="7">
        <v>1</v>
      </c>
      <c r="L6" s="7">
        <v>1</v>
      </c>
      <c r="M6" s="7"/>
      <c r="N6" s="7"/>
      <c r="O6" s="7"/>
      <c r="P6" s="7"/>
      <c r="Q6" s="7"/>
      <c r="R6" s="7"/>
      <c r="S6" s="7"/>
      <c r="T6" s="7"/>
      <c r="U6" s="7"/>
      <c r="V6" s="7"/>
      <c r="W6" s="7">
        <f t="shared" si="1"/>
        <v>3</v>
      </c>
      <c r="X6" s="19">
        <f t="shared" si="2"/>
        <v>0</v>
      </c>
    </row>
    <row r="7" spans="1:25" ht="20.100000000000001" customHeight="1">
      <c r="A7" s="7" t="s">
        <v>76</v>
      </c>
      <c r="B7" s="7" t="s">
        <v>66</v>
      </c>
      <c r="C7" s="7" t="s">
        <v>48</v>
      </c>
      <c r="D7" s="21" t="s">
        <v>63</v>
      </c>
      <c r="E7" s="7" t="s">
        <v>12</v>
      </c>
      <c r="F7" s="7"/>
      <c r="G7" s="8">
        <v>0</v>
      </c>
      <c r="H7" s="7">
        <f t="shared" si="0"/>
        <v>0</v>
      </c>
      <c r="I7" s="7"/>
      <c r="J7" s="7">
        <v>2</v>
      </c>
      <c r="K7" s="7">
        <v>1</v>
      </c>
      <c r="L7" s="7">
        <v>2</v>
      </c>
      <c r="M7" s="7"/>
      <c r="N7" s="7"/>
      <c r="O7" s="7"/>
      <c r="P7" s="7"/>
      <c r="Q7" s="7"/>
      <c r="R7" s="7"/>
      <c r="S7" s="7"/>
      <c r="T7" s="7"/>
      <c r="U7" s="7"/>
      <c r="V7" s="7"/>
      <c r="W7" s="7">
        <f t="shared" si="1"/>
        <v>5</v>
      </c>
      <c r="X7" s="19">
        <f t="shared" si="2"/>
        <v>0</v>
      </c>
    </row>
    <row r="8" spans="1:25" ht="20.100000000000001" customHeight="1">
      <c r="A8" s="7" t="s">
        <v>77</v>
      </c>
      <c r="B8" s="7" t="s">
        <v>66</v>
      </c>
      <c r="C8" s="7" t="s">
        <v>51</v>
      </c>
      <c r="D8" s="21" t="s">
        <v>32</v>
      </c>
      <c r="E8" s="7" t="s">
        <v>12</v>
      </c>
      <c r="F8" s="7"/>
      <c r="G8" s="8">
        <v>900</v>
      </c>
      <c r="H8" s="7">
        <f t="shared" si="0"/>
        <v>0</v>
      </c>
      <c r="I8" s="7"/>
      <c r="J8" s="7">
        <v>10</v>
      </c>
      <c r="K8" s="7">
        <v>2</v>
      </c>
      <c r="L8" s="7">
        <v>20</v>
      </c>
      <c r="M8" s="7"/>
      <c r="N8" s="7"/>
      <c r="O8" s="7"/>
      <c r="P8" s="7"/>
      <c r="Q8" s="7"/>
      <c r="R8" s="7"/>
      <c r="S8" s="7"/>
      <c r="T8" s="7"/>
      <c r="U8" s="7"/>
      <c r="V8" s="7"/>
      <c r="W8" s="7">
        <f t="shared" si="1"/>
        <v>32</v>
      </c>
      <c r="X8" s="19">
        <f t="shared" si="2"/>
        <v>28800</v>
      </c>
    </row>
    <row r="9" spans="1:25" ht="20.100000000000001" hidden="1" customHeight="1">
      <c r="A9" s="25" t="s">
        <v>92</v>
      </c>
      <c r="B9" s="25" t="s">
        <v>93</v>
      </c>
      <c r="C9" s="25" t="s">
        <v>94</v>
      </c>
      <c r="D9" s="24" t="s">
        <v>95</v>
      </c>
      <c r="E9" s="25" t="s">
        <v>12</v>
      </c>
      <c r="F9" s="25"/>
      <c r="G9" s="26">
        <v>29988</v>
      </c>
      <c r="H9" s="25">
        <f t="shared" si="0"/>
        <v>0</v>
      </c>
      <c r="I9" s="25"/>
      <c r="J9" s="25">
        <v>0</v>
      </c>
      <c r="K9" s="25"/>
      <c r="L9" s="28">
        <v>20</v>
      </c>
      <c r="M9" s="25">
        <v>5</v>
      </c>
      <c r="N9" s="25"/>
      <c r="O9" s="25"/>
      <c r="P9" s="25"/>
      <c r="Q9" s="25"/>
      <c r="R9" s="25"/>
      <c r="S9" s="25"/>
      <c r="T9" s="25"/>
      <c r="U9" s="25"/>
      <c r="V9" s="25"/>
      <c r="W9" s="25">
        <f t="shared" si="1"/>
        <v>25</v>
      </c>
      <c r="X9" s="27">
        <f t="shared" si="2"/>
        <v>749700</v>
      </c>
      <c r="Y9" s="27">
        <v>5554272</v>
      </c>
    </row>
    <row r="10" spans="1:25" ht="20.100000000000001" hidden="1" customHeight="1">
      <c r="A10" s="7" t="s">
        <v>96</v>
      </c>
      <c r="B10" s="7" t="s">
        <v>93</v>
      </c>
      <c r="C10" s="7" t="s">
        <v>97</v>
      </c>
      <c r="D10" s="21" t="s">
        <v>98</v>
      </c>
      <c r="E10" s="7" t="s">
        <v>12</v>
      </c>
      <c r="F10" s="7"/>
      <c r="G10" s="8">
        <v>29988</v>
      </c>
      <c r="H10" s="7">
        <f t="shared" si="0"/>
        <v>0</v>
      </c>
      <c r="I10" s="7"/>
      <c r="J10" s="7">
        <v>0</v>
      </c>
      <c r="K10" s="7"/>
      <c r="L10" s="7">
        <v>60</v>
      </c>
      <c r="M10" s="7">
        <v>5</v>
      </c>
      <c r="N10" s="7"/>
      <c r="O10" s="7"/>
      <c r="P10" s="7"/>
      <c r="Q10" s="7"/>
      <c r="R10" s="7"/>
      <c r="S10" s="7"/>
      <c r="T10" s="7"/>
      <c r="U10" s="7"/>
      <c r="V10" s="7"/>
      <c r="W10" s="7">
        <f t="shared" si="1"/>
        <v>65</v>
      </c>
      <c r="X10" s="19">
        <f t="shared" si="2"/>
        <v>1949220</v>
      </c>
    </row>
    <row r="11" spans="1:25" ht="20.100000000000001" hidden="1" customHeight="1">
      <c r="A11" s="7" t="s">
        <v>99</v>
      </c>
      <c r="B11" s="7" t="s">
        <v>93</v>
      </c>
      <c r="C11" s="7" t="s">
        <v>100</v>
      </c>
      <c r="D11" s="21" t="s">
        <v>101</v>
      </c>
      <c r="E11" s="7" t="s">
        <v>12</v>
      </c>
      <c r="F11" s="7"/>
      <c r="G11" s="8">
        <v>11888</v>
      </c>
      <c r="H11" s="7">
        <f t="shared" si="0"/>
        <v>0</v>
      </c>
      <c r="I11" s="7"/>
      <c r="J11" s="7">
        <v>0</v>
      </c>
      <c r="K11" s="7"/>
      <c r="L11" s="7">
        <v>60</v>
      </c>
      <c r="M11" s="7">
        <v>5</v>
      </c>
      <c r="N11" s="7"/>
      <c r="O11" s="7"/>
      <c r="P11" s="7"/>
      <c r="Q11" s="7"/>
      <c r="R11" s="7"/>
      <c r="S11" s="7"/>
      <c r="T11" s="7"/>
      <c r="U11" s="7"/>
      <c r="V11" s="7"/>
      <c r="W11" s="7">
        <f t="shared" si="1"/>
        <v>65</v>
      </c>
      <c r="X11" s="19">
        <f t="shared" si="2"/>
        <v>772720</v>
      </c>
    </row>
    <row r="12" spans="1:25" ht="20.100000000000001" hidden="1" customHeight="1">
      <c r="A12" s="7" t="s">
        <v>102</v>
      </c>
      <c r="B12" s="7" t="s">
        <v>93</v>
      </c>
      <c r="C12" s="7" t="s">
        <v>103</v>
      </c>
      <c r="D12" s="21" t="s">
        <v>104</v>
      </c>
      <c r="E12" s="7" t="s">
        <v>12</v>
      </c>
      <c r="F12" s="7"/>
      <c r="G12" s="8">
        <v>3288</v>
      </c>
      <c r="H12" s="7">
        <f t="shared" si="0"/>
        <v>0</v>
      </c>
      <c r="I12" s="7"/>
      <c r="J12" s="7">
        <v>0</v>
      </c>
      <c r="K12" s="7"/>
      <c r="L12" s="7">
        <v>80</v>
      </c>
      <c r="M12" s="7">
        <v>5</v>
      </c>
      <c r="N12" s="7"/>
      <c r="O12" s="7"/>
      <c r="P12" s="7"/>
      <c r="Q12" s="7"/>
      <c r="R12" s="7"/>
      <c r="S12" s="7"/>
      <c r="T12" s="7"/>
      <c r="U12" s="7"/>
      <c r="V12" s="7"/>
      <c r="W12" s="7">
        <f t="shared" si="1"/>
        <v>85</v>
      </c>
      <c r="X12" s="19">
        <f t="shared" si="2"/>
        <v>279480</v>
      </c>
    </row>
    <row r="13" spans="1:25" ht="20.100000000000001" hidden="1" customHeight="1">
      <c r="A13" s="7" t="s">
        <v>105</v>
      </c>
      <c r="B13" s="7" t="s">
        <v>93</v>
      </c>
      <c r="C13" s="7" t="s">
        <v>106</v>
      </c>
      <c r="D13" s="21" t="s">
        <v>107</v>
      </c>
      <c r="E13" s="7" t="s">
        <v>12</v>
      </c>
      <c r="F13" s="7"/>
      <c r="G13" s="8">
        <v>25288</v>
      </c>
      <c r="H13" s="7">
        <f t="shared" si="0"/>
        <v>0</v>
      </c>
      <c r="I13" s="7"/>
      <c r="J13" s="7">
        <v>0</v>
      </c>
      <c r="K13" s="7"/>
      <c r="L13" s="7">
        <v>40</v>
      </c>
      <c r="M13" s="7">
        <v>2</v>
      </c>
      <c r="N13" s="7"/>
      <c r="O13" s="7"/>
      <c r="P13" s="7"/>
      <c r="Q13" s="7"/>
      <c r="R13" s="7"/>
      <c r="S13" s="7"/>
      <c r="T13" s="7"/>
      <c r="U13" s="7"/>
      <c r="V13" s="7"/>
      <c r="W13" s="7">
        <f t="shared" si="1"/>
        <v>42</v>
      </c>
      <c r="X13" s="19">
        <f t="shared" si="2"/>
        <v>1062096</v>
      </c>
    </row>
    <row r="14" spans="1:25" ht="20.100000000000001" hidden="1" customHeight="1">
      <c r="A14" s="7" t="s">
        <v>108</v>
      </c>
      <c r="B14" s="7" t="s">
        <v>93</v>
      </c>
      <c r="C14" s="7" t="s">
        <v>109</v>
      </c>
      <c r="D14" s="21" t="s">
        <v>110</v>
      </c>
      <c r="E14" s="7" t="s">
        <v>12</v>
      </c>
      <c r="F14" s="7"/>
      <c r="G14" s="8">
        <v>18888</v>
      </c>
      <c r="H14" s="7">
        <f t="shared" si="0"/>
        <v>0</v>
      </c>
      <c r="I14" s="7"/>
      <c r="J14" s="7">
        <v>0</v>
      </c>
      <c r="K14" s="7"/>
      <c r="L14" s="7">
        <v>20</v>
      </c>
      <c r="M14" s="7">
        <v>2</v>
      </c>
      <c r="N14" s="7"/>
      <c r="O14" s="7"/>
      <c r="P14" s="7"/>
      <c r="Q14" s="7"/>
      <c r="R14" s="7"/>
      <c r="S14" s="7"/>
      <c r="T14" s="7"/>
      <c r="U14" s="7"/>
      <c r="V14" s="7"/>
      <c r="W14" s="7">
        <f t="shared" si="1"/>
        <v>22</v>
      </c>
      <c r="X14" s="19">
        <f t="shared" si="2"/>
        <v>415536</v>
      </c>
    </row>
    <row r="15" spans="1:25" ht="20.100000000000001" hidden="1" customHeight="1">
      <c r="A15" s="7" t="s">
        <v>111</v>
      </c>
      <c r="B15" s="7" t="s">
        <v>93</v>
      </c>
      <c r="C15" s="7" t="s">
        <v>112</v>
      </c>
      <c r="D15" s="21" t="s">
        <v>113</v>
      </c>
      <c r="E15" s="7" t="s">
        <v>12</v>
      </c>
      <c r="F15" s="7"/>
      <c r="G15" s="8">
        <v>7088</v>
      </c>
      <c r="H15" s="7">
        <f t="shared" si="0"/>
        <v>0</v>
      </c>
      <c r="I15" s="7"/>
      <c r="J15" s="7">
        <v>0</v>
      </c>
      <c r="K15" s="7"/>
      <c r="L15" s="7">
        <v>20</v>
      </c>
      <c r="M15" s="7"/>
      <c r="N15" s="7"/>
      <c r="O15" s="7"/>
      <c r="P15" s="7"/>
      <c r="Q15" s="7"/>
      <c r="R15" s="7"/>
      <c r="S15" s="7"/>
      <c r="T15" s="7"/>
      <c r="U15" s="7"/>
      <c r="V15" s="7"/>
      <c r="W15" s="7">
        <f t="shared" si="1"/>
        <v>20</v>
      </c>
      <c r="X15" s="19">
        <f t="shared" si="2"/>
        <v>141760</v>
      </c>
    </row>
    <row r="16" spans="1:25" ht="20.100000000000001" hidden="1" customHeight="1">
      <c r="A16" s="7" t="s">
        <v>114</v>
      </c>
      <c r="B16" s="7" t="s">
        <v>93</v>
      </c>
      <c r="C16" s="7" t="s">
        <v>115</v>
      </c>
      <c r="D16" s="21" t="s">
        <v>116</v>
      </c>
      <c r="E16" s="7" t="s">
        <v>12</v>
      </c>
      <c r="F16" s="7"/>
      <c r="G16" s="8">
        <v>3088</v>
      </c>
      <c r="H16" s="7">
        <f t="shared" si="0"/>
        <v>0</v>
      </c>
      <c r="I16" s="7"/>
      <c r="J16" s="7">
        <v>0</v>
      </c>
      <c r="K16" s="7"/>
      <c r="L16" s="7">
        <v>20</v>
      </c>
      <c r="M16" s="7"/>
      <c r="N16" s="7"/>
      <c r="O16" s="7"/>
      <c r="P16" s="7"/>
      <c r="Q16" s="7"/>
      <c r="R16" s="7"/>
      <c r="S16" s="7"/>
      <c r="T16" s="7"/>
      <c r="U16" s="7"/>
      <c r="V16" s="7"/>
      <c r="W16" s="7">
        <f t="shared" si="1"/>
        <v>20</v>
      </c>
      <c r="X16" s="19">
        <f t="shared" si="2"/>
        <v>61760</v>
      </c>
    </row>
    <row r="17" spans="1:25" ht="20.100000000000001" hidden="1" customHeight="1">
      <c r="A17" s="7" t="s">
        <v>117</v>
      </c>
      <c r="B17" s="7" t="s">
        <v>93</v>
      </c>
      <c r="C17" s="7" t="s">
        <v>118</v>
      </c>
      <c r="D17" s="21" t="s">
        <v>119</v>
      </c>
      <c r="E17" s="7" t="s">
        <v>12</v>
      </c>
      <c r="F17" s="7"/>
      <c r="G17" s="8">
        <v>2380</v>
      </c>
      <c r="H17" s="7">
        <f t="shared" si="0"/>
        <v>0</v>
      </c>
      <c r="I17" s="7"/>
      <c r="J17" s="7">
        <v>0</v>
      </c>
      <c r="K17" s="7"/>
      <c r="L17" s="7">
        <v>0</v>
      </c>
      <c r="M17" s="7"/>
      <c r="N17" s="7"/>
      <c r="O17" s="7"/>
      <c r="P17" s="7"/>
      <c r="Q17" s="7"/>
      <c r="R17" s="7"/>
      <c r="S17" s="7"/>
      <c r="T17" s="7"/>
      <c r="U17" s="7"/>
      <c r="V17" s="7"/>
      <c r="W17" s="7">
        <f t="shared" si="1"/>
        <v>0</v>
      </c>
      <c r="X17" s="19">
        <f t="shared" si="2"/>
        <v>0</v>
      </c>
    </row>
    <row r="18" spans="1:25" ht="20.100000000000001" hidden="1" customHeight="1">
      <c r="A18" s="7" t="s">
        <v>120</v>
      </c>
      <c r="B18" s="7" t="s">
        <v>93</v>
      </c>
      <c r="C18" s="7" t="s">
        <v>121</v>
      </c>
      <c r="D18" s="21" t="s">
        <v>122</v>
      </c>
      <c r="E18" s="7" t="s">
        <v>12</v>
      </c>
      <c r="F18" s="7"/>
      <c r="G18" s="8">
        <v>650</v>
      </c>
      <c r="H18" s="7">
        <f t="shared" si="0"/>
        <v>0</v>
      </c>
      <c r="I18" s="7"/>
      <c r="J18" s="7">
        <v>0</v>
      </c>
      <c r="K18" s="7"/>
      <c r="L18" s="7">
        <v>160</v>
      </c>
      <c r="M18" s="7"/>
      <c r="N18" s="7"/>
      <c r="O18" s="7"/>
      <c r="P18" s="7"/>
      <c r="Q18" s="7"/>
      <c r="R18" s="7"/>
      <c r="S18" s="7"/>
      <c r="T18" s="7"/>
      <c r="U18" s="7"/>
      <c r="V18" s="7"/>
      <c r="W18" s="7">
        <f t="shared" si="1"/>
        <v>160</v>
      </c>
      <c r="X18" s="19">
        <f t="shared" si="2"/>
        <v>104000</v>
      </c>
    </row>
    <row r="19" spans="1:25" ht="20.100000000000001" hidden="1" customHeight="1">
      <c r="A19" s="7" t="s">
        <v>123</v>
      </c>
      <c r="B19" s="7" t="s">
        <v>93</v>
      </c>
      <c r="C19" s="13" t="s">
        <v>26</v>
      </c>
      <c r="D19" s="21" t="s">
        <v>677</v>
      </c>
      <c r="E19" s="7" t="s">
        <v>12</v>
      </c>
      <c r="F19" s="7"/>
      <c r="G19" s="8">
        <v>0</v>
      </c>
      <c r="H19" s="7">
        <f t="shared" si="0"/>
        <v>0</v>
      </c>
      <c r="I19" s="7"/>
      <c r="J19" s="7">
        <v>0</v>
      </c>
      <c r="K19" s="7"/>
      <c r="L19" s="7">
        <v>1</v>
      </c>
      <c r="M19" s="7">
        <v>1</v>
      </c>
      <c r="N19" s="7"/>
      <c r="O19" s="7"/>
      <c r="P19" s="7"/>
      <c r="Q19" s="7"/>
      <c r="R19" s="7"/>
      <c r="S19" s="7"/>
      <c r="T19" s="7"/>
      <c r="U19" s="7"/>
      <c r="V19" s="7"/>
      <c r="W19" s="7">
        <f t="shared" si="1"/>
        <v>2</v>
      </c>
      <c r="X19" s="19">
        <f t="shared" si="2"/>
        <v>0</v>
      </c>
    </row>
    <row r="20" spans="1:25" ht="20.100000000000001" hidden="1" customHeight="1">
      <c r="A20" s="7" t="s">
        <v>124</v>
      </c>
      <c r="B20" s="7" t="s">
        <v>93</v>
      </c>
      <c r="C20" s="7" t="s">
        <v>48</v>
      </c>
      <c r="D20" s="21" t="s">
        <v>49</v>
      </c>
      <c r="E20" s="7" t="s">
        <v>12</v>
      </c>
      <c r="F20" s="7"/>
      <c r="G20" s="8">
        <v>0</v>
      </c>
      <c r="H20" s="7">
        <f t="shared" si="0"/>
        <v>0</v>
      </c>
      <c r="I20" s="7"/>
      <c r="J20" s="7"/>
      <c r="K20" s="7"/>
      <c r="L20" s="7">
        <v>2</v>
      </c>
      <c r="M20" s="7">
        <v>1</v>
      </c>
      <c r="N20" s="7"/>
      <c r="O20" s="7"/>
      <c r="P20" s="7"/>
      <c r="Q20" s="7"/>
      <c r="R20" s="7"/>
      <c r="S20" s="7"/>
      <c r="T20" s="7"/>
      <c r="U20" s="7"/>
      <c r="V20" s="7"/>
      <c r="W20" s="7">
        <f t="shared" si="1"/>
        <v>3</v>
      </c>
      <c r="X20" s="19">
        <f t="shared" si="2"/>
        <v>0</v>
      </c>
    </row>
    <row r="21" spans="1:25" ht="20.100000000000001" hidden="1" customHeight="1">
      <c r="A21" s="7" t="s">
        <v>125</v>
      </c>
      <c r="B21" s="7" t="s">
        <v>93</v>
      </c>
      <c r="C21" s="7" t="s">
        <v>51</v>
      </c>
      <c r="D21" s="21" t="s">
        <v>31</v>
      </c>
      <c r="E21" s="7" t="s">
        <v>12</v>
      </c>
      <c r="F21" s="7"/>
      <c r="G21" s="8">
        <v>900</v>
      </c>
      <c r="H21" s="7">
        <f t="shared" si="0"/>
        <v>0</v>
      </c>
      <c r="I21" s="7"/>
      <c r="J21" s="7">
        <v>0</v>
      </c>
      <c r="K21" s="7"/>
      <c r="L21" s="7">
        <v>20</v>
      </c>
      <c r="M21" s="7"/>
      <c r="N21" s="7"/>
      <c r="O21" s="7"/>
      <c r="P21" s="7"/>
      <c r="Q21" s="7"/>
      <c r="R21" s="7"/>
      <c r="S21" s="7"/>
      <c r="T21" s="7"/>
      <c r="U21" s="7"/>
      <c r="V21" s="7"/>
      <c r="W21" s="7">
        <f t="shared" si="1"/>
        <v>20</v>
      </c>
      <c r="X21" s="19">
        <f t="shared" si="2"/>
        <v>18000</v>
      </c>
    </row>
    <row r="22" spans="1:25" ht="20.100000000000001" hidden="1" customHeight="1">
      <c r="A22" s="25" t="s">
        <v>187</v>
      </c>
      <c r="B22" s="30" t="s">
        <v>188</v>
      </c>
      <c r="C22" s="30" t="s">
        <v>189</v>
      </c>
      <c r="D22" s="24" t="s">
        <v>190</v>
      </c>
      <c r="E22" s="25" t="s">
        <v>12</v>
      </c>
      <c r="F22" s="25"/>
      <c r="G22" s="26">
        <v>18288</v>
      </c>
      <c r="H22" s="25">
        <f t="shared" ref="H22:H27" si="3">F22*G22</f>
        <v>0</v>
      </c>
      <c r="I22" s="25"/>
      <c r="J22" s="25">
        <v>50</v>
      </c>
      <c r="K22" s="25"/>
      <c r="L22" s="25">
        <v>0</v>
      </c>
      <c r="M22" s="25">
        <v>25</v>
      </c>
      <c r="N22" s="25"/>
      <c r="O22" s="25"/>
      <c r="P22" s="25"/>
      <c r="Q22" s="25"/>
      <c r="R22" s="25"/>
      <c r="S22" s="25"/>
      <c r="T22" s="25"/>
      <c r="U22" s="25"/>
      <c r="V22" s="25"/>
      <c r="W22" s="25">
        <f t="shared" ref="W22:W27" si="4">I22+J22+K22+L22+M22+N22+O22+P22+Q22+R22+S22+T22+U22+V22</f>
        <v>75</v>
      </c>
      <c r="X22" s="27">
        <f t="shared" ref="X22:X27" si="5">G22*W22</f>
        <v>1371600</v>
      </c>
      <c r="Y22" s="27">
        <v>2982300</v>
      </c>
    </row>
    <row r="23" spans="1:25" ht="20.100000000000001" hidden="1" customHeight="1">
      <c r="A23" s="7" t="s">
        <v>191</v>
      </c>
      <c r="B23" s="14" t="s">
        <v>188</v>
      </c>
      <c r="C23" s="14" t="s">
        <v>131</v>
      </c>
      <c r="D23" s="21" t="s">
        <v>192</v>
      </c>
      <c r="E23" s="7" t="s">
        <v>12</v>
      </c>
      <c r="F23" s="7"/>
      <c r="G23" s="8">
        <v>15888</v>
      </c>
      <c r="H23" s="7">
        <f t="shared" si="3"/>
        <v>0</v>
      </c>
      <c r="I23" s="7"/>
      <c r="J23" s="7">
        <v>50</v>
      </c>
      <c r="K23" s="7"/>
      <c r="L23" s="7">
        <v>0</v>
      </c>
      <c r="M23" s="7">
        <v>25</v>
      </c>
      <c r="N23" s="7"/>
      <c r="O23" s="7"/>
      <c r="P23" s="7"/>
      <c r="Q23" s="7"/>
      <c r="R23" s="7"/>
      <c r="S23" s="7"/>
      <c r="T23" s="7"/>
      <c r="U23" s="7"/>
      <c r="V23" s="7"/>
      <c r="W23" s="7">
        <f t="shared" si="4"/>
        <v>75</v>
      </c>
      <c r="X23" s="19">
        <f t="shared" si="5"/>
        <v>1191600</v>
      </c>
    </row>
    <row r="24" spans="1:25" ht="20.100000000000001" hidden="1" customHeight="1">
      <c r="A24" s="7" t="s">
        <v>193</v>
      </c>
      <c r="B24" s="14" t="s">
        <v>188</v>
      </c>
      <c r="C24" s="14" t="s">
        <v>140</v>
      </c>
      <c r="D24" s="21" t="s">
        <v>194</v>
      </c>
      <c r="E24" s="7" t="s">
        <v>12</v>
      </c>
      <c r="F24" s="7"/>
      <c r="G24" s="8">
        <v>5188</v>
      </c>
      <c r="H24" s="7">
        <f t="shared" si="3"/>
        <v>0</v>
      </c>
      <c r="I24" s="7"/>
      <c r="J24" s="7">
        <v>50</v>
      </c>
      <c r="K24" s="7"/>
      <c r="L24" s="7">
        <v>0</v>
      </c>
      <c r="M24" s="7">
        <v>25</v>
      </c>
      <c r="N24" s="7"/>
      <c r="O24" s="7"/>
      <c r="P24" s="7"/>
      <c r="Q24" s="7"/>
      <c r="R24" s="7"/>
      <c r="S24" s="7"/>
      <c r="T24" s="7"/>
      <c r="U24" s="7"/>
      <c r="V24" s="7"/>
      <c r="W24" s="7">
        <f t="shared" si="4"/>
        <v>75</v>
      </c>
      <c r="X24" s="19">
        <f t="shared" si="5"/>
        <v>389100</v>
      </c>
    </row>
    <row r="25" spans="1:25" ht="20.100000000000001" hidden="1" customHeight="1">
      <c r="A25" s="7" t="s">
        <v>195</v>
      </c>
      <c r="B25" s="14" t="s">
        <v>188</v>
      </c>
      <c r="C25" s="13" t="s">
        <v>26</v>
      </c>
      <c r="D25" s="21" t="s">
        <v>677</v>
      </c>
      <c r="E25" s="7" t="s">
        <v>12</v>
      </c>
      <c r="F25" s="7"/>
      <c r="G25" s="8">
        <v>0</v>
      </c>
      <c r="H25" s="7">
        <f t="shared" si="3"/>
        <v>0</v>
      </c>
      <c r="I25" s="7"/>
      <c r="J25" s="7">
        <v>1</v>
      </c>
      <c r="K25" s="7"/>
      <c r="L25" s="7">
        <v>0</v>
      </c>
      <c r="M25" s="7">
        <v>1</v>
      </c>
      <c r="N25" s="7"/>
      <c r="O25" s="7"/>
      <c r="P25" s="7"/>
      <c r="Q25" s="7"/>
      <c r="R25" s="7"/>
      <c r="S25" s="7"/>
      <c r="T25" s="7"/>
      <c r="U25" s="7"/>
      <c r="V25" s="7"/>
      <c r="W25" s="7">
        <f t="shared" si="4"/>
        <v>2</v>
      </c>
      <c r="X25" s="19">
        <f t="shared" si="5"/>
        <v>0</v>
      </c>
    </row>
    <row r="26" spans="1:25" ht="20.100000000000001" hidden="1" customHeight="1">
      <c r="A26" s="7" t="s">
        <v>196</v>
      </c>
      <c r="B26" s="14" t="s">
        <v>188</v>
      </c>
      <c r="C26" s="14" t="s">
        <v>170</v>
      </c>
      <c r="D26" s="21" t="s">
        <v>49</v>
      </c>
      <c r="E26" s="7" t="s">
        <v>12</v>
      </c>
      <c r="F26" s="7"/>
      <c r="G26" s="8">
        <v>0</v>
      </c>
      <c r="H26" s="7">
        <f t="shared" si="3"/>
        <v>0</v>
      </c>
      <c r="I26" s="7"/>
      <c r="J26" s="7">
        <v>2</v>
      </c>
      <c r="K26" s="7"/>
      <c r="L26" s="7">
        <v>0</v>
      </c>
      <c r="M26" s="7">
        <v>1</v>
      </c>
      <c r="N26" s="7"/>
      <c r="O26" s="7"/>
      <c r="P26" s="7"/>
      <c r="Q26" s="7"/>
      <c r="R26" s="7"/>
      <c r="S26" s="7"/>
      <c r="T26" s="7"/>
      <c r="U26" s="7"/>
      <c r="V26" s="7"/>
      <c r="W26" s="7">
        <f t="shared" si="4"/>
        <v>3</v>
      </c>
      <c r="X26" s="19">
        <f t="shared" si="5"/>
        <v>0</v>
      </c>
    </row>
    <row r="27" spans="1:25" ht="20.100000000000001" hidden="1" customHeight="1">
      <c r="A27" s="7" t="s">
        <v>197</v>
      </c>
      <c r="B27" s="14" t="s">
        <v>188</v>
      </c>
      <c r="C27" s="14" t="s">
        <v>31</v>
      </c>
      <c r="D27" s="21" t="s">
        <v>31</v>
      </c>
      <c r="E27" s="7" t="s">
        <v>12</v>
      </c>
      <c r="F27" s="7"/>
      <c r="G27" s="8">
        <v>750</v>
      </c>
      <c r="H27" s="7">
        <f t="shared" si="3"/>
        <v>0</v>
      </c>
      <c r="I27" s="7"/>
      <c r="J27" s="7">
        <v>30</v>
      </c>
      <c r="K27" s="7"/>
      <c r="L27" s="7">
        <v>0</v>
      </c>
      <c r="M27" s="7">
        <v>10</v>
      </c>
      <c r="N27" s="7"/>
      <c r="O27" s="7"/>
      <c r="P27" s="7"/>
      <c r="Q27" s="7"/>
      <c r="R27" s="7"/>
      <c r="S27" s="7"/>
      <c r="T27" s="7"/>
      <c r="U27" s="7"/>
      <c r="V27" s="7"/>
      <c r="W27" s="7">
        <f t="shared" si="4"/>
        <v>40</v>
      </c>
      <c r="X27" s="19">
        <f t="shared" si="5"/>
        <v>30000</v>
      </c>
    </row>
    <row r="28" spans="1:25" ht="20.100000000000001" hidden="1" customHeight="1">
      <c r="A28" s="25" t="s">
        <v>311</v>
      </c>
      <c r="B28" s="30" t="s">
        <v>312</v>
      </c>
      <c r="C28" s="30" t="s">
        <v>174</v>
      </c>
      <c r="D28" s="24" t="s">
        <v>313</v>
      </c>
      <c r="E28" s="25" t="s">
        <v>12</v>
      </c>
      <c r="F28" s="25"/>
      <c r="G28" s="26">
        <v>6888</v>
      </c>
      <c r="H28" s="25">
        <f t="shared" ref="H28:H35" si="6">F28*G28</f>
        <v>0</v>
      </c>
      <c r="I28" s="25"/>
      <c r="J28" s="25">
        <v>0</v>
      </c>
      <c r="K28" s="25"/>
      <c r="L28" s="25">
        <v>10</v>
      </c>
      <c r="M28" s="25"/>
      <c r="N28" s="25"/>
      <c r="O28" s="25"/>
      <c r="P28" s="25"/>
      <c r="Q28" s="25"/>
      <c r="R28" s="25"/>
      <c r="S28" s="25"/>
      <c r="T28" s="25"/>
      <c r="U28" s="25"/>
      <c r="V28" s="25"/>
      <c r="W28" s="25">
        <f t="shared" ref="W28:W35" si="7">I28+J28+K28+L28+M28+N28+O28+P28+Q28+R28+S28+T28+U28+V28</f>
        <v>10</v>
      </c>
      <c r="X28" s="27">
        <f t="shared" ref="X28:X35" si="8">G28*W28</f>
        <v>68880</v>
      </c>
      <c r="Y28" s="27">
        <v>236640</v>
      </c>
    </row>
    <row r="29" spans="1:25" ht="20.100000000000001" hidden="1" customHeight="1">
      <c r="A29" s="7" t="s">
        <v>314</v>
      </c>
      <c r="B29" s="14" t="s">
        <v>312</v>
      </c>
      <c r="C29" s="14" t="s">
        <v>177</v>
      </c>
      <c r="D29" s="21" t="s">
        <v>315</v>
      </c>
      <c r="E29" s="7" t="s">
        <v>12</v>
      </c>
      <c r="F29" s="7"/>
      <c r="G29" s="8">
        <v>11088</v>
      </c>
      <c r="H29" s="7">
        <f t="shared" si="6"/>
        <v>0</v>
      </c>
      <c r="I29" s="7"/>
      <c r="J29" s="7">
        <v>0</v>
      </c>
      <c r="K29" s="7"/>
      <c r="L29" s="7">
        <v>10</v>
      </c>
      <c r="M29" s="7"/>
      <c r="N29" s="7"/>
      <c r="O29" s="7"/>
      <c r="P29" s="7"/>
      <c r="Q29" s="7"/>
      <c r="R29" s="7"/>
      <c r="S29" s="7"/>
      <c r="T29" s="7"/>
      <c r="U29" s="7"/>
      <c r="V29" s="7"/>
      <c r="W29" s="7">
        <f t="shared" si="7"/>
        <v>10</v>
      </c>
      <c r="X29" s="19">
        <f t="shared" si="8"/>
        <v>110880</v>
      </c>
    </row>
    <row r="30" spans="1:25" ht="20.100000000000001" hidden="1" customHeight="1">
      <c r="A30" s="7" t="s">
        <v>316</v>
      </c>
      <c r="B30" s="14" t="s">
        <v>312</v>
      </c>
      <c r="C30" s="14" t="s">
        <v>180</v>
      </c>
      <c r="D30" s="21" t="s">
        <v>317</v>
      </c>
      <c r="E30" s="7" t="s">
        <v>12</v>
      </c>
      <c r="F30" s="7"/>
      <c r="G30" s="8">
        <v>4788</v>
      </c>
      <c r="H30" s="7">
        <f t="shared" si="6"/>
        <v>0</v>
      </c>
      <c r="I30" s="7"/>
      <c r="J30" s="7">
        <v>0</v>
      </c>
      <c r="K30" s="7"/>
      <c r="L30" s="7">
        <v>10</v>
      </c>
      <c r="M30" s="7"/>
      <c r="N30" s="7"/>
      <c r="O30" s="7"/>
      <c r="P30" s="7"/>
      <c r="Q30" s="7"/>
      <c r="R30" s="7"/>
      <c r="S30" s="7"/>
      <c r="T30" s="7"/>
      <c r="U30" s="7"/>
      <c r="V30" s="7"/>
      <c r="W30" s="7">
        <f t="shared" si="7"/>
        <v>10</v>
      </c>
      <c r="X30" s="19">
        <f t="shared" si="8"/>
        <v>47880</v>
      </c>
    </row>
    <row r="31" spans="1:25" ht="20.100000000000001" hidden="1" customHeight="1">
      <c r="A31" s="7" t="s">
        <v>318</v>
      </c>
      <c r="B31" s="14" t="s">
        <v>312</v>
      </c>
      <c r="C31" s="13" t="s">
        <v>26</v>
      </c>
      <c r="D31" s="21" t="s">
        <v>677</v>
      </c>
      <c r="E31" s="7" t="s">
        <v>12</v>
      </c>
      <c r="F31" s="7"/>
      <c r="G31" s="8">
        <v>0</v>
      </c>
      <c r="H31" s="7">
        <f t="shared" si="6"/>
        <v>0</v>
      </c>
      <c r="I31" s="7"/>
      <c r="J31" s="7">
        <v>0</v>
      </c>
      <c r="K31" s="7"/>
      <c r="L31" s="7">
        <v>1</v>
      </c>
      <c r="M31" s="7"/>
      <c r="N31" s="7"/>
      <c r="O31" s="7"/>
      <c r="P31" s="7"/>
      <c r="Q31" s="7"/>
      <c r="R31" s="7"/>
      <c r="S31" s="7"/>
      <c r="T31" s="7"/>
      <c r="U31" s="7"/>
      <c r="V31" s="7"/>
      <c r="W31" s="7">
        <f t="shared" si="7"/>
        <v>1</v>
      </c>
      <c r="X31" s="19">
        <f t="shared" si="8"/>
        <v>0</v>
      </c>
    </row>
    <row r="32" spans="1:25" ht="20.100000000000001" hidden="1" customHeight="1">
      <c r="A32" s="7" t="s">
        <v>319</v>
      </c>
      <c r="B32" s="14" t="s">
        <v>312</v>
      </c>
      <c r="C32" s="14" t="s">
        <v>290</v>
      </c>
      <c r="D32" s="21" t="s">
        <v>290</v>
      </c>
      <c r="E32" s="7" t="s">
        <v>12</v>
      </c>
      <c r="F32" s="7"/>
      <c r="G32" s="8">
        <v>0</v>
      </c>
      <c r="H32" s="7">
        <f t="shared" si="6"/>
        <v>0</v>
      </c>
      <c r="I32" s="7"/>
      <c r="J32" s="7">
        <v>0</v>
      </c>
      <c r="K32" s="7"/>
      <c r="L32" s="7">
        <v>2</v>
      </c>
      <c r="M32" s="7"/>
      <c r="N32" s="7"/>
      <c r="O32" s="7"/>
      <c r="P32" s="7"/>
      <c r="Q32" s="7"/>
      <c r="R32" s="7"/>
      <c r="S32" s="7"/>
      <c r="T32" s="7"/>
      <c r="U32" s="7"/>
      <c r="V32" s="7"/>
      <c r="W32" s="7">
        <f t="shared" si="7"/>
        <v>2</v>
      </c>
      <c r="X32" s="19">
        <f t="shared" si="8"/>
        <v>0</v>
      </c>
    </row>
    <row r="33" spans="1:25" ht="20.100000000000001" hidden="1" customHeight="1">
      <c r="A33" s="7" t="s">
        <v>320</v>
      </c>
      <c r="B33" s="14" t="s">
        <v>312</v>
      </c>
      <c r="C33" s="14" t="s">
        <v>31</v>
      </c>
      <c r="D33" s="21" t="s">
        <v>31</v>
      </c>
      <c r="E33" s="7" t="s">
        <v>12</v>
      </c>
      <c r="F33" s="7"/>
      <c r="G33" s="8">
        <v>900</v>
      </c>
      <c r="H33" s="7">
        <f t="shared" si="6"/>
        <v>0</v>
      </c>
      <c r="I33" s="7"/>
      <c r="J33" s="7">
        <v>0</v>
      </c>
      <c r="K33" s="7"/>
      <c r="L33" s="7">
        <v>10</v>
      </c>
      <c r="M33" s="7"/>
      <c r="N33" s="7"/>
      <c r="O33" s="7"/>
      <c r="P33" s="7"/>
      <c r="Q33" s="7"/>
      <c r="R33" s="7"/>
      <c r="S33" s="7"/>
      <c r="T33" s="7"/>
      <c r="U33" s="7"/>
      <c r="V33" s="7"/>
      <c r="W33" s="7">
        <f t="shared" si="7"/>
        <v>10</v>
      </c>
      <c r="X33" s="19">
        <f t="shared" si="8"/>
        <v>9000</v>
      </c>
    </row>
    <row r="34" spans="1:25" ht="20.100000000000001" hidden="1" customHeight="1">
      <c r="A34" s="25" t="s">
        <v>457</v>
      </c>
      <c r="B34" s="25" t="s">
        <v>458</v>
      </c>
      <c r="C34" s="25" t="s">
        <v>459</v>
      </c>
      <c r="D34" s="24" t="s">
        <v>460</v>
      </c>
      <c r="E34" s="25" t="s">
        <v>12</v>
      </c>
      <c r="F34" s="25"/>
      <c r="G34" s="31">
        <v>65000</v>
      </c>
      <c r="H34" s="25">
        <f t="shared" si="6"/>
        <v>0</v>
      </c>
      <c r="I34" s="25"/>
      <c r="J34" s="25">
        <v>0</v>
      </c>
      <c r="K34" s="25"/>
      <c r="L34" s="25">
        <v>0</v>
      </c>
      <c r="M34" s="25"/>
      <c r="N34" s="25"/>
      <c r="O34" s="25"/>
      <c r="P34" s="25"/>
      <c r="Q34" s="25"/>
      <c r="R34" s="25"/>
      <c r="S34" s="25"/>
      <c r="T34" s="25"/>
      <c r="U34" s="25"/>
      <c r="V34" s="25"/>
      <c r="W34" s="25">
        <f t="shared" si="7"/>
        <v>0</v>
      </c>
      <c r="X34" s="27">
        <f t="shared" si="8"/>
        <v>0</v>
      </c>
      <c r="Y34" s="29"/>
    </row>
    <row r="35" spans="1:25" ht="20.100000000000001" hidden="1" customHeight="1">
      <c r="A35" s="7" t="s">
        <v>461</v>
      </c>
      <c r="B35" s="7" t="s">
        <v>458</v>
      </c>
      <c r="C35" s="7" t="s">
        <v>462</v>
      </c>
      <c r="D35" s="21" t="s">
        <v>463</v>
      </c>
      <c r="E35" s="7" t="s">
        <v>12</v>
      </c>
      <c r="F35" s="7"/>
      <c r="G35" s="17">
        <v>43500</v>
      </c>
      <c r="H35" s="7">
        <f t="shared" si="6"/>
        <v>0</v>
      </c>
      <c r="I35" s="7"/>
      <c r="J35" s="7">
        <v>0</v>
      </c>
      <c r="K35" s="7"/>
      <c r="L35" s="7">
        <v>0</v>
      </c>
      <c r="M35" s="7"/>
      <c r="N35" s="7"/>
      <c r="O35" s="7"/>
      <c r="P35" s="7"/>
      <c r="Q35" s="7"/>
      <c r="R35" s="7"/>
      <c r="S35" s="7"/>
      <c r="T35" s="7"/>
      <c r="U35" s="7"/>
      <c r="V35" s="7"/>
      <c r="W35" s="7">
        <f t="shared" si="7"/>
        <v>0</v>
      </c>
      <c r="X35" s="19">
        <f t="shared" si="8"/>
        <v>0</v>
      </c>
    </row>
    <row r="36" spans="1:25" ht="20.100000000000001" hidden="1" customHeight="1">
      <c r="A36" s="7" t="s">
        <v>464</v>
      </c>
      <c r="B36" s="7" t="s">
        <v>458</v>
      </c>
      <c r="C36" s="7" t="s">
        <v>465</v>
      </c>
      <c r="D36" s="21" t="s">
        <v>466</v>
      </c>
      <c r="E36" s="7" t="s">
        <v>12</v>
      </c>
      <c r="F36" s="7"/>
      <c r="G36" s="17">
        <v>38300</v>
      </c>
      <c r="H36" s="7">
        <f t="shared" ref="H36:H64" si="9">F36*G36</f>
        <v>0</v>
      </c>
      <c r="I36" s="7"/>
      <c r="J36" s="7">
        <v>0</v>
      </c>
      <c r="K36" s="7"/>
      <c r="L36" s="7">
        <v>0</v>
      </c>
      <c r="M36" s="7"/>
      <c r="N36" s="7"/>
      <c r="O36" s="7"/>
      <c r="P36" s="7"/>
      <c r="Q36" s="7"/>
      <c r="R36" s="7"/>
      <c r="S36" s="7"/>
      <c r="T36" s="7"/>
      <c r="U36" s="7"/>
      <c r="V36" s="7"/>
      <c r="W36" s="7">
        <f t="shared" ref="W36:W64" si="10">I36+J36+K36+L36+M36+N36+O36+P36+Q36+R36+S36+T36+U36+V36</f>
        <v>0</v>
      </c>
      <c r="X36" s="19">
        <f t="shared" ref="X36:X64" si="11">G36*W36</f>
        <v>0</v>
      </c>
    </row>
    <row r="37" spans="1:25" ht="20.100000000000001" hidden="1" customHeight="1">
      <c r="A37" s="7" t="s">
        <v>467</v>
      </c>
      <c r="B37" s="7" t="s">
        <v>458</v>
      </c>
      <c r="C37" s="7" t="s">
        <v>411</v>
      </c>
      <c r="D37" s="21" t="s">
        <v>468</v>
      </c>
      <c r="E37" s="7" t="s">
        <v>12</v>
      </c>
      <c r="F37" s="7"/>
      <c r="G37" s="17">
        <v>60500</v>
      </c>
      <c r="H37" s="7">
        <f t="shared" si="9"/>
        <v>0</v>
      </c>
      <c r="I37" s="7"/>
      <c r="J37" s="7">
        <v>0</v>
      </c>
      <c r="K37" s="7"/>
      <c r="L37" s="7">
        <v>0</v>
      </c>
      <c r="M37" s="7"/>
      <c r="N37" s="7"/>
      <c r="O37" s="7"/>
      <c r="P37" s="7"/>
      <c r="Q37" s="7"/>
      <c r="R37" s="7"/>
      <c r="S37" s="7"/>
      <c r="T37" s="7"/>
      <c r="U37" s="7"/>
      <c r="V37" s="7"/>
      <c r="W37" s="7">
        <f t="shared" si="10"/>
        <v>0</v>
      </c>
      <c r="X37" s="19">
        <f t="shared" si="11"/>
        <v>0</v>
      </c>
    </row>
    <row r="38" spans="1:25" ht="20.100000000000001" hidden="1" customHeight="1">
      <c r="A38" s="7" t="s">
        <v>469</v>
      </c>
      <c r="B38" s="7" t="s">
        <v>458</v>
      </c>
      <c r="C38" s="7" t="s">
        <v>470</v>
      </c>
      <c r="D38" s="21" t="s">
        <v>471</v>
      </c>
      <c r="E38" s="7" t="s">
        <v>12</v>
      </c>
      <c r="F38" s="7"/>
      <c r="G38" s="17">
        <v>30900</v>
      </c>
      <c r="H38" s="7">
        <f t="shared" si="9"/>
        <v>0</v>
      </c>
      <c r="I38" s="7"/>
      <c r="J38" s="7">
        <v>0</v>
      </c>
      <c r="K38" s="7"/>
      <c r="L38" s="7">
        <v>0</v>
      </c>
      <c r="M38" s="7"/>
      <c r="N38" s="7"/>
      <c r="O38" s="7"/>
      <c r="P38" s="7"/>
      <c r="Q38" s="7"/>
      <c r="R38" s="7"/>
      <c r="S38" s="7"/>
      <c r="T38" s="7"/>
      <c r="U38" s="7"/>
      <c r="V38" s="7"/>
      <c r="W38" s="7">
        <f t="shared" si="10"/>
        <v>0</v>
      </c>
      <c r="X38" s="19">
        <f t="shared" si="11"/>
        <v>0</v>
      </c>
    </row>
    <row r="39" spans="1:25" ht="20.100000000000001" hidden="1" customHeight="1">
      <c r="A39" s="7" t="s">
        <v>472</v>
      </c>
      <c r="B39" s="7" t="s">
        <v>458</v>
      </c>
      <c r="C39" s="7" t="s">
        <v>422</v>
      </c>
      <c r="D39" s="21" t="s">
        <v>423</v>
      </c>
      <c r="E39" s="7" t="s">
        <v>12</v>
      </c>
      <c r="F39" s="7"/>
      <c r="G39" s="17">
        <v>1500</v>
      </c>
      <c r="H39" s="7">
        <f t="shared" si="9"/>
        <v>0</v>
      </c>
      <c r="I39" s="7"/>
      <c r="J39" s="7">
        <v>0</v>
      </c>
      <c r="K39" s="7"/>
      <c r="L39" s="7">
        <v>0</v>
      </c>
      <c r="M39" s="7"/>
      <c r="N39" s="7"/>
      <c r="O39" s="7"/>
      <c r="P39" s="7"/>
      <c r="Q39" s="7"/>
      <c r="R39" s="7"/>
      <c r="S39" s="7"/>
      <c r="T39" s="7"/>
      <c r="U39" s="7"/>
      <c r="V39" s="7"/>
      <c r="W39" s="7">
        <f t="shared" si="10"/>
        <v>0</v>
      </c>
      <c r="X39" s="19">
        <f t="shared" si="11"/>
        <v>0</v>
      </c>
    </row>
    <row r="40" spans="1:25" ht="20.100000000000001" hidden="1" customHeight="1">
      <c r="A40" s="7" t="s">
        <v>473</v>
      </c>
      <c r="B40" s="7" t="s">
        <v>458</v>
      </c>
      <c r="C40" s="7" t="s">
        <v>425</v>
      </c>
      <c r="D40" s="21" t="s">
        <v>474</v>
      </c>
      <c r="E40" s="7" t="s">
        <v>12</v>
      </c>
      <c r="F40" s="7"/>
      <c r="G40" s="17">
        <v>12400</v>
      </c>
      <c r="H40" s="7">
        <f t="shared" si="9"/>
        <v>0</v>
      </c>
      <c r="I40" s="7"/>
      <c r="J40" s="7">
        <v>0</v>
      </c>
      <c r="K40" s="7"/>
      <c r="L40" s="7">
        <v>0</v>
      </c>
      <c r="M40" s="7"/>
      <c r="N40" s="7"/>
      <c r="O40" s="7"/>
      <c r="P40" s="7"/>
      <c r="Q40" s="7"/>
      <c r="R40" s="7"/>
      <c r="S40" s="7"/>
      <c r="T40" s="7"/>
      <c r="U40" s="7"/>
      <c r="V40" s="7"/>
      <c r="W40" s="7">
        <f t="shared" si="10"/>
        <v>0</v>
      </c>
      <c r="X40" s="19">
        <f t="shared" si="11"/>
        <v>0</v>
      </c>
    </row>
    <row r="41" spans="1:25" ht="20.100000000000001" hidden="1" customHeight="1">
      <c r="A41" s="7" t="s">
        <v>475</v>
      </c>
      <c r="B41" s="7" t="s">
        <v>458</v>
      </c>
      <c r="C41" s="7" t="s">
        <v>428</v>
      </c>
      <c r="D41" s="21" t="s">
        <v>476</v>
      </c>
      <c r="E41" s="7" t="s">
        <v>12</v>
      </c>
      <c r="F41" s="7"/>
      <c r="G41" s="17">
        <v>13800</v>
      </c>
      <c r="H41" s="7">
        <f t="shared" si="9"/>
        <v>0</v>
      </c>
      <c r="I41" s="7"/>
      <c r="J41" s="7">
        <v>0</v>
      </c>
      <c r="K41" s="7"/>
      <c r="L41" s="7">
        <v>0</v>
      </c>
      <c r="M41" s="7"/>
      <c r="N41" s="7"/>
      <c r="O41" s="7"/>
      <c r="P41" s="7"/>
      <c r="Q41" s="7"/>
      <c r="R41" s="7"/>
      <c r="S41" s="7"/>
      <c r="T41" s="7"/>
      <c r="U41" s="7"/>
      <c r="V41" s="7"/>
      <c r="W41" s="7">
        <f t="shared" si="10"/>
        <v>0</v>
      </c>
      <c r="X41" s="19">
        <f t="shared" si="11"/>
        <v>0</v>
      </c>
    </row>
    <row r="42" spans="1:25" ht="20.100000000000001" hidden="1" customHeight="1">
      <c r="A42" s="7" t="s">
        <v>477</v>
      </c>
      <c r="B42" s="7" t="s">
        <v>458</v>
      </c>
      <c r="C42" s="7" t="s">
        <v>478</v>
      </c>
      <c r="D42" s="21" t="s">
        <v>479</v>
      </c>
      <c r="E42" s="7" t="s">
        <v>12</v>
      </c>
      <c r="F42" s="7"/>
      <c r="G42" s="17">
        <v>12700</v>
      </c>
      <c r="H42" s="7">
        <f t="shared" si="9"/>
        <v>0</v>
      </c>
      <c r="I42" s="7"/>
      <c r="J42" s="7">
        <v>0</v>
      </c>
      <c r="K42" s="7"/>
      <c r="L42" s="7">
        <v>0</v>
      </c>
      <c r="M42" s="7"/>
      <c r="N42" s="7"/>
      <c r="O42" s="7"/>
      <c r="P42" s="7"/>
      <c r="Q42" s="7"/>
      <c r="R42" s="7"/>
      <c r="S42" s="7"/>
      <c r="T42" s="7"/>
      <c r="U42" s="7"/>
      <c r="V42" s="7"/>
      <c r="W42" s="7">
        <f t="shared" si="10"/>
        <v>0</v>
      </c>
      <c r="X42" s="19">
        <f t="shared" si="11"/>
        <v>0</v>
      </c>
    </row>
    <row r="43" spans="1:25" ht="20.100000000000001" hidden="1" customHeight="1">
      <c r="A43" s="7" t="s">
        <v>480</v>
      </c>
      <c r="B43" s="7" t="s">
        <v>458</v>
      </c>
      <c r="C43" s="7" t="s">
        <v>267</v>
      </c>
      <c r="D43" s="21" t="s">
        <v>481</v>
      </c>
      <c r="E43" s="7" t="s">
        <v>12</v>
      </c>
      <c r="F43" s="7"/>
      <c r="G43" s="17">
        <v>5500</v>
      </c>
      <c r="H43" s="7">
        <f t="shared" si="9"/>
        <v>0</v>
      </c>
      <c r="I43" s="7"/>
      <c r="J43" s="7">
        <v>0</v>
      </c>
      <c r="K43" s="7"/>
      <c r="L43" s="7">
        <v>0</v>
      </c>
      <c r="M43" s="7"/>
      <c r="N43" s="7"/>
      <c r="O43" s="7"/>
      <c r="P43" s="7"/>
      <c r="Q43" s="7"/>
      <c r="R43" s="7"/>
      <c r="S43" s="7"/>
      <c r="T43" s="7"/>
      <c r="U43" s="7"/>
      <c r="V43" s="7"/>
      <c r="W43" s="7">
        <f t="shared" si="10"/>
        <v>0</v>
      </c>
      <c r="X43" s="19">
        <f t="shared" si="11"/>
        <v>0</v>
      </c>
    </row>
    <row r="44" spans="1:25" ht="20.100000000000001" hidden="1" customHeight="1">
      <c r="A44" s="7" t="s">
        <v>482</v>
      </c>
      <c r="B44" s="7" t="s">
        <v>458</v>
      </c>
      <c r="C44" s="7" t="s">
        <v>483</v>
      </c>
      <c r="D44" s="21" t="s">
        <v>484</v>
      </c>
      <c r="E44" s="7" t="s">
        <v>12</v>
      </c>
      <c r="F44" s="7"/>
      <c r="G44" s="17">
        <v>21500</v>
      </c>
      <c r="H44" s="7">
        <f t="shared" si="9"/>
        <v>0</v>
      </c>
      <c r="I44" s="7"/>
      <c r="J44" s="7">
        <v>0</v>
      </c>
      <c r="K44" s="7"/>
      <c r="L44" s="7">
        <v>0</v>
      </c>
      <c r="M44" s="7"/>
      <c r="N44" s="7"/>
      <c r="O44" s="7"/>
      <c r="P44" s="7"/>
      <c r="Q44" s="7"/>
      <c r="R44" s="7"/>
      <c r="S44" s="7"/>
      <c r="T44" s="7"/>
      <c r="U44" s="7"/>
      <c r="V44" s="7"/>
      <c r="W44" s="7">
        <f t="shared" si="10"/>
        <v>0</v>
      </c>
      <c r="X44" s="19">
        <f t="shared" si="11"/>
        <v>0</v>
      </c>
    </row>
    <row r="45" spans="1:25" ht="20.100000000000001" hidden="1" customHeight="1">
      <c r="A45" s="7" t="s">
        <v>485</v>
      </c>
      <c r="B45" s="7" t="s">
        <v>458</v>
      </c>
      <c r="C45" s="7" t="s">
        <v>486</v>
      </c>
      <c r="D45" s="21" t="s">
        <v>487</v>
      </c>
      <c r="E45" s="7" t="s">
        <v>12</v>
      </c>
      <c r="F45" s="7"/>
      <c r="G45" s="17">
        <v>33000</v>
      </c>
      <c r="H45" s="7">
        <f t="shared" si="9"/>
        <v>0</v>
      </c>
      <c r="I45" s="7"/>
      <c r="J45" s="7">
        <v>0</v>
      </c>
      <c r="K45" s="7"/>
      <c r="L45" s="7">
        <v>0</v>
      </c>
      <c r="M45" s="7"/>
      <c r="N45" s="7"/>
      <c r="O45" s="7"/>
      <c r="P45" s="7"/>
      <c r="Q45" s="7"/>
      <c r="R45" s="7"/>
      <c r="S45" s="7"/>
      <c r="T45" s="7"/>
      <c r="U45" s="7"/>
      <c r="V45" s="7"/>
      <c r="W45" s="7">
        <f t="shared" si="10"/>
        <v>0</v>
      </c>
      <c r="X45" s="19">
        <f t="shared" si="11"/>
        <v>0</v>
      </c>
    </row>
    <row r="46" spans="1:25" ht="20.100000000000001" hidden="1" customHeight="1">
      <c r="A46" s="7" t="s">
        <v>488</v>
      </c>
      <c r="B46" s="7" t="s">
        <v>458</v>
      </c>
      <c r="C46" s="7" t="s">
        <v>489</v>
      </c>
      <c r="D46" s="21" t="s">
        <v>490</v>
      </c>
      <c r="E46" s="7" t="s">
        <v>12</v>
      </c>
      <c r="F46" s="7"/>
      <c r="G46" s="17">
        <v>18530</v>
      </c>
      <c r="H46" s="7">
        <f t="shared" si="9"/>
        <v>0</v>
      </c>
      <c r="I46" s="7"/>
      <c r="J46" s="7">
        <v>0</v>
      </c>
      <c r="K46" s="7"/>
      <c r="L46" s="7">
        <v>0</v>
      </c>
      <c r="M46" s="7"/>
      <c r="N46" s="7"/>
      <c r="O46" s="7"/>
      <c r="P46" s="7"/>
      <c r="Q46" s="7"/>
      <c r="R46" s="7"/>
      <c r="S46" s="7"/>
      <c r="T46" s="7"/>
      <c r="U46" s="7"/>
      <c r="V46" s="7"/>
      <c r="W46" s="7">
        <f t="shared" si="10"/>
        <v>0</v>
      </c>
      <c r="X46" s="19">
        <f t="shared" si="11"/>
        <v>0</v>
      </c>
    </row>
    <row r="47" spans="1:25" ht="20.100000000000001" hidden="1" customHeight="1">
      <c r="A47" s="7" t="s">
        <v>491</v>
      </c>
      <c r="B47" s="7" t="s">
        <v>458</v>
      </c>
      <c r="C47" s="13" t="s">
        <v>26</v>
      </c>
      <c r="D47" s="21" t="s">
        <v>677</v>
      </c>
      <c r="E47" s="7" t="s">
        <v>12</v>
      </c>
      <c r="F47" s="7"/>
      <c r="G47" s="17"/>
      <c r="H47" s="7">
        <f t="shared" si="9"/>
        <v>0</v>
      </c>
      <c r="I47" s="7"/>
      <c r="J47" s="7">
        <v>0</v>
      </c>
      <c r="K47" s="7"/>
      <c r="L47" s="7">
        <v>0</v>
      </c>
      <c r="M47" s="7"/>
      <c r="N47" s="7"/>
      <c r="O47" s="7"/>
      <c r="P47" s="7"/>
      <c r="Q47" s="7"/>
      <c r="R47" s="7"/>
      <c r="S47" s="7"/>
      <c r="T47" s="7"/>
      <c r="U47" s="7"/>
      <c r="V47" s="7"/>
      <c r="W47" s="7">
        <f t="shared" si="10"/>
        <v>0</v>
      </c>
      <c r="X47" s="19">
        <f t="shared" si="11"/>
        <v>0</v>
      </c>
    </row>
    <row r="48" spans="1:25" ht="20.100000000000001" hidden="1" customHeight="1">
      <c r="A48" s="7" t="s">
        <v>492</v>
      </c>
      <c r="B48" s="7" t="s">
        <v>458</v>
      </c>
      <c r="C48" s="7" t="s">
        <v>290</v>
      </c>
      <c r="D48" s="21" t="s">
        <v>432</v>
      </c>
      <c r="E48" s="7" t="s">
        <v>12</v>
      </c>
      <c r="F48" s="7"/>
      <c r="G48" s="17"/>
      <c r="H48" s="7">
        <f t="shared" si="9"/>
        <v>0</v>
      </c>
      <c r="I48" s="7"/>
      <c r="J48" s="7">
        <v>0</v>
      </c>
      <c r="K48" s="7"/>
      <c r="L48" s="7">
        <v>0</v>
      </c>
      <c r="M48" s="7"/>
      <c r="N48" s="7"/>
      <c r="O48" s="7"/>
      <c r="P48" s="7"/>
      <c r="Q48" s="7"/>
      <c r="R48" s="7"/>
      <c r="S48" s="7"/>
      <c r="T48" s="7"/>
      <c r="U48" s="7"/>
      <c r="V48" s="7"/>
      <c r="W48" s="7">
        <f t="shared" si="10"/>
        <v>0</v>
      </c>
      <c r="X48" s="19">
        <f t="shared" si="11"/>
        <v>0</v>
      </c>
    </row>
    <row r="49" spans="1:25" ht="20.100000000000001" hidden="1" customHeight="1">
      <c r="A49" s="7" t="s">
        <v>493</v>
      </c>
      <c r="B49" s="7" t="s">
        <v>458</v>
      </c>
      <c r="C49" s="7" t="s">
        <v>31</v>
      </c>
      <c r="D49" s="21" t="s">
        <v>434</v>
      </c>
      <c r="E49" s="7" t="s">
        <v>12</v>
      </c>
      <c r="F49" s="7"/>
      <c r="G49" s="17">
        <v>300</v>
      </c>
      <c r="H49" s="7">
        <f t="shared" si="9"/>
        <v>0</v>
      </c>
      <c r="I49" s="7"/>
      <c r="J49" s="7">
        <v>0</v>
      </c>
      <c r="K49" s="7"/>
      <c r="L49" s="7">
        <v>0</v>
      </c>
      <c r="M49" s="7"/>
      <c r="N49" s="7"/>
      <c r="O49" s="7"/>
      <c r="P49" s="7"/>
      <c r="Q49" s="7"/>
      <c r="R49" s="7"/>
      <c r="S49" s="7"/>
      <c r="T49" s="7"/>
      <c r="U49" s="7"/>
      <c r="V49" s="7"/>
      <c r="W49" s="7">
        <f t="shared" si="10"/>
        <v>0</v>
      </c>
      <c r="X49" s="19">
        <f t="shared" si="11"/>
        <v>0</v>
      </c>
    </row>
    <row r="50" spans="1:25" ht="20.100000000000001" hidden="1" customHeight="1">
      <c r="A50" s="25" t="s">
        <v>528</v>
      </c>
      <c r="B50" s="25" t="s">
        <v>529</v>
      </c>
      <c r="C50" s="25" t="s">
        <v>530</v>
      </c>
      <c r="D50" s="24" t="s">
        <v>531</v>
      </c>
      <c r="E50" s="25" t="s">
        <v>12</v>
      </c>
      <c r="F50" s="25"/>
      <c r="G50" s="32">
        <v>15000</v>
      </c>
      <c r="H50" s="25">
        <f t="shared" si="9"/>
        <v>0</v>
      </c>
      <c r="I50" s="25"/>
      <c r="J50" s="25">
        <v>50</v>
      </c>
      <c r="K50" s="25"/>
      <c r="L50" s="25">
        <v>0</v>
      </c>
      <c r="M50" s="25"/>
      <c r="N50" s="25"/>
      <c r="O50" s="25"/>
      <c r="P50" s="25"/>
      <c r="Q50" s="25"/>
      <c r="R50" s="25"/>
      <c r="S50" s="25"/>
      <c r="T50" s="25"/>
      <c r="U50" s="25"/>
      <c r="V50" s="25"/>
      <c r="W50" s="25">
        <f t="shared" si="10"/>
        <v>50</v>
      </c>
      <c r="X50" s="27">
        <f t="shared" si="11"/>
        <v>750000</v>
      </c>
      <c r="Y50" s="27">
        <v>2000000</v>
      </c>
    </row>
    <row r="51" spans="1:25" ht="20.100000000000001" hidden="1" customHeight="1">
      <c r="A51" s="7" t="s">
        <v>532</v>
      </c>
      <c r="B51" s="7" t="s">
        <v>533</v>
      </c>
      <c r="C51" s="7" t="s">
        <v>534</v>
      </c>
      <c r="D51" s="21" t="s">
        <v>535</v>
      </c>
      <c r="E51" s="7" t="s">
        <v>12</v>
      </c>
      <c r="F51" s="7"/>
      <c r="G51" s="15">
        <v>18000</v>
      </c>
      <c r="H51" s="7">
        <f t="shared" si="9"/>
        <v>0</v>
      </c>
      <c r="I51" s="7"/>
      <c r="J51" s="7">
        <v>50</v>
      </c>
      <c r="K51" s="7"/>
      <c r="L51" s="7">
        <v>0</v>
      </c>
      <c r="M51" s="7"/>
      <c r="N51" s="7"/>
      <c r="O51" s="7"/>
      <c r="P51" s="7"/>
      <c r="Q51" s="7"/>
      <c r="R51" s="7"/>
      <c r="S51" s="7"/>
      <c r="T51" s="7"/>
      <c r="U51" s="7"/>
      <c r="V51" s="7"/>
      <c r="W51" s="7">
        <f t="shared" si="10"/>
        <v>50</v>
      </c>
      <c r="X51" s="19">
        <f t="shared" si="11"/>
        <v>900000</v>
      </c>
    </row>
    <row r="52" spans="1:25" ht="20.100000000000001" hidden="1" customHeight="1">
      <c r="A52" s="7" t="s">
        <v>536</v>
      </c>
      <c r="B52" s="7" t="s">
        <v>529</v>
      </c>
      <c r="C52" s="7" t="s">
        <v>140</v>
      </c>
      <c r="D52" s="21" t="s">
        <v>537</v>
      </c>
      <c r="E52" s="7" t="s">
        <v>12</v>
      </c>
      <c r="F52" s="7"/>
      <c r="G52" s="15">
        <v>7000</v>
      </c>
      <c r="H52" s="7">
        <f t="shared" si="9"/>
        <v>0</v>
      </c>
      <c r="I52" s="7"/>
      <c r="J52" s="7">
        <v>50</v>
      </c>
      <c r="K52" s="7"/>
      <c r="L52" s="7">
        <v>0</v>
      </c>
      <c r="M52" s="7"/>
      <c r="N52" s="7"/>
      <c r="O52" s="7"/>
      <c r="P52" s="7"/>
      <c r="Q52" s="7"/>
      <c r="R52" s="7"/>
      <c r="S52" s="7"/>
      <c r="T52" s="7"/>
      <c r="U52" s="7"/>
      <c r="V52" s="7"/>
      <c r="W52" s="7">
        <f t="shared" si="10"/>
        <v>50</v>
      </c>
      <c r="X52" s="19">
        <f t="shared" si="11"/>
        <v>350000</v>
      </c>
    </row>
    <row r="53" spans="1:25" ht="20.100000000000001" hidden="1" customHeight="1">
      <c r="A53" s="7" t="s">
        <v>538</v>
      </c>
      <c r="B53" s="7" t="s">
        <v>529</v>
      </c>
      <c r="C53" s="13" t="s">
        <v>26</v>
      </c>
      <c r="D53" s="21" t="s">
        <v>677</v>
      </c>
      <c r="E53" s="7" t="s">
        <v>12</v>
      </c>
      <c r="F53" s="7"/>
      <c r="G53" s="7"/>
      <c r="H53" s="7">
        <f t="shared" si="9"/>
        <v>0</v>
      </c>
      <c r="I53" s="7"/>
      <c r="J53" s="7">
        <v>1</v>
      </c>
      <c r="K53" s="7"/>
      <c r="L53" s="7">
        <v>0</v>
      </c>
      <c r="M53" s="7"/>
      <c r="N53" s="7"/>
      <c r="O53" s="7"/>
      <c r="P53" s="7"/>
      <c r="Q53" s="7"/>
      <c r="R53" s="7"/>
      <c r="S53" s="7"/>
      <c r="T53" s="7"/>
      <c r="U53" s="7"/>
      <c r="V53" s="7"/>
      <c r="W53" s="7">
        <f t="shared" si="10"/>
        <v>1</v>
      </c>
      <c r="X53" s="19">
        <f t="shared" si="11"/>
        <v>0</v>
      </c>
    </row>
    <row r="54" spans="1:25" ht="20.100000000000001" hidden="1" customHeight="1">
      <c r="A54" s="7" t="s">
        <v>539</v>
      </c>
      <c r="B54" s="7" t="s">
        <v>540</v>
      </c>
      <c r="C54" s="7" t="s">
        <v>541</v>
      </c>
      <c r="D54" s="21" t="s">
        <v>49</v>
      </c>
      <c r="E54" s="7" t="s">
        <v>12</v>
      </c>
      <c r="F54" s="7"/>
      <c r="G54" s="7"/>
      <c r="H54" s="7">
        <f t="shared" si="9"/>
        <v>0</v>
      </c>
      <c r="I54" s="7"/>
      <c r="J54" s="7">
        <v>2</v>
      </c>
      <c r="K54" s="7"/>
      <c r="L54" s="7"/>
      <c r="M54" s="7"/>
      <c r="N54" s="7"/>
      <c r="O54" s="7"/>
      <c r="P54" s="7"/>
      <c r="Q54" s="7"/>
      <c r="R54" s="7"/>
      <c r="S54" s="7"/>
      <c r="T54" s="7"/>
      <c r="U54" s="7"/>
      <c r="V54" s="7"/>
      <c r="W54" s="7">
        <f t="shared" si="10"/>
        <v>2</v>
      </c>
      <c r="X54" s="19">
        <f t="shared" si="11"/>
        <v>0</v>
      </c>
    </row>
    <row r="55" spans="1:25" ht="20.100000000000001" hidden="1" customHeight="1">
      <c r="A55" s="25" t="s">
        <v>542</v>
      </c>
      <c r="B55" s="25" t="s">
        <v>273</v>
      </c>
      <c r="C55" s="25" t="s">
        <v>274</v>
      </c>
      <c r="D55" s="24" t="s">
        <v>543</v>
      </c>
      <c r="E55" s="25" t="s">
        <v>12</v>
      </c>
      <c r="F55" s="25"/>
      <c r="G55" s="31">
        <v>8400</v>
      </c>
      <c r="H55" s="25">
        <f t="shared" si="9"/>
        <v>0</v>
      </c>
      <c r="I55" s="25"/>
      <c r="J55" s="25">
        <v>30</v>
      </c>
      <c r="K55" s="25"/>
      <c r="L55" s="25">
        <v>15</v>
      </c>
      <c r="M55" s="25"/>
      <c r="N55" s="25"/>
      <c r="O55" s="25"/>
      <c r="P55" s="25"/>
      <c r="Q55" s="25"/>
      <c r="R55" s="25"/>
      <c r="S55" s="25"/>
      <c r="T55" s="25"/>
      <c r="U55" s="25"/>
      <c r="V55" s="25"/>
      <c r="W55" s="25">
        <f t="shared" si="10"/>
        <v>45</v>
      </c>
      <c r="X55" s="27">
        <f t="shared" si="11"/>
        <v>378000</v>
      </c>
      <c r="Y55" s="27">
        <v>1334650</v>
      </c>
    </row>
    <row r="56" spans="1:25" ht="20.100000000000001" hidden="1" customHeight="1">
      <c r="A56" s="7" t="s">
        <v>544</v>
      </c>
      <c r="B56" s="7" t="s">
        <v>273</v>
      </c>
      <c r="C56" s="7" t="s">
        <v>277</v>
      </c>
      <c r="D56" s="21" t="s">
        <v>545</v>
      </c>
      <c r="E56" s="7" t="s">
        <v>12</v>
      </c>
      <c r="F56" s="7"/>
      <c r="G56" s="17">
        <v>2300</v>
      </c>
      <c r="H56" s="7">
        <f t="shared" si="9"/>
        <v>0</v>
      </c>
      <c r="I56" s="7"/>
      <c r="J56" s="7">
        <v>30</v>
      </c>
      <c r="K56" s="7"/>
      <c r="L56" s="7">
        <v>15</v>
      </c>
      <c r="M56" s="7"/>
      <c r="N56" s="7"/>
      <c r="O56" s="7"/>
      <c r="P56" s="7"/>
      <c r="Q56" s="7"/>
      <c r="R56" s="7"/>
      <c r="S56" s="7"/>
      <c r="T56" s="7"/>
      <c r="U56" s="7"/>
      <c r="V56" s="7"/>
      <c r="W56" s="7">
        <f t="shared" si="10"/>
        <v>45</v>
      </c>
      <c r="X56" s="19">
        <f t="shared" si="11"/>
        <v>103500</v>
      </c>
    </row>
    <row r="57" spans="1:25" ht="20.100000000000001" hidden="1" customHeight="1">
      <c r="A57" s="7" t="s">
        <v>546</v>
      </c>
      <c r="B57" s="7" t="s">
        <v>273</v>
      </c>
      <c r="C57" s="7" t="s">
        <v>280</v>
      </c>
      <c r="D57" s="21" t="s">
        <v>547</v>
      </c>
      <c r="E57" s="7" t="s">
        <v>12</v>
      </c>
      <c r="F57" s="7"/>
      <c r="G57" s="17">
        <v>2200</v>
      </c>
      <c r="H57" s="7">
        <f t="shared" si="9"/>
        <v>0</v>
      </c>
      <c r="I57" s="7"/>
      <c r="J57" s="7">
        <v>10</v>
      </c>
      <c r="K57" s="7"/>
      <c r="L57" s="7">
        <v>10</v>
      </c>
      <c r="M57" s="7"/>
      <c r="N57" s="7"/>
      <c r="O57" s="7"/>
      <c r="P57" s="7"/>
      <c r="Q57" s="7"/>
      <c r="R57" s="7"/>
      <c r="S57" s="7"/>
      <c r="T57" s="7"/>
      <c r="U57" s="7"/>
      <c r="V57" s="7"/>
      <c r="W57" s="7">
        <f t="shared" si="10"/>
        <v>20</v>
      </c>
      <c r="X57" s="19">
        <f t="shared" si="11"/>
        <v>44000</v>
      </c>
    </row>
    <row r="58" spans="1:25" ht="20.100000000000001" hidden="1" customHeight="1">
      <c r="A58" s="7" t="s">
        <v>548</v>
      </c>
      <c r="B58" s="7" t="s">
        <v>273</v>
      </c>
      <c r="C58" s="7" t="s">
        <v>549</v>
      </c>
      <c r="D58" s="21" t="s">
        <v>550</v>
      </c>
      <c r="E58" s="7" t="s">
        <v>12</v>
      </c>
      <c r="F58" s="7"/>
      <c r="G58" s="17">
        <v>9250</v>
      </c>
      <c r="H58" s="7">
        <f t="shared" si="9"/>
        <v>0</v>
      </c>
      <c r="I58" s="7"/>
      <c r="J58" s="7">
        <v>20</v>
      </c>
      <c r="K58" s="7"/>
      <c r="L58" s="7">
        <v>5</v>
      </c>
      <c r="M58" s="7"/>
      <c r="N58" s="7"/>
      <c r="O58" s="7"/>
      <c r="P58" s="7"/>
      <c r="Q58" s="7"/>
      <c r="R58" s="7"/>
      <c r="S58" s="7"/>
      <c r="T58" s="7"/>
      <c r="U58" s="7"/>
      <c r="V58" s="7"/>
      <c r="W58" s="7">
        <f t="shared" si="10"/>
        <v>25</v>
      </c>
      <c r="X58" s="19">
        <f t="shared" si="11"/>
        <v>231250</v>
      </c>
    </row>
    <row r="59" spans="1:25" ht="20.100000000000001" hidden="1" customHeight="1">
      <c r="A59" s="7" t="s">
        <v>551</v>
      </c>
      <c r="B59" s="7" t="s">
        <v>273</v>
      </c>
      <c r="C59" s="7" t="s">
        <v>552</v>
      </c>
      <c r="D59" s="21" t="s">
        <v>553</v>
      </c>
      <c r="E59" s="7" t="s">
        <v>12</v>
      </c>
      <c r="F59" s="7"/>
      <c r="G59" s="17">
        <v>7700</v>
      </c>
      <c r="H59" s="7">
        <f t="shared" si="9"/>
        <v>0</v>
      </c>
      <c r="I59" s="7"/>
      <c r="J59" s="7">
        <v>15</v>
      </c>
      <c r="K59" s="7"/>
      <c r="L59" s="7">
        <v>5</v>
      </c>
      <c r="M59" s="7"/>
      <c r="N59" s="7"/>
      <c r="O59" s="7"/>
      <c r="P59" s="7"/>
      <c r="Q59" s="7"/>
      <c r="R59" s="7"/>
      <c r="S59" s="7"/>
      <c r="T59" s="7"/>
      <c r="U59" s="7"/>
      <c r="V59" s="7"/>
      <c r="W59" s="7">
        <f t="shared" si="10"/>
        <v>20</v>
      </c>
      <c r="X59" s="19">
        <f t="shared" si="11"/>
        <v>154000</v>
      </c>
    </row>
    <row r="60" spans="1:25" ht="20.100000000000001" hidden="1" customHeight="1">
      <c r="A60" s="7" t="s">
        <v>554</v>
      </c>
      <c r="B60" s="7" t="s">
        <v>273</v>
      </c>
      <c r="C60" s="7" t="s">
        <v>555</v>
      </c>
      <c r="D60" s="21" t="s">
        <v>556</v>
      </c>
      <c r="E60" s="7" t="s">
        <v>12</v>
      </c>
      <c r="F60" s="7"/>
      <c r="G60" s="17">
        <v>13220</v>
      </c>
      <c r="H60" s="7">
        <f t="shared" si="9"/>
        <v>0</v>
      </c>
      <c r="I60" s="7"/>
      <c r="J60" s="7">
        <v>15</v>
      </c>
      <c r="K60" s="7"/>
      <c r="L60" s="7">
        <v>15</v>
      </c>
      <c r="M60" s="7"/>
      <c r="N60" s="7"/>
      <c r="O60" s="7"/>
      <c r="P60" s="7"/>
      <c r="Q60" s="7"/>
      <c r="R60" s="7"/>
      <c r="S60" s="7"/>
      <c r="T60" s="7"/>
      <c r="U60" s="7"/>
      <c r="V60" s="7"/>
      <c r="W60" s="7">
        <f t="shared" si="10"/>
        <v>30</v>
      </c>
      <c r="X60" s="19">
        <f t="shared" si="11"/>
        <v>396600</v>
      </c>
    </row>
    <row r="61" spans="1:25" ht="20.100000000000001" hidden="1" customHeight="1">
      <c r="A61" s="7" t="s">
        <v>557</v>
      </c>
      <c r="B61" s="7" t="s">
        <v>273</v>
      </c>
      <c r="C61" s="7" t="s">
        <v>286</v>
      </c>
      <c r="D61" s="21" t="s">
        <v>558</v>
      </c>
      <c r="E61" s="7" t="s">
        <v>12</v>
      </c>
      <c r="F61" s="7"/>
      <c r="G61" s="17">
        <v>170</v>
      </c>
      <c r="H61" s="7">
        <f t="shared" si="9"/>
        <v>0</v>
      </c>
      <c r="I61" s="7"/>
      <c r="J61" s="7">
        <v>60</v>
      </c>
      <c r="K61" s="7"/>
      <c r="L61" s="7">
        <v>30</v>
      </c>
      <c r="M61" s="7"/>
      <c r="N61" s="7"/>
      <c r="O61" s="7"/>
      <c r="P61" s="7"/>
      <c r="Q61" s="7"/>
      <c r="R61" s="7"/>
      <c r="S61" s="7"/>
      <c r="T61" s="7"/>
      <c r="U61" s="7"/>
      <c r="V61" s="7"/>
      <c r="W61" s="7">
        <f t="shared" si="10"/>
        <v>90</v>
      </c>
      <c r="X61" s="19">
        <f t="shared" si="11"/>
        <v>15300</v>
      </c>
    </row>
    <row r="62" spans="1:25" ht="20.100000000000001" hidden="1" customHeight="1">
      <c r="A62" s="7" t="s">
        <v>559</v>
      </c>
      <c r="B62" s="7" t="s">
        <v>273</v>
      </c>
      <c r="C62" s="13" t="s">
        <v>26</v>
      </c>
      <c r="D62" s="21" t="s">
        <v>677</v>
      </c>
      <c r="E62" s="7" t="s">
        <v>12</v>
      </c>
      <c r="F62" s="7"/>
      <c r="G62" s="17">
        <v>0</v>
      </c>
      <c r="H62" s="7">
        <f t="shared" si="9"/>
        <v>0</v>
      </c>
      <c r="I62" s="7"/>
      <c r="J62" s="7">
        <v>1</v>
      </c>
      <c r="K62" s="7"/>
      <c r="L62" s="7">
        <v>1</v>
      </c>
      <c r="M62" s="7"/>
      <c r="N62" s="7"/>
      <c r="O62" s="7"/>
      <c r="P62" s="7"/>
      <c r="Q62" s="7"/>
      <c r="R62" s="7"/>
      <c r="S62" s="7"/>
      <c r="T62" s="7"/>
      <c r="U62" s="7"/>
      <c r="V62" s="7"/>
      <c r="W62" s="7">
        <f t="shared" si="10"/>
        <v>2</v>
      </c>
      <c r="X62" s="19">
        <f t="shared" si="11"/>
        <v>0</v>
      </c>
    </row>
    <row r="63" spans="1:25" ht="20.100000000000001" hidden="1" customHeight="1">
      <c r="A63" s="7" t="s">
        <v>560</v>
      </c>
      <c r="B63" s="7" t="s">
        <v>273</v>
      </c>
      <c r="C63" s="7" t="s">
        <v>290</v>
      </c>
      <c r="D63" s="21" t="s">
        <v>290</v>
      </c>
      <c r="E63" s="7" t="s">
        <v>12</v>
      </c>
      <c r="F63" s="7"/>
      <c r="G63" s="17">
        <v>0</v>
      </c>
      <c r="H63" s="7">
        <f t="shared" si="9"/>
        <v>0</v>
      </c>
      <c r="I63" s="7"/>
      <c r="J63" s="7">
        <v>2</v>
      </c>
      <c r="K63" s="7"/>
      <c r="L63" s="7">
        <v>2</v>
      </c>
      <c r="M63" s="7"/>
      <c r="N63" s="7"/>
      <c r="O63" s="7"/>
      <c r="P63" s="7"/>
      <c r="Q63" s="7"/>
      <c r="R63" s="7"/>
      <c r="S63" s="7"/>
      <c r="T63" s="7"/>
      <c r="U63" s="7"/>
      <c r="V63" s="7"/>
      <c r="W63" s="7">
        <f t="shared" si="10"/>
        <v>4</v>
      </c>
      <c r="X63" s="19">
        <f t="shared" si="11"/>
        <v>0</v>
      </c>
    </row>
    <row r="64" spans="1:25" ht="20.100000000000001" hidden="1" customHeight="1">
      <c r="A64" s="7" t="s">
        <v>561</v>
      </c>
      <c r="B64" s="7" t="s">
        <v>273</v>
      </c>
      <c r="C64" s="7" t="s">
        <v>31</v>
      </c>
      <c r="D64" s="21" t="s">
        <v>31</v>
      </c>
      <c r="E64" s="7" t="s">
        <v>12</v>
      </c>
      <c r="F64" s="7"/>
      <c r="G64" s="17">
        <v>300</v>
      </c>
      <c r="H64" s="7">
        <f t="shared" si="9"/>
        <v>0</v>
      </c>
      <c r="I64" s="7"/>
      <c r="J64" s="7">
        <v>20</v>
      </c>
      <c r="K64" s="7"/>
      <c r="L64" s="7">
        <v>20</v>
      </c>
      <c r="M64" s="7"/>
      <c r="N64" s="7"/>
      <c r="O64" s="7"/>
      <c r="P64" s="7"/>
      <c r="Q64" s="7"/>
      <c r="R64" s="7"/>
      <c r="S64" s="7"/>
      <c r="T64" s="7"/>
      <c r="U64" s="7"/>
      <c r="V64" s="7"/>
      <c r="W64" s="7">
        <f t="shared" si="10"/>
        <v>40</v>
      </c>
      <c r="X64" s="19">
        <f t="shared" si="11"/>
        <v>12000</v>
      </c>
    </row>
    <row r="65" spans="1:24" ht="20.100000000000001" hidden="1" customHeight="1">
      <c r="A65" s="2"/>
      <c r="B65" s="2" t="s">
        <v>659</v>
      </c>
      <c r="C65" s="3"/>
      <c r="D65" s="3"/>
      <c r="E65" s="4"/>
      <c r="F65" s="5"/>
      <c r="G65" s="2"/>
      <c r="H65" s="6">
        <f>SUM(H2:H64)</f>
        <v>0</v>
      </c>
      <c r="X65" s="19">
        <f>SUM(X2:X64)</f>
        <v>14474272</v>
      </c>
    </row>
    <row r="66" spans="1:24" ht="20.100000000000001" hidden="1" customHeight="1">
      <c r="A66" s="2"/>
      <c r="B66" s="2" t="s">
        <v>660</v>
      </c>
      <c r="C66" s="3"/>
      <c r="D66" s="3"/>
      <c r="E66" s="4"/>
      <c r="F66" s="5"/>
      <c r="G66" s="2"/>
      <c r="H66" s="6">
        <f>H65*1.2</f>
        <v>0</v>
      </c>
      <c r="X66" s="19">
        <f t="shared" ref="X66" si="12">G66*W66</f>
        <v>0</v>
      </c>
    </row>
    <row r="68" spans="1:24">
      <c r="X68" s="19">
        <v>166351934.14560002</v>
      </c>
    </row>
  </sheetData>
  <autoFilter ref="A1:W66" xr:uid="{9EA6CAC1-228F-40E8-B891-50D10D811C0B}">
    <filterColumn colId="1">
      <filters>
        <filter val="Proteza totala de sold cu tija de revisie monobloc necimintat cu cotil dubla mobilitate necimentata"/>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F4E72-4C41-4CBD-BF60-BDAEBD09F18C}">
  <dimension ref="A1:K75"/>
  <sheetViews>
    <sheetView tabSelected="1" workbookViewId="0">
      <pane xSplit="1" ySplit="1" topLeftCell="B2" activePane="bottomRight" state="frozen"/>
      <selection pane="topRight" activeCell="B1" sqref="B1"/>
      <selection pane="bottomLeft" activeCell="A2" sqref="A2"/>
      <selection pane="bottomRight" activeCell="O5" sqref="O5"/>
    </sheetView>
  </sheetViews>
  <sheetFormatPr defaultRowHeight="20.100000000000001" customHeight="1"/>
  <cols>
    <col min="4" max="9" width="9.140625" customWidth="1"/>
  </cols>
  <sheetData>
    <row r="1" spans="1:10" ht="20.100000000000001" customHeight="1">
      <c r="A1" s="9" t="s">
        <v>0</v>
      </c>
      <c r="B1" s="9" t="s">
        <v>1</v>
      </c>
      <c r="C1" s="9" t="s">
        <v>2</v>
      </c>
      <c r="D1" s="10" t="s">
        <v>6</v>
      </c>
      <c r="E1" s="12" t="s">
        <v>662</v>
      </c>
      <c r="F1" s="12" t="s">
        <v>663</v>
      </c>
      <c r="G1" s="12" t="s">
        <v>664</v>
      </c>
      <c r="H1" s="12" t="s">
        <v>665</v>
      </c>
      <c r="I1" s="12" t="s">
        <v>667</v>
      </c>
      <c r="J1" s="9" t="s">
        <v>676</v>
      </c>
    </row>
    <row r="2" spans="1:10" ht="20.100000000000001" customHeight="1">
      <c r="A2" s="47" t="s">
        <v>8</v>
      </c>
      <c r="B2" s="25" t="s">
        <v>66</v>
      </c>
      <c r="C2" s="25" t="s">
        <v>35</v>
      </c>
      <c r="D2" s="26">
        <v>25288</v>
      </c>
      <c r="E2" s="25">
        <v>10</v>
      </c>
      <c r="F2" s="25">
        <v>5</v>
      </c>
      <c r="G2" s="28">
        <v>40</v>
      </c>
      <c r="H2" s="25"/>
      <c r="I2" s="25"/>
      <c r="J2" s="25">
        <v>55</v>
      </c>
    </row>
    <row r="3" spans="1:10" ht="20.100000000000001" customHeight="1">
      <c r="A3" s="47" t="s">
        <v>13</v>
      </c>
      <c r="B3" s="18" t="s">
        <v>66</v>
      </c>
      <c r="C3" s="18" t="s">
        <v>38</v>
      </c>
      <c r="D3" s="8">
        <v>10888</v>
      </c>
      <c r="E3" s="18">
        <v>10</v>
      </c>
      <c r="F3" s="18">
        <v>5</v>
      </c>
      <c r="G3" s="18">
        <v>40</v>
      </c>
      <c r="H3" s="18"/>
      <c r="I3" s="18"/>
      <c r="J3" s="18">
        <v>55</v>
      </c>
    </row>
    <row r="4" spans="1:10" ht="20.100000000000001" customHeight="1">
      <c r="A4" s="47" t="s">
        <v>16</v>
      </c>
      <c r="B4" s="18" t="s">
        <v>66</v>
      </c>
      <c r="C4" s="18" t="s">
        <v>71</v>
      </c>
      <c r="D4" s="8">
        <v>3038</v>
      </c>
      <c r="E4" s="18">
        <v>10</v>
      </c>
      <c r="F4" s="18">
        <v>5</v>
      </c>
      <c r="G4" s="18">
        <v>40</v>
      </c>
      <c r="H4" s="18"/>
      <c r="I4" s="18"/>
      <c r="J4" s="18">
        <v>55</v>
      </c>
    </row>
    <row r="5" spans="1:10" ht="20.100000000000001" customHeight="1">
      <c r="A5" s="47" t="s">
        <v>19</v>
      </c>
      <c r="B5" s="18" t="s">
        <v>66</v>
      </c>
      <c r="C5" s="18" t="s">
        <v>44</v>
      </c>
      <c r="D5" s="8">
        <v>3288</v>
      </c>
      <c r="E5" s="18">
        <v>10</v>
      </c>
      <c r="F5" s="18">
        <v>5</v>
      </c>
      <c r="G5" s="18">
        <v>40</v>
      </c>
      <c r="H5" s="18"/>
      <c r="I5" s="18"/>
      <c r="J5" s="18">
        <v>55</v>
      </c>
    </row>
    <row r="6" spans="1:10" ht="20.100000000000001" customHeight="1">
      <c r="A6" s="47" t="s">
        <v>22</v>
      </c>
      <c r="B6" s="18" t="s">
        <v>66</v>
      </c>
      <c r="C6" s="13" t="s">
        <v>26</v>
      </c>
      <c r="D6" s="8">
        <v>0</v>
      </c>
      <c r="E6" s="18">
        <v>1</v>
      </c>
      <c r="F6" s="18">
        <v>1</v>
      </c>
      <c r="G6" s="18">
        <v>1</v>
      </c>
      <c r="H6" s="18"/>
      <c r="I6" s="18"/>
      <c r="J6" s="18">
        <v>3</v>
      </c>
    </row>
    <row r="7" spans="1:10" ht="20.100000000000001" customHeight="1">
      <c r="A7" s="47" t="s">
        <v>25</v>
      </c>
      <c r="B7" s="18" t="s">
        <v>66</v>
      </c>
      <c r="C7" s="18" t="s">
        <v>48</v>
      </c>
      <c r="D7" s="8">
        <v>0</v>
      </c>
      <c r="E7" s="18">
        <v>2</v>
      </c>
      <c r="F7" s="18">
        <v>1</v>
      </c>
      <c r="G7" s="18">
        <v>2</v>
      </c>
      <c r="H7" s="18"/>
      <c r="I7" s="18"/>
      <c r="J7" s="18">
        <v>5</v>
      </c>
    </row>
    <row r="8" spans="1:10" ht="20.100000000000001" customHeight="1">
      <c r="A8" s="47" t="s">
        <v>27</v>
      </c>
      <c r="B8" s="18" t="s">
        <v>66</v>
      </c>
      <c r="C8" s="18" t="s">
        <v>51</v>
      </c>
      <c r="D8" s="8">
        <v>900</v>
      </c>
      <c r="E8" s="18">
        <v>10</v>
      </c>
      <c r="F8" s="18">
        <v>2</v>
      </c>
      <c r="G8" s="18">
        <v>20</v>
      </c>
      <c r="H8" s="18"/>
      <c r="I8" s="18"/>
      <c r="J8" s="18">
        <v>32</v>
      </c>
    </row>
    <row r="9" spans="1:10" ht="20.100000000000001" customHeight="1">
      <c r="A9" s="47" t="s">
        <v>33</v>
      </c>
      <c r="B9" s="25" t="s">
        <v>93</v>
      </c>
      <c r="C9" s="25" t="s">
        <v>94</v>
      </c>
      <c r="D9" s="26">
        <v>29988</v>
      </c>
      <c r="E9" s="25">
        <v>0</v>
      </c>
      <c r="F9" s="25"/>
      <c r="G9" s="28">
        <v>20</v>
      </c>
      <c r="H9" s="25">
        <v>5</v>
      </c>
      <c r="I9" s="25"/>
      <c r="J9" s="25">
        <v>25</v>
      </c>
    </row>
    <row r="10" spans="1:10" ht="20.100000000000001" customHeight="1">
      <c r="A10" s="47" t="s">
        <v>37</v>
      </c>
      <c r="B10" s="18" t="s">
        <v>93</v>
      </c>
      <c r="C10" s="18" t="s">
        <v>97</v>
      </c>
      <c r="D10" s="8">
        <v>29988</v>
      </c>
      <c r="E10" s="18">
        <v>0</v>
      </c>
      <c r="F10" s="18"/>
      <c r="G10" s="18">
        <v>60</v>
      </c>
      <c r="H10" s="18">
        <v>5</v>
      </c>
      <c r="I10" s="18"/>
      <c r="J10" s="18">
        <v>65</v>
      </c>
    </row>
    <row r="11" spans="1:10" ht="20.100000000000001" customHeight="1">
      <c r="A11" s="47" t="s">
        <v>40</v>
      </c>
      <c r="B11" s="18" t="s">
        <v>93</v>
      </c>
      <c r="C11" s="18" t="s">
        <v>100</v>
      </c>
      <c r="D11" s="8">
        <v>11888</v>
      </c>
      <c r="E11" s="18">
        <v>0</v>
      </c>
      <c r="F11" s="18"/>
      <c r="G11" s="18">
        <v>60</v>
      </c>
      <c r="H11" s="18">
        <v>5</v>
      </c>
      <c r="I11" s="18"/>
      <c r="J11" s="18">
        <v>65</v>
      </c>
    </row>
    <row r="12" spans="1:10" ht="20.100000000000001" customHeight="1">
      <c r="A12" s="47" t="s">
        <v>43</v>
      </c>
      <c r="B12" s="18" t="s">
        <v>93</v>
      </c>
      <c r="C12" s="18" t="s">
        <v>103</v>
      </c>
      <c r="D12" s="8">
        <v>3288</v>
      </c>
      <c r="E12" s="18">
        <v>0</v>
      </c>
      <c r="F12" s="18"/>
      <c r="G12" s="18">
        <v>80</v>
      </c>
      <c r="H12" s="18">
        <v>5</v>
      </c>
      <c r="I12" s="18"/>
      <c r="J12" s="18">
        <v>85</v>
      </c>
    </row>
    <row r="13" spans="1:10" ht="20.100000000000001" customHeight="1">
      <c r="A13" s="47" t="s">
        <v>46</v>
      </c>
      <c r="B13" s="18" t="s">
        <v>93</v>
      </c>
      <c r="C13" s="18" t="s">
        <v>106</v>
      </c>
      <c r="D13" s="8">
        <v>25288</v>
      </c>
      <c r="E13" s="18">
        <v>0</v>
      </c>
      <c r="F13" s="18"/>
      <c r="G13" s="18">
        <v>40</v>
      </c>
      <c r="H13" s="18">
        <v>2</v>
      </c>
      <c r="I13" s="18"/>
      <c r="J13" s="18">
        <v>42</v>
      </c>
    </row>
    <row r="14" spans="1:10" ht="20.100000000000001" customHeight="1">
      <c r="A14" s="47" t="s">
        <v>47</v>
      </c>
      <c r="B14" s="18" t="s">
        <v>93</v>
      </c>
      <c r="C14" s="18" t="s">
        <v>109</v>
      </c>
      <c r="D14" s="8">
        <v>18888</v>
      </c>
      <c r="E14" s="18">
        <v>0</v>
      </c>
      <c r="F14" s="18"/>
      <c r="G14" s="18">
        <v>20</v>
      </c>
      <c r="H14" s="18">
        <v>2</v>
      </c>
      <c r="I14" s="18"/>
      <c r="J14" s="18">
        <v>22</v>
      </c>
    </row>
    <row r="15" spans="1:10" ht="20.100000000000001" customHeight="1">
      <c r="A15" s="47" t="s">
        <v>50</v>
      </c>
      <c r="B15" s="18" t="s">
        <v>93</v>
      </c>
      <c r="C15" s="18" t="s">
        <v>112</v>
      </c>
      <c r="D15" s="8">
        <v>7088</v>
      </c>
      <c r="E15" s="18">
        <v>0</v>
      </c>
      <c r="F15" s="18"/>
      <c r="G15" s="18">
        <v>20</v>
      </c>
      <c r="H15" s="18"/>
      <c r="I15" s="18"/>
      <c r="J15" s="18">
        <v>20</v>
      </c>
    </row>
    <row r="16" spans="1:10" ht="20.100000000000001" customHeight="1">
      <c r="A16" s="47" t="s">
        <v>692</v>
      </c>
      <c r="B16" s="18" t="s">
        <v>93</v>
      </c>
      <c r="C16" s="18" t="s">
        <v>115</v>
      </c>
      <c r="D16" s="8">
        <v>3088</v>
      </c>
      <c r="E16" s="18">
        <v>0</v>
      </c>
      <c r="F16" s="18"/>
      <c r="G16" s="18">
        <v>20</v>
      </c>
      <c r="H16" s="18"/>
      <c r="I16" s="18"/>
      <c r="J16" s="18">
        <v>20</v>
      </c>
    </row>
    <row r="17" spans="1:10" ht="20.100000000000001" customHeight="1">
      <c r="A17" s="47" t="s">
        <v>693</v>
      </c>
      <c r="B17" s="18" t="s">
        <v>93</v>
      </c>
      <c r="C17" s="18" t="s">
        <v>118</v>
      </c>
      <c r="D17" s="8">
        <v>2380</v>
      </c>
      <c r="E17" s="18">
        <v>0</v>
      </c>
      <c r="F17" s="18"/>
      <c r="G17" s="18">
        <v>0</v>
      </c>
      <c r="H17" s="18"/>
      <c r="I17" s="18"/>
      <c r="J17" s="18">
        <v>0</v>
      </c>
    </row>
    <row r="18" spans="1:10" ht="20.100000000000001" customHeight="1">
      <c r="A18" s="47" t="s">
        <v>694</v>
      </c>
      <c r="B18" s="18" t="s">
        <v>93</v>
      </c>
      <c r="C18" s="18" t="s">
        <v>121</v>
      </c>
      <c r="D18" s="8">
        <v>650</v>
      </c>
      <c r="E18" s="18">
        <v>0</v>
      </c>
      <c r="F18" s="18"/>
      <c r="G18" s="18">
        <v>160</v>
      </c>
      <c r="H18" s="18"/>
      <c r="I18" s="18"/>
      <c r="J18" s="18">
        <v>160</v>
      </c>
    </row>
    <row r="19" spans="1:10" ht="20.100000000000001" customHeight="1">
      <c r="A19" s="47" t="s">
        <v>695</v>
      </c>
      <c r="B19" s="18" t="s">
        <v>93</v>
      </c>
      <c r="C19" s="13" t="s">
        <v>26</v>
      </c>
      <c r="D19" s="8">
        <v>0</v>
      </c>
      <c r="E19" s="18">
        <v>0</v>
      </c>
      <c r="F19" s="18"/>
      <c r="G19" s="18">
        <v>1</v>
      </c>
      <c r="H19" s="18">
        <v>1</v>
      </c>
      <c r="I19" s="18"/>
      <c r="J19" s="18">
        <v>2</v>
      </c>
    </row>
    <row r="20" spans="1:10" ht="20.100000000000001" customHeight="1">
      <c r="A20" s="47" t="s">
        <v>696</v>
      </c>
      <c r="B20" s="18" t="s">
        <v>93</v>
      </c>
      <c r="C20" s="18" t="s">
        <v>48</v>
      </c>
      <c r="D20" s="8">
        <v>0</v>
      </c>
      <c r="E20" s="18"/>
      <c r="F20" s="18"/>
      <c r="G20" s="18">
        <v>2</v>
      </c>
      <c r="H20" s="18">
        <v>1</v>
      </c>
      <c r="I20" s="18"/>
      <c r="J20" s="18">
        <v>3</v>
      </c>
    </row>
    <row r="21" spans="1:10" ht="20.100000000000001" customHeight="1">
      <c r="A21" s="47" t="s">
        <v>697</v>
      </c>
      <c r="B21" s="18" t="s">
        <v>93</v>
      </c>
      <c r="C21" s="18" t="s">
        <v>51</v>
      </c>
      <c r="D21" s="8">
        <v>900</v>
      </c>
      <c r="E21" s="18">
        <v>0</v>
      </c>
      <c r="F21" s="18"/>
      <c r="G21" s="18">
        <v>20</v>
      </c>
      <c r="H21" s="18"/>
      <c r="I21" s="18"/>
      <c r="J21" s="18">
        <v>20</v>
      </c>
    </row>
    <row r="22" spans="1:10" ht="20.100000000000001" customHeight="1">
      <c r="A22" s="47" t="s">
        <v>52</v>
      </c>
      <c r="B22" s="30" t="s">
        <v>188</v>
      </c>
      <c r="C22" s="30" t="s">
        <v>189</v>
      </c>
      <c r="D22" s="26">
        <v>18288</v>
      </c>
      <c r="E22" s="25">
        <v>50</v>
      </c>
      <c r="F22" s="25"/>
      <c r="G22" s="25">
        <v>0</v>
      </c>
      <c r="H22" s="25">
        <v>25</v>
      </c>
      <c r="I22" s="25"/>
      <c r="J22" s="25">
        <v>75</v>
      </c>
    </row>
    <row r="23" spans="1:10" ht="20.100000000000001" customHeight="1">
      <c r="A23" s="47" t="s">
        <v>55</v>
      </c>
      <c r="B23" s="14" t="s">
        <v>188</v>
      </c>
      <c r="C23" s="14" t="s">
        <v>131</v>
      </c>
      <c r="D23" s="8">
        <v>15888</v>
      </c>
      <c r="E23" s="18">
        <v>50</v>
      </c>
      <c r="F23" s="18"/>
      <c r="G23" s="18">
        <v>0</v>
      </c>
      <c r="H23" s="18">
        <v>25</v>
      </c>
      <c r="I23" s="18"/>
      <c r="J23" s="18">
        <v>75</v>
      </c>
    </row>
    <row r="24" spans="1:10" ht="20.100000000000001" customHeight="1">
      <c r="A24" s="47" t="s">
        <v>57</v>
      </c>
      <c r="B24" s="14" t="s">
        <v>188</v>
      </c>
      <c r="C24" s="14" t="s">
        <v>140</v>
      </c>
      <c r="D24" s="8">
        <v>5188</v>
      </c>
      <c r="E24" s="18">
        <v>50</v>
      </c>
      <c r="F24" s="18"/>
      <c r="G24" s="18">
        <v>0</v>
      </c>
      <c r="H24" s="18">
        <v>25</v>
      </c>
      <c r="I24" s="18"/>
      <c r="J24" s="18">
        <v>75</v>
      </c>
    </row>
    <row r="25" spans="1:10" ht="20.100000000000001" customHeight="1">
      <c r="A25" s="47" t="s">
        <v>59</v>
      </c>
      <c r="B25" s="14" t="s">
        <v>188</v>
      </c>
      <c r="C25" s="13" t="s">
        <v>26</v>
      </c>
      <c r="D25" s="8">
        <v>0</v>
      </c>
      <c r="E25" s="18">
        <v>1</v>
      </c>
      <c r="F25" s="18"/>
      <c r="G25" s="18">
        <v>0</v>
      </c>
      <c r="H25" s="18">
        <v>1</v>
      </c>
      <c r="I25" s="18"/>
      <c r="J25" s="18">
        <v>2</v>
      </c>
    </row>
    <row r="26" spans="1:10" ht="20.100000000000001" customHeight="1">
      <c r="A26" s="47" t="s">
        <v>61</v>
      </c>
      <c r="B26" s="14" t="s">
        <v>188</v>
      </c>
      <c r="C26" s="14" t="s">
        <v>170</v>
      </c>
      <c r="D26" s="8">
        <v>0</v>
      </c>
      <c r="E26" s="18">
        <v>2</v>
      </c>
      <c r="F26" s="18"/>
      <c r="G26" s="18">
        <v>0</v>
      </c>
      <c r="H26" s="18">
        <v>1</v>
      </c>
      <c r="I26" s="18"/>
      <c r="J26" s="18">
        <v>3</v>
      </c>
    </row>
    <row r="27" spans="1:10" ht="20.100000000000001" customHeight="1">
      <c r="A27" s="47" t="s">
        <v>62</v>
      </c>
      <c r="B27" s="14" t="s">
        <v>188</v>
      </c>
      <c r="C27" s="14" t="s">
        <v>31</v>
      </c>
      <c r="D27" s="8">
        <v>750</v>
      </c>
      <c r="E27" s="18">
        <v>30</v>
      </c>
      <c r="F27" s="18"/>
      <c r="G27" s="18">
        <v>0</v>
      </c>
      <c r="H27" s="18">
        <v>10</v>
      </c>
      <c r="I27" s="18"/>
      <c r="J27" s="18">
        <v>40</v>
      </c>
    </row>
    <row r="28" spans="1:10" ht="20.100000000000001" customHeight="1">
      <c r="A28" s="47" t="s">
        <v>65</v>
      </c>
      <c r="B28" s="30" t="s">
        <v>312</v>
      </c>
      <c r="C28" s="30" t="s">
        <v>174</v>
      </c>
      <c r="D28" s="26">
        <v>6888</v>
      </c>
      <c r="E28" s="25">
        <v>0</v>
      </c>
      <c r="F28" s="25"/>
      <c r="G28" s="25">
        <v>10</v>
      </c>
      <c r="H28" s="25"/>
      <c r="I28" s="25"/>
      <c r="J28" s="25">
        <v>10</v>
      </c>
    </row>
    <row r="29" spans="1:10" ht="20.100000000000001" customHeight="1">
      <c r="A29" s="47" t="s">
        <v>68</v>
      </c>
      <c r="B29" s="14" t="s">
        <v>312</v>
      </c>
      <c r="C29" s="14" t="s">
        <v>177</v>
      </c>
      <c r="D29" s="8">
        <v>11088</v>
      </c>
      <c r="E29" s="18">
        <v>0</v>
      </c>
      <c r="F29" s="18"/>
      <c r="G29" s="18">
        <v>10</v>
      </c>
      <c r="H29" s="18"/>
      <c r="I29" s="18"/>
      <c r="J29" s="18">
        <v>10</v>
      </c>
    </row>
    <row r="30" spans="1:10" ht="20.100000000000001" customHeight="1">
      <c r="A30" s="47" t="s">
        <v>70</v>
      </c>
      <c r="B30" s="14" t="s">
        <v>312</v>
      </c>
      <c r="C30" s="14" t="s">
        <v>180</v>
      </c>
      <c r="D30" s="8">
        <v>4788</v>
      </c>
      <c r="E30" s="18">
        <v>0</v>
      </c>
      <c r="F30" s="18"/>
      <c r="G30" s="18">
        <v>10</v>
      </c>
      <c r="H30" s="18"/>
      <c r="I30" s="18"/>
      <c r="J30" s="18">
        <v>10</v>
      </c>
    </row>
    <row r="31" spans="1:10" ht="20.100000000000001" customHeight="1">
      <c r="A31" s="47" t="s">
        <v>73</v>
      </c>
      <c r="B31" s="14" t="s">
        <v>312</v>
      </c>
      <c r="C31" s="13" t="s">
        <v>26</v>
      </c>
      <c r="D31" s="8">
        <v>0</v>
      </c>
      <c r="E31" s="18">
        <v>0</v>
      </c>
      <c r="F31" s="18"/>
      <c r="G31" s="18">
        <v>1</v>
      </c>
      <c r="H31" s="18"/>
      <c r="I31" s="18"/>
      <c r="J31" s="18">
        <v>1</v>
      </c>
    </row>
    <row r="32" spans="1:10" ht="20.100000000000001" customHeight="1">
      <c r="A32" s="47" t="s">
        <v>75</v>
      </c>
      <c r="B32" s="14" t="s">
        <v>312</v>
      </c>
      <c r="C32" s="14" t="s">
        <v>290</v>
      </c>
      <c r="D32" s="8">
        <v>0</v>
      </c>
      <c r="E32" s="18">
        <v>0</v>
      </c>
      <c r="F32" s="18"/>
      <c r="G32" s="18">
        <v>2</v>
      </c>
      <c r="H32" s="18"/>
      <c r="I32" s="18"/>
      <c r="J32" s="18">
        <v>2</v>
      </c>
    </row>
    <row r="33" spans="1:10" ht="20.100000000000001" customHeight="1">
      <c r="A33" s="47" t="s">
        <v>76</v>
      </c>
      <c r="B33" s="14" t="s">
        <v>312</v>
      </c>
      <c r="C33" s="14" t="s">
        <v>31</v>
      </c>
      <c r="D33" s="8">
        <v>900</v>
      </c>
      <c r="E33" s="18">
        <v>0</v>
      </c>
      <c r="F33" s="18"/>
      <c r="G33" s="18">
        <v>10</v>
      </c>
      <c r="H33" s="18"/>
      <c r="I33" s="18"/>
      <c r="J33" s="18">
        <v>10</v>
      </c>
    </row>
    <row r="34" spans="1:10" ht="20.100000000000001" customHeight="1">
      <c r="A34" s="47" t="s">
        <v>78</v>
      </c>
      <c r="B34" s="25" t="s">
        <v>529</v>
      </c>
      <c r="C34" s="25" t="s">
        <v>530</v>
      </c>
      <c r="D34" s="32">
        <v>15000</v>
      </c>
      <c r="E34" s="25">
        <v>50</v>
      </c>
      <c r="F34" s="25"/>
      <c r="G34" s="25">
        <v>0</v>
      </c>
      <c r="H34" s="25"/>
      <c r="I34" s="25"/>
      <c r="J34" s="25">
        <v>50</v>
      </c>
    </row>
    <row r="35" spans="1:10" ht="20.100000000000001" customHeight="1">
      <c r="A35" s="47" t="s">
        <v>81</v>
      </c>
      <c r="B35" s="18" t="s">
        <v>533</v>
      </c>
      <c r="C35" s="18" t="s">
        <v>534</v>
      </c>
      <c r="D35" s="15">
        <v>18000</v>
      </c>
      <c r="E35" s="18">
        <v>50</v>
      </c>
      <c r="F35" s="18"/>
      <c r="G35" s="18">
        <v>0</v>
      </c>
      <c r="H35" s="18"/>
      <c r="I35" s="18"/>
      <c r="J35" s="18">
        <v>50</v>
      </c>
    </row>
    <row r="36" spans="1:10" ht="20.100000000000001" customHeight="1">
      <c r="A36" s="47" t="s">
        <v>83</v>
      </c>
      <c r="B36" s="18" t="s">
        <v>529</v>
      </c>
      <c r="C36" s="18" t="s">
        <v>140</v>
      </c>
      <c r="D36" s="15">
        <v>7000</v>
      </c>
      <c r="E36" s="18">
        <v>50</v>
      </c>
      <c r="F36" s="18"/>
      <c r="G36" s="18">
        <v>0</v>
      </c>
      <c r="H36" s="18"/>
      <c r="I36" s="18"/>
      <c r="J36" s="18">
        <v>50</v>
      </c>
    </row>
    <row r="37" spans="1:10" ht="20.100000000000001" customHeight="1">
      <c r="A37" s="47" t="s">
        <v>85</v>
      </c>
      <c r="B37" s="18" t="s">
        <v>529</v>
      </c>
      <c r="C37" s="13" t="s">
        <v>26</v>
      </c>
      <c r="D37" s="18"/>
      <c r="E37" s="18">
        <v>1</v>
      </c>
      <c r="F37" s="18"/>
      <c r="G37" s="18">
        <v>0</v>
      </c>
      <c r="H37" s="18"/>
      <c r="I37" s="18"/>
      <c r="J37" s="18">
        <v>1</v>
      </c>
    </row>
    <row r="38" spans="1:10" ht="20.100000000000001" customHeight="1">
      <c r="A38" s="47" t="s">
        <v>87</v>
      </c>
      <c r="B38" s="18" t="s">
        <v>540</v>
      </c>
      <c r="C38" s="18" t="s">
        <v>541</v>
      </c>
      <c r="D38" s="18"/>
      <c r="E38" s="18">
        <v>2</v>
      </c>
      <c r="F38" s="18"/>
      <c r="G38" s="18"/>
      <c r="H38" s="18"/>
      <c r="I38" s="18"/>
      <c r="J38" s="18">
        <v>2</v>
      </c>
    </row>
    <row r="39" spans="1:10" ht="20.100000000000001" customHeight="1">
      <c r="A39" s="47" t="s">
        <v>92</v>
      </c>
      <c r="B39" s="25" t="s">
        <v>273</v>
      </c>
      <c r="C39" s="25" t="s">
        <v>274</v>
      </c>
      <c r="D39" s="31">
        <v>8400</v>
      </c>
      <c r="E39" s="25">
        <v>30</v>
      </c>
      <c r="F39" s="25"/>
      <c r="G39" s="25">
        <v>15</v>
      </c>
      <c r="H39" s="25"/>
      <c r="I39" s="25"/>
      <c r="J39" s="25">
        <v>45</v>
      </c>
    </row>
    <row r="40" spans="1:10" ht="20.100000000000001" customHeight="1">
      <c r="A40" s="47" t="s">
        <v>96</v>
      </c>
      <c r="B40" s="18" t="s">
        <v>273</v>
      </c>
      <c r="C40" s="18" t="s">
        <v>277</v>
      </c>
      <c r="D40" s="17">
        <v>2300</v>
      </c>
      <c r="E40" s="18">
        <v>30</v>
      </c>
      <c r="F40" s="18"/>
      <c r="G40" s="18">
        <v>15</v>
      </c>
      <c r="H40" s="18"/>
      <c r="I40" s="18"/>
      <c r="J40" s="18">
        <v>45</v>
      </c>
    </row>
    <row r="41" spans="1:10" ht="20.100000000000001" customHeight="1">
      <c r="A41" s="47" t="s">
        <v>99</v>
      </c>
      <c r="B41" s="18" t="s">
        <v>273</v>
      </c>
      <c r="C41" s="18" t="s">
        <v>280</v>
      </c>
      <c r="D41" s="17">
        <v>2200</v>
      </c>
      <c r="E41" s="18">
        <v>10</v>
      </c>
      <c r="F41" s="18"/>
      <c r="G41" s="18">
        <v>10</v>
      </c>
      <c r="H41" s="18"/>
      <c r="I41" s="18"/>
      <c r="J41" s="18">
        <v>20</v>
      </c>
    </row>
    <row r="42" spans="1:10" ht="20.100000000000001" customHeight="1">
      <c r="A42" s="47" t="s">
        <v>102</v>
      </c>
      <c r="B42" s="18" t="s">
        <v>273</v>
      </c>
      <c r="C42" s="18" t="s">
        <v>549</v>
      </c>
      <c r="D42" s="17">
        <v>9250</v>
      </c>
      <c r="E42" s="18">
        <v>20</v>
      </c>
      <c r="F42" s="18"/>
      <c r="G42" s="18">
        <v>5</v>
      </c>
      <c r="H42" s="18"/>
      <c r="I42" s="18"/>
      <c r="J42" s="18">
        <v>25</v>
      </c>
    </row>
    <row r="43" spans="1:10" ht="20.100000000000001" customHeight="1">
      <c r="A43" s="47" t="s">
        <v>105</v>
      </c>
      <c r="B43" s="18" t="s">
        <v>273</v>
      </c>
      <c r="C43" s="18" t="s">
        <v>552</v>
      </c>
      <c r="D43" s="17">
        <v>7700</v>
      </c>
      <c r="E43" s="18">
        <v>15</v>
      </c>
      <c r="F43" s="18"/>
      <c r="G43" s="18">
        <v>5</v>
      </c>
      <c r="H43" s="18"/>
      <c r="I43" s="18"/>
      <c r="J43" s="18">
        <v>20</v>
      </c>
    </row>
    <row r="44" spans="1:10" ht="20.100000000000001" customHeight="1">
      <c r="A44" s="47" t="s">
        <v>108</v>
      </c>
      <c r="B44" s="18" t="s">
        <v>273</v>
      </c>
      <c r="C44" s="18" t="s">
        <v>555</v>
      </c>
      <c r="D44" s="17">
        <v>13220</v>
      </c>
      <c r="E44" s="18">
        <v>15</v>
      </c>
      <c r="F44" s="18"/>
      <c r="G44" s="18">
        <v>15</v>
      </c>
      <c r="H44" s="18"/>
      <c r="I44" s="18"/>
      <c r="J44" s="18">
        <v>30</v>
      </c>
    </row>
    <row r="45" spans="1:10" ht="20.100000000000001" customHeight="1">
      <c r="A45" s="47" t="s">
        <v>111</v>
      </c>
      <c r="B45" s="18" t="s">
        <v>273</v>
      </c>
      <c r="C45" s="18" t="s">
        <v>286</v>
      </c>
      <c r="D45" s="17">
        <v>170</v>
      </c>
      <c r="E45" s="18">
        <v>60</v>
      </c>
      <c r="F45" s="18"/>
      <c r="G45" s="18">
        <v>30</v>
      </c>
      <c r="H45" s="18"/>
      <c r="I45" s="18"/>
      <c r="J45" s="18">
        <v>90</v>
      </c>
    </row>
    <row r="46" spans="1:10" ht="20.100000000000001" customHeight="1">
      <c r="A46" s="47" t="s">
        <v>114</v>
      </c>
      <c r="B46" s="18" t="s">
        <v>273</v>
      </c>
      <c r="C46" s="13" t="s">
        <v>26</v>
      </c>
      <c r="D46" s="17">
        <v>0</v>
      </c>
      <c r="E46" s="18">
        <v>1</v>
      </c>
      <c r="F46" s="18"/>
      <c r="G46" s="18">
        <v>1</v>
      </c>
      <c r="H46" s="18"/>
      <c r="I46" s="18"/>
      <c r="J46" s="18">
        <v>2</v>
      </c>
    </row>
    <row r="47" spans="1:10" ht="20.100000000000001" customHeight="1">
      <c r="A47" s="47" t="s">
        <v>117</v>
      </c>
      <c r="B47" s="18" t="s">
        <v>273</v>
      </c>
      <c r="C47" s="18" t="s">
        <v>290</v>
      </c>
      <c r="D47" s="17">
        <v>0</v>
      </c>
      <c r="E47" s="18">
        <v>2</v>
      </c>
      <c r="F47" s="18"/>
      <c r="G47" s="18">
        <v>2</v>
      </c>
      <c r="H47" s="18"/>
      <c r="I47" s="18"/>
      <c r="J47" s="18">
        <v>4</v>
      </c>
    </row>
    <row r="48" spans="1:10" ht="20.100000000000001" customHeight="1">
      <c r="A48" s="47" t="s">
        <v>120</v>
      </c>
      <c r="B48" s="18" t="s">
        <v>273</v>
      </c>
      <c r="C48" s="18" t="s">
        <v>31</v>
      </c>
      <c r="D48" s="17">
        <v>300</v>
      </c>
      <c r="E48" s="18">
        <v>20</v>
      </c>
      <c r="F48" s="18"/>
      <c r="G48" s="18">
        <v>20</v>
      </c>
      <c r="H48" s="18"/>
      <c r="I48" s="18"/>
      <c r="J48" s="18">
        <v>40</v>
      </c>
    </row>
    <row r="49" spans="1:10" ht="20.100000000000001" customHeight="1">
      <c r="A49" s="52">
        <v>7</v>
      </c>
      <c r="B49" s="50" t="s">
        <v>678</v>
      </c>
      <c r="C49" s="50" t="s">
        <v>678</v>
      </c>
      <c r="D49" s="51">
        <v>1650</v>
      </c>
      <c r="E49" s="25">
        <v>15</v>
      </c>
      <c r="F49" s="25"/>
      <c r="G49" s="25"/>
      <c r="H49" s="25"/>
      <c r="I49" s="25"/>
      <c r="J49" s="25">
        <v>15</v>
      </c>
    </row>
    <row r="50" spans="1:10" ht="20.100000000000001" customHeight="1">
      <c r="A50" s="52">
        <v>8</v>
      </c>
      <c r="B50" s="50" t="s">
        <v>679</v>
      </c>
      <c r="C50" s="53" t="s">
        <v>679</v>
      </c>
      <c r="D50" s="51">
        <v>1650</v>
      </c>
      <c r="E50" s="25">
        <v>15</v>
      </c>
      <c r="F50" s="25"/>
      <c r="G50" s="25"/>
      <c r="H50" s="25"/>
      <c r="I50" s="25"/>
      <c r="J50" s="25">
        <v>15</v>
      </c>
    </row>
    <row r="51" spans="1:10" ht="20.100000000000001" customHeight="1">
      <c r="A51" s="47" t="s">
        <v>704</v>
      </c>
      <c r="B51" s="25" t="s">
        <v>680</v>
      </c>
      <c r="C51" s="54"/>
      <c r="D51" s="31">
        <v>15000</v>
      </c>
      <c r="E51" s="31">
        <v>5</v>
      </c>
      <c r="F51" s="54"/>
      <c r="G51" s="54"/>
      <c r="H51" s="54"/>
      <c r="I51" s="54"/>
      <c r="J51" s="48">
        <v>5</v>
      </c>
    </row>
    <row r="52" spans="1:10" ht="20.100000000000001" customHeight="1">
      <c r="A52" s="47" t="s">
        <v>705</v>
      </c>
      <c r="B52" s="25" t="s">
        <v>681</v>
      </c>
      <c r="C52" s="56"/>
      <c r="D52" s="58"/>
      <c r="E52" s="17">
        <v>1</v>
      </c>
      <c r="F52" s="56"/>
      <c r="G52" s="56"/>
      <c r="H52" s="56"/>
      <c r="I52" s="56"/>
      <c r="J52" s="45">
        <v>1</v>
      </c>
    </row>
    <row r="53" spans="1:10" ht="20.100000000000001" customHeight="1">
      <c r="A53" s="47" t="s">
        <v>698</v>
      </c>
      <c r="B53" s="25" t="s">
        <v>682</v>
      </c>
      <c r="C53" s="54"/>
      <c r="D53" s="31">
        <v>15000</v>
      </c>
      <c r="E53" s="31">
        <v>15</v>
      </c>
      <c r="F53" s="54"/>
      <c r="G53" s="54"/>
      <c r="H53" s="54"/>
      <c r="I53" s="54"/>
      <c r="J53" s="48">
        <v>15</v>
      </c>
    </row>
    <row r="54" spans="1:10" ht="20.100000000000001" customHeight="1">
      <c r="A54" s="47" t="s">
        <v>699</v>
      </c>
      <c r="B54" s="59" t="s">
        <v>683</v>
      </c>
      <c r="C54" s="56"/>
      <c r="D54" s="58"/>
      <c r="E54" s="17">
        <v>1</v>
      </c>
      <c r="F54" s="56"/>
      <c r="G54" s="56"/>
      <c r="H54" s="56"/>
      <c r="I54" s="56"/>
      <c r="J54" s="45">
        <v>1</v>
      </c>
    </row>
    <row r="55" spans="1:10" ht="20.100000000000001" customHeight="1">
      <c r="A55" s="47" t="s">
        <v>700</v>
      </c>
      <c r="B55" s="55" t="s">
        <v>684</v>
      </c>
      <c r="C55" s="55" t="s">
        <v>684</v>
      </c>
      <c r="D55" s="60">
        <v>15000</v>
      </c>
      <c r="E55" s="31">
        <v>15</v>
      </c>
      <c r="F55" s="54"/>
      <c r="G55" s="54"/>
      <c r="H55" s="54"/>
      <c r="I55" s="54"/>
      <c r="J55" s="48">
        <v>15</v>
      </c>
    </row>
    <row r="56" spans="1:10" ht="20.100000000000001" customHeight="1">
      <c r="A56" s="47" t="s">
        <v>701</v>
      </c>
      <c r="B56" s="61" t="s">
        <v>683</v>
      </c>
      <c r="C56" s="57" t="s">
        <v>683</v>
      </c>
      <c r="D56" s="56"/>
      <c r="E56" s="17">
        <v>1</v>
      </c>
      <c r="F56" s="56"/>
      <c r="G56" s="56"/>
      <c r="H56" s="56"/>
      <c r="I56" s="56"/>
      <c r="J56" s="45">
        <v>1</v>
      </c>
    </row>
    <row r="57" spans="1:10" ht="20.100000000000001" customHeight="1">
      <c r="A57" s="47" t="s">
        <v>156</v>
      </c>
      <c r="B57" s="49" t="s">
        <v>685</v>
      </c>
      <c r="C57" s="49" t="s">
        <v>210</v>
      </c>
      <c r="D57" s="54">
        <v>9000</v>
      </c>
      <c r="E57" s="54"/>
      <c r="F57" s="54"/>
      <c r="G57" s="54"/>
      <c r="H57" s="54">
        <v>20</v>
      </c>
      <c r="I57" s="54"/>
      <c r="J57" s="48">
        <v>20</v>
      </c>
    </row>
    <row r="58" spans="1:10" ht="20.100000000000001" customHeight="1">
      <c r="A58" s="47" t="s">
        <v>160</v>
      </c>
      <c r="B58" s="46" t="s">
        <v>685</v>
      </c>
      <c r="C58" s="46" t="s">
        <v>213</v>
      </c>
      <c r="D58" s="56">
        <v>6500</v>
      </c>
      <c r="E58" s="56"/>
      <c r="F58" s="56"/>
      <c r="G58" s="56"/>
      <c r="H58" s="56">
        <v>20</v>
      </c>
      <c r="I58" s="56"/>
      <c r="J58" s="45">
        <v>20</v>
      </c>
    </row>
    <row r="59" spans="1:10" ht="20.100000000000001" customHeight="1">
      <c r="A59" s="47" t="s">
        <v>163</v>
      </c>
      <c r="B59" s="46" t="s">
        <v>685</v>
      </c>
      <c r="C59" s="46" t="s">
        <v>549</v>
      </c>
      <c r="D59" s="56">
        <v>8500</v>
      </c>
      <c r="E59" s="56"/>
      <c r="F59" s="56"/>
      <c r="G59" s="56"/>
      <c r="H59" s="56">
        <v>20</v>
      </c>
      <c r="I59" s="56"/>
      <c r="J59" s="45">
        <v>20</v>
      </c>
    </row>
    <row r="60" spans="1:10" ht="20.100000000000001" customHeight="1">
      <c r="A60" s="47" t="s">
        <v>166</v>
      </c>
      <c r="B60" s="46" t="s">
        <v>685</v>
      </c>
      <c r="C60" s="46" t="s">
        <v>686</v>
      </c>
      <c r="D60" s="56">
        <v>8500</v>
      </c>
      <c r="E60" s="56"/>
      <c r="F60" s="56"/>
      <c r="G60" s="56"/>
      <c r="H60" s="56">
        <v>10</v>
      </c>
      <c r="I60" s="56"/>
      <c r="J60" s="45">
        <v>10</v>
      </c>
    </row>
    <row r="61" spans="1:10" ht="20.100000000000001" customHeight="1">
      <c r="A61" s="47" t="s">
        <v>168</v>
      </c>
      <c r="B61" s="46" t="s">
        <v>685</v>
      </c>
      <c r="C61" s="46" t="s">
        <v>687</v>
      </c>
      <c r="D61" s="56">
        <v>2300</v>
      </c>
      <c r="E61" s="56"/>
      <c r="F61" s="56"/>
      <c r="G61" s="56"/>
      <c r="H61" s="56">
        <v>10</v>
      </c>
      <c r="I61" s="56"/>
      <c r="J61" s="45">
        <v>10</v>
      </c>
    </row>
    <row r="62" spans="1:10" ht="20.100000000000001" customHeight="1">
      <c r="A62" s="47" t="s">
        <v>169</v>
      </c>
      <c r="B62" s="46" t="s">
        <v>685</v>
      </c>
      <c r="C62" s="46" t="s">
        <v>688</v>
      </c>
      <c r="D62" s="56"/>
      <c r="E62" s="56"/>
      <c r="F62" s="56"/>
      <c r="G62" s="56"/>
      <c r="H62" s="56">
        <v>20</v>
      </c>
      <c r="I62" s="56"/>
      <c r="J62" s="45">
        <v>20</v>
      </c>
    </row>
    <row r="63" spans="1:10" ht="20.100000000000001" customHeight="1">
      <c r="A63" s="47" t="s">
        <v>171</v>
      </c>
      <c r="B63" s="46" t="s">
        <v>685</v>
      </c>
      <c r="C63" s="46" t="s">
        <v>689</v>
      </c>
      <c r="D63" s="56"/>
      <c r="E63" s="56"/>
      <c r="F63" s="56"/>
      <c r="G63" s="56"/>
      <c r="H63" s="56">
        <v>1</v>
      </c>
      <c r="I63" s="56"/>
      <c r="J63" s="45">
        <v>1</v>
      </c>
    </row>
    <row r="64" spans="1:10" ht="20.100000000000001" customHeight="1">
      <c r="A64" s="47" t="s">
        <v>706</v>
      </c>
      <c r="B64" s="46" t="s">
        <v>685</v>
      </c>
      <c r="C64" s="46" t="s">
        <v>690</v>
      </c>
      <c r="D64" s="56"/>
      <c r="E64" s="56"/>
      <c r="F64" s="56"/>
      <c r="G64" s="56"/>
      <c r="H64" s="56">
        <v>1</v>
      </c>
      <c r="I64" s="56"/>
      <c r="J64" s="45">
        <v>1</v>
      </c>
    </row>
    <row r="65" spans="1:10" ht="20.100000000000001" customHeight="1">
      <c r="A65" s="47" t="s">
        <v>707</v>
      </c>
      <c r="B65" s="46" t="s">
        <v>685</v>
      </c>
      <c r="C65" s="46" t="s">
        <v>51</v>
      </c>
      <c r="D65" s="56">
        <v>350</v>
      </c>
      <c r="E65" s="56"/>
      <c r="F65" s="56"/>
      <c r="G65" s="56"/>
      <c r="H65" s="56">
        <v>3</v>
      </c>
      <c r="I65" s="56"/>
      <c r="J65" s="45">
        <v>3</v>
      </c>
    </row>
    <row r="66" spans="1:10" ht="20.100000000000001" customHeight="1">
      <c r="A66" s="47" t="s">
        <v>172</v>
      </c>
      <c r="B66" s="62" t="s">
        <v>691</v>
      </c>
      <c r="C66" s="62" t="s">
        <v>210</v>
      </c>
      <c r="D66" s="54"/>
      <c r="E66" s="54"/>
      <c r="F66" s="54"/>
      <c r="G66" s="54"/>
      <c r="H66" s="54"/>
      <c r="I66" s="54">
        <v>30</v>
      </c>
      <c r="J66" s="48">
        <v>30</v>
      </c>
    </row>
    <row r="67" spans="1:10" ht="20.100000000000001" customHeight="1">
      <c r="A67" s="47" t="s">
        <v>176</v>
      </c>
      <c r="B67" s="63" t="s">
        <v>228</v>
      </c>
      <c r="C67" s="63" t="s">
        <v>231</v>
      </c>
      <c r="D67" s="56"/>
      <c r="E67" s="56"/>
      <c r="F67" s="56"/>
      <c r="G67" s="56"/>
      <c r="H67" s="56"/>
      <c r="I67" s="56">
        <v>30</v>
      </c>
      <c r="J67" s="45">
        <v>30</v>
      </c>
    </row>
    <row r="68" spans="1:10" ht="20.100000000000001" customHeight="1">
      <c r="A68" s="47" t="s">
        <v>179</v>
      </c>
      <c r="B68" s="63" t="s">
        <v>228</v>
      </c>
      <c r="C68" s="63" t="s">
        <v>234</v>
      </c>
      <c r="D68" s="56"/>
      <c r="E68" s="56"/>
      <c r="F68" s="56"/>
      <c r="G68" s="56"/>
      <c r="H68" s="56"/>
      <c r="I68" s="56">
        <v>30</v>
      </c>
      <c r="J68" s="45">
        <v>30</v>
      </c>
    </row>
    <row r="69" spans="1:10" ht="20.100000000000001" customHeight="1">
      <c r="A69" s="47" t="s">
        <v>182</v>
      </c>
      <c r="B69" s="63" t="s">
        <v>228</v>
      </c>
      <c r="C69" s="63" t="s">
        <v>237</v>
      </c>
      <c r="D69" s="56"/>
      <c r="E69" s="56"/>
      <c r="F69" s="56"/>
      <c r="G69" s="56"/>
      <c r="H69" s="56"/>
      <c r="I69" s="56">
        <v>30</v>
      </c>
      <c r="J69" s="45">
        <v>30</v>
      </c>
    </row>
    <row r="70" spans="1:10" ht="20.100000000000001" customHeight="1">
      <c r="A70" s="47" t="s">
        <v>184</v>
      </c>
      <c r="B70" s="63" t="s">
        <v>228</v>
      </c>
      <c r="C70" s="63" t="s">
        <v>240</v>
      </c>
      <c r="D70" s="56"/>
      <c r="E70" s="56"/>
      <c r="F70" s="56"/>
      <c r="G70" s="56"/>
      <c r="H70" s="56"/>
      <c r="I70" s="56">
        <v>20</v>
      </c>
      <c r="J70" s="45">
        <v>20</v>
      </c>
    </row>
    <row r="71" spans="1:10" ht="20.100000000000001" customHeight="1">
      <c r="A71" s="47" t="s">
        <v>185</v>
      </c>
      <c r="B71" s="63" t="s">
        <v>228</v>
      </c>
      <c r="C71" s="63" t="s">
        <v>243</v>
      </c>
      <c r="D71" s="56"/>
      <c r="E71" s="56"/>
      <c r="F71" s="56"/>
      <c r="G71" s="56"/>
      <c r="H71" s="56"/>
      <c r="I71" s="56">
        <v>20</v>
      </c>
      <c r="J71" s="45">
        <v>20</v>
      </c>
    </row>
    <row r="72" spans="1:10" ht="20.100000000000001" customHeight="1">
      <c r="A72" s="47" t="s">
        <v>186</v>
      </c>
      <c r="B72" s="63" t="s">
        <v>228</v>
      </c>
      <c r="C72" s="64" t="s">
        <v>26</v>
      </c>
      <c r="D72" s="56"/>
      <c r="E72" s="56"/>
      <c r="F72" s="56"/>
      <c r="G72" s="56"/>
      <c r="H72" s="56"/>
      <c r="I72" s="56">
        <v>1</v>
      </c>
      <c r="J72" s="45">
        <v>1</v>
      </c>
    </row>
    <row r="73" spans="1:10" ht="20.100000000000001" customHeight="1">
      <c r="A73" s="47" t="s">
        <v>702</v>
      </c>
      <c r="B73" s="65" t="s">
        <v>228</v>
      </c>
      <c r="C73" s="65" t="s">
        <v>170</v>
      </c>
      <c r="D73" s="56"/>
      <c r="E73" s="56"/>
      <c r="F73" s="56"/>
      <c r="G73" s="56"/>
      <c r="H73" s="56"/>
      <c r="I73" s="56">
        <v>1</v>
      </c>
      <c r="J73" s="45">
        <v>1</v>
      </c>
    </row>
    <row r="74" spans="1:10" ht="20.100000000000001" customHeight="1">
      <c r="A74" s="47" t="s">
        <v>703</v>
      </c>
      <c r="B74" s="63" t="s">
        <v>228</v>
      </c>
      <c r="C74" s="63" t="s">
        <v>31</v>
      </c>
      <c r="D74" s="56"/>
      <c r="E74" s="56"/>
      <c r="F74" s="56"/>
      <c r="G74" s="56"/>
      <c r="H74" s="56"/>
      <c r="I74" s="56">
        <v>4</v>
      </c>
      <c r="J74" s="45">
        <v>4</v>
      </c>
    </row>
    <row r="75" spans="1:10" ht="20.100000000000001" customHeight="1">
      <c r="E75">
        <f t="shared" ref="E75:I75" si="0">SUM(E2:E74)</f>
        <v>660</v>
      </c>
      <c r="F75">
        <f t="shared" si="0"/>
        <v>24</v>
      </c>
      <c r="G75">
        <f t="shared" si="0"/>
        <v>847</v>
      </c>
      <c r="H75">
        <f t="shared" si="0"/>
        <v>218</v>
      </c>
      <c r="I75">
        <f t="shared" si="0"/>
        <v>166</v>
      </c>
    </row>
  </sheetData>
  <phoneticPr fontId="3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E13E0-C623-45FC-B55E-8EA5A0B7486C}">
  <dimension ref="A1:AA217"/>
  <sheetViews>
    <sheetView zoomScale="70" zoomScaleNormal="70" workbookViewId="0">
      <pane xSplit="2" ySplit="1" topLeftCell="C2" activePane="bottomRight" state="frozen"/>
      <selection pane="topRight" activeCell="C1" sqref="C1"/>
      <selection pane="bottomLeft" activeCell="A2" sqref="A2"/>
      <selection pane="bottomRight" activeCell="A204" sqref="A204:XFD204"/>
    </sheetView>
  </sheetViews>
  <sheetFormatPr defaultRowHeight="15"/>
  <cols>
    <col min="1" max="1" width="6" style="1" customWidth="1"/>
    <col min="2" max="2" width="15.42578125" style="1" customWidth="1"/>
    <col min="3" max="3" width="19.42578125" style="1" customWidth="1"/>
    <col min="4" max="4" width="111" style="22" customWidth="1"/>
    <col min="5" max="5" width="9.140625" style="1"/>
    <col min="6" max="6" width="11.85546875" style="1" hidden="1" customWidth="1"/>
    <col min="7" max="7" width="12.42578125" style="1" hidden="1" customWidth="1"/>
    <col min="8" max="8" width="13.5703125" style="1" hidden="1" customWidth="1"/>
    <col min="9" max="9" width="8.42578125" style="1" hidden="1" customWidth="1"/>
    <col min="10" max="18" width="9.140625" style="1" hidden="1" customWidth="1"/>
    <col min="19" max="19" width="11.140625" style="1" hidden="1" customWidth="1"/>
    <col min="20" max="20" width="10.42578125" style="1" hidden="1" customWidth="1"/>
    <col min="21" max="21" width="10.7109375" style="1" hidden="1" customWidth="1"/>
    <col min="22" max="22" width="9.140625" style="1" hidden="1" customWidth="1"/>
    <col min="23" max="23" width="9.140625" style="1"/>
    <col min="24" max="24" width="19.28515625" style="19" hidden="1" customWidth="1"/>
    <col min="25" max="25" width="15.28515625" style="1" customWidth="1"/>
    <col min="26" max="26" width="9.140625" style="1"/>
    <col min="27" max="27" width="14.85546875" style="1" hidden="1" customWidth="1"/>
    <col min="28" max="16384" width="9.140625" style="1"/>
  </cols>
  <sheetData>
    <row r="1" spans="1:27" ht="30.75" customHeight="1">
      <c r="A1" s="9" t="s">
        <v>0</v>
      </c>
      <c r="B1" s="9" t="s">
        <v>1</v>
      </c>
      <c r="C1" s="9" t="s">
        <v>2</v>
      </c>
      <c r="D1" s="20" t="s">
        <v>3</v>
      </c>
      <c r="E1" s="9" t="s">
        <v>4</v>
      </c>
      <c r="F1" s="9" t="s">
        <v>5</v>
      </c>
      <c r="G1" s="10" t="s">
        <v>6</v>
      </c>
      <c r="H1" s="11" t="s">
        <v>7</v>
      </c>
      <c r="I1" s="12" t="s">
        <v>661</v>
      </c>
      <c r="J1" s="12" t="s">
        <v>662</v>
      </c>
      <c r="K1" s="12" t="s">
        <v>663</v>
      </c>
      <c r="L1" s="12" t="s">
        <v>664</v>
      </c>
      <c r="M1" s="12" t="s">
        <v>665</v>
      </c>
      <c r="N1" s="12" t="s">
        <v>666</v>
      </c>
      <c r="O1" s="12" t="s">
        <v>667</v>
      </c>
      <c r="P1" s="12" t="s">
        <v>668</v>
      </c>
      <c r="Q1" s="12" t="s">
        <v>669</v>
      </c>
      <c r="R1" s="12" t="s">
        <v>670</v>
      </c>
      <c r="S1" s="12" t="s">
        <v>671</v>
      </c>
      <c r="T1" s="12" t="s">
        <v>672</v>
      </c>
      <c r="U1" s="12" t="s">
        <v>673</v>
      </c>
      <c r="V1" s="12" t="s">
        <v>674</v>
      </c>
      <c r="W1" s="9" t="s">
        <v>676</v>
      </c>
      <c r="X1" s="9"/>
      <c r="Y1" s="9" t="s">
        <v>675</v>
      </c>
    </row>
    <row r="2" spans="1:27" ht="20.100000000000001" customHeight="1">
      <c r="A2" s="23" t="s">
        <v>8</v>
      </c>
      <c r="B2" s="23" t="s">
        <v>9</v>
      </c>
      <c r="C2" s="23" t="s">
        <v>10</v>
      </c>
      <c r="D2" s="24" t="s">
        <v>11</v>
      </c>
      <c r="E2" s="25" t="s">
        <v>12</v>
      </c>
      <c r="F2" s="25"/>
      <c r="G2" s="26">
        <v>3500</v>
      </c>
      <c r="H2" s="25">
        <f>F2*G2</f>
        <v>0</v>
      </c>
      <c r="I2" s="25"/>
      <c r="J2" s="25">
        <v>200</v>
      </c>
      <c r="K2" s="25">
        <v>3</v>
      </c>
      <c r="L2" s="25">
        <v>50</v>
      </c>
      <c r="M2" s="25"/>
      <c r="N2" s="25"/>
      <c r="O2" s="25">
        <v>20</v>
      </c>
      <c r="P2" s="25"/>
      <c r="Q2" s="25"/>
      <c r="R2" s="25"/>
      <c r="S2" s="25"/>
      <c r="T2" s="25"/>
      <c r="U2" s="25"/>
      <c r="V2" s="25"/>
      <c r="W2" s="25">
        <f>I2+J2+K2+L2+M2+N2+O2+P2+Q2+R2+S2+T2+U2+V2</f>
        <v>273</v>
      </c>
      <c r="X2" s="36">
        <f>G2*W2</f>
        <v>955500</v>
      </c>
      <c r="Y2" s="36">
        <v>3205807</v>
      </c>
      <c r="Z2" s="39">
        <v>1316</v>
      </c>
      <c r="AA2" s="1">
        <f>Z2-W2</f>
        <v>1043</v>
      </c>
    </row>
    <row r="3" spans="1:27" ht="20.100000000000001" customHeight="1">
      <c r="A3" s="13" t="s">
        <v>13</v>
      </c>
      <c r="B3" s="13" t="s">
        <v>9</v>
      </c>
      <c r="C3" s="13" t="s">
        <v>14</v>
      </c>
      <c r="D3" s="21" t="s">
        <v>15</v>
      </c>
      <c r="E3" s="7" t="s">
        <v>12</v>
      </c>
      <c r="F3" s="7"/>
      <c r="G3" s="8">
        <v>1530</v>
      </c>
      <c r="H3" s="7">
        <f t="shared" ref="H3:H46" si="0">F3*G3</f>
        <v>0</v>
      </c>
      <c r="I3" s="7"/>
      <c r="J3" s="7">
        <v>200</v>
      </c>
      <c r="K3" s="7">
        <v>3</v>
      </c>
      <c r="L3" s="7">
        <v>50</v>
      </c>
      <c r="M3" s="7"/>
      <c r="N3" s="7"/>
      <c r="O3" s="7">
        <v>20</v>
      </c>
      <c r="P3" s="7"/>
      <c r="Q3" s="7"/>
      <c r="R3" s="7"/>
      <c r="S3" s="7"/>
      <c r="T3" s="7"/>
      <c r="U3" s="7"/>
      <c r="V3" s="7"/>
      <c r="W3" s="7">
        <f t="shared" ref="W3:W46" si="1">I3+J3+K3+L3+M3+N3+O3+P3+Q3+R3+S3+T3+U3+V3</f>
        <v>273</v>
      </c>
      <c r="X3" s="35">
        <f t="shared" ref="X3:X46" si="2">G3*W3</f>
        <v>417690</v>
      </c>
      <c r="Y3" s="7"/>
      <c r="Z3" s="39">
        <v>1316</v>
      </c>
      <c r="AA3" s="1">
        <f t="shared" ref="AA3:AA66" si="3">Z3-W3</f>
        <v>1043</v>
      </c>
    </row>
    <row r="4" spans="1:27" ht="20.100000000000001" customHeight="1">
      <c r="A4" s="13" t="s">
        <v>16</v>
      </c>
      <c r="B4" s="13" t="s">
        <v>9</v>
      </c>
      <c r="C4" s="13" t="s">
        <v>17</v>
      </c>
      <c r="D4" s="21" t="s">
        <v>18</v>
      </c>
      <c r="E4" s="7" t="s">
        <v>12</v>
      </c>
      <c r="F4" s="7"/>
      <c r="G4" s="8">
        <v>6185</v>
      </c>
      <c r="H4" s="7">
        <f t="shared" si="0"/>
        <v>0</v>
      </c>
      <c r="I4" s="7"/>
      <c r="J4" s="7">
        <v>150</v>
      </c>
      <c r="K4" s="7"/>
      <c r="L4" s="7">
        <v>50</v>
      </c>
      <c r="M4" s="7"/>
      <c r="N4" s="7"/>
      <c r="O4" s="7">
        <v>0</v>
      </c>
      <c r="P4" s="7"/>
      <c r="Q4" s="7"/>
      <c r="R4" s="7"/>
      <c r="S4" s="7"/>
      <c r="T4" s="7"/>
      <c r="U4" s="7"/>
      <c r="V4" s="7"/>
      <c r="W4" s="7">
        <f t="shared" si="1"/>
        <v>200</v>
      </c>
      <c r="X4" s="35">
        <f t="shared" si="2"/>
        <v>1237000</v>
      </c>
      <c r="Y4" s="7"/>
      <c r="Z4" s="39">
        <v>788</v>
      </c>
      <c r="AA4" s="1">
        <f t="shared" si="3"/>
        <v>588</v>
      </c>
    </row>
    <row r="5" spans="1:27" ht="20.100000000000001" customHeight="1">
      <c r="A5" s="13" t="s">
        <v>19</v>
      </c>
      <c r="B5" s="13" t="s">
        <v>9</v>
      </c>
      <c r="C5" s="13" t="s">
        <v>20</v>
      </c>
      <c r="D5" s="21" t="s">
        <v>21</v>
      </c>
      <c r="E5" s="7" t="s">
        <v>12</v>
      </c>
      <c r="F5" s="7"/>
      <c r="G5" s="8">
        <v>4355</v>
      </c>
      <c r="H5" s="7">
        <f t="shared" si="0"/>
        <v>0</v>
      </c>
      <c r="I5" s="7"/>
      <c r="J5" s="7">
        <v>50</v>
      </c>
      <c r="K5" s="7">
        <v>3</v>
      </c>
      <c r="L5" s="7">
        <v>50</v>
      </c>
      <c r="M5" s="7"/>
      <c r="N5" s="7"/>
      <c r="O5" s="7">
        <v>20</v>
      </c>
      <c r="P5" s="7"/>
      <c r="Q5" s="7"/>
      <c r="R5" s="7"/>
      <c r="S5" s="7"/>
      <c r="T5" s="7"/>
      <c r="U5" s="7"/>
      <c r="V5" s="7"/>
      <c r="W5" s="7">
        <f t="shared" si="1"/>
        <v>123</v>
      </c>
      <c r="X5" s="35">
        <f t="shared" si="2"/>
        <v>535665</v>
      </c>
      <c r="Y5" s="7"/>
      <c r="Z5" s="39">
        <v>528</v>
      </c>
      <c r="AA5" s="1">
        <f t="shared" si="3"/>
        <v>405</v>
      </c>
    </row>
    <row r="6" spans="1:27" ht="20.100000000000001" customHeight="1">
      <c r="A6" s="13" t="s">
        <v>22</v>
      </c>
      <c r="B6" s="13" t="s">
        <v>9</v>
      </c>
      <c r="C6" s="13" t="s">
        <v>23</v>
      </c>
      <c r="D6" s="21" t="s">
        <v>24</v>
      </c>
      <c r="E6" s="7" t="s">
        <v>12</v>
      </c>
      <c r="F6" s="7"/>
      <c r="G6" s="8">
        <v>400</v>
      </c>
      <c r="H6" s="7">
        <f t="shared" si="0"/>
        <v>0</v>
      </c>
      <c r="I6" s="7"/>
      <c r="J6" s="7">
        <v>50</v>
      </c>
      <c r="K6" s="7"/>
      <c r="L6" s="7">
        <v>10</v>
      </c>
      <c r="M6" s="7"/>
      <c r="N6" s="7"/>
      <c r="O6" s="7">
        <v>0</v>
      </c>
      <c r="P6" s="7"/>
      <c r="Q6" s="7"/>
      <c r="R6" s="7"/>
      <c r="S6" s="7"/>
      <c r="T6" s="7"/>
      <c r="U6" s="7"/>
      <c r="V6" s="7"/>
      <c r="W6" s="7">
        <f t="shared" si="1"/>
        <v>60</v>
      </c>
      <c r="X6" s="35">
        <f t="shared" si="2"/>
        <v>24000</v>
      </c>
      <c r="Y6" s="7"/>
      <c r="Z6" s="39">
        <v>264</v>
      </c>
      <c r="AA6" s="1">
        <f t="shared" si="3"/>
        <v>204</v>
      </c>
    </row>
    <row r="7" spans="1:27" ht="20.100000000000001" customHeight="1">
      <c r="A7" s="13" t="s">
        <v>25</v>
      </c>
      <c r="B7" s="13" t="s">
        <v>9</v>
      </c>
      <c r="C7" s="13" t="s">
        <v>26</v>
      </c>
      <c r="D7" s="21" t="s">
        <v>24</v>
      </c>
      <c r="E7" s="7" t="s">
        <v>12</v>
      </c>
      <c r="F7" s="7"/>
      <c r="G7" s="8">
        <v>0</v>
      </c>
      <c r="H7" s="7">
        <f t="shared" si="0"/>
        <v>0</v>
      </c>
      <c r="I7" s="7"/>
      <c r="J7" s="7">
        <v>3</v>
      </c>
      <c r="K7" s="7">
        <v>1</v>
      </c>
      <c r="L7" s="7">
        <v>1</v>
      </c>
      <c r="M7" s="7"/>
      <c r="N7" s="7"/>
      <c r="O7" s="7">
        <v>1</v>
      </c>
      <c r="P7" s="7"/>
      <c r="Q7" s="7"/>
      <c r="R7" s="7"/>
      <c r="S7" s="7"/>
      <c r="T7" s="7"/>
      <c r="U7" s="7"/>
      <c r="V7" s="7"/>
      <c r="W7" s="7">
        <f t="shared" si="1"/>
        <v>6</v>
      </c>
      <c r="X7" s="35">
        <f t="shared" si="2"/>
        <v>0</v>
      </c>
      <c r="Y7" s="7"/>
      <c r="Z7" s="39"/>
      <c r="AA7" s="41">
        <f t="shared" si="3"/>
        <v>-6</v>
      </c>
    </row>
    <row r="8" spans="1:27" ht="20.100000000000001" customHeight="1">
      <c r="A8" s="13" t="s">
        <v>27</v>
      </c>
      <c r="B8" s="13" t="s">
        <v>9</v>
      </c>
      <c r="C8" s="13" t="s">
        <v>28</v>
      </c>
      <c r="D8" s="21" t="s">
        <v>29</v>
      </c>
      <c r="E8" s="7" t="s">
        <v>12</v>
      </c>
      <c r="F8" s="7"/>
      <c r="G8" s="8">
        <v>0</v>
      </c>
      <c r="H8" s="7">
        <f t="shared" si="0"/>
        <v>0</v>
      </c>
      <c r="I8" s="7"/>
      <c r="J8" s="7">
        <v>6</v>
      </c>
      <c r="K8" s="7">
        <v>1</v>
      </c>
      <c r="L8" s="7">
        <v>1</v>
      </c>
      <c r="M8" s="7"/>
      <c r="N8" s="7">
        <v>3</v>
      </c>
      <c r="O8" s="7">
        <v>1</v>
      </c>
      <c r="P8" s="7"/>
      <c r="Q8" s="7"/>
      <c r="R8" s="7"/>
      <c r="S8" s="7"/>
      <c r="T8" s="7"/>
      <c r="U8" s="7"/>
      <c r="V8" s="7"/>
      <c r="W8" s="7">
        <f t="shared" si="1"/>
        <v>12</v>
      </c>
      <c r="X8" s="35">
        <f t="shared" si="2"/>
        <v>0</v>
      </c>
      <c r="Y8" s="7"/>
      <c r="Z8" s="39">
        <v>112</v>
      </c>
      <c r="AA8" s="1">
        <f t="shared" si="3"/>
        <v>100</v>
      </c>
    </row>
    <row r="9" spans="1:27" ht="20.100000000000001" customHeight="1">
      <c r="A9" s="7" t="s">
        <v>30</v>
      </c>
      <c r="B9" s="7" t="s">
        <v>9</v>
      </c>
      <c r="C9" s="7" t="s">
        <v>31</v>
      </c>
      <c r="D9" s="21" t="s">
        <v>32</v>
      </c>
      <c r="E9" s="7" t="s">
        <v>12</v>
      </c>
      <c r="F9" s="7"/>
      <c r="G9" s="8">
        <v>336</v>
      </c>
      <c r="H9" s="7">
        <f t="shared" si="0"/>
        <v>0</v>
      </c>
      <c r="I9" s="7"/>
      <c r="J9" s="7">
        <v>50</v>
      </c>
      <c r="K9" s="7">
        <v>3</v>
      </c>
      <c r="L9" s="7">
        <v>30</v>
      </c>
      <c r="M9" s="7"/>
      <c r="N9" s="7">
        <v>20</v>
      </c>
      <c r="O9" s="7">
        <v>4</v>
      </c>
      <c r="P9" s="7"/>
      <c r="Q9" s="7"/>
      <c r="R9" s="7"/>
      <c r="S9" s="7"/>
      <c r="T9" s="7"/>
      <c r="U9" s="7"/>
      <c r="V9" s="7"/>
      <c r="W9" s="7">
        <f t="shared" si="1"/>
        <v>107</v>
      </c>
      <c r="X9" s="35">
        <f t="shared" si="2"/>
        <v>35952</v>
      </c>
      <c r="Y9" s="7"/>
      <c r="Z9" s="39">
        <v>192</v>
      </c>
      <c r="AA9" s="1">
        <f t="shared" si="3"/>
        <v>85</v>
      </c>
    </row>
    <row r="10" spans="1:27" ht="20.100000000000001" customHeight="1">
      <c r="A10" s="25" t="s">
        <v>33</v>
      </c>
      <c r="B10" s="25" t="s">
        <v>34</v>
      </c>
      <c r="C10" s="25" t="s">
        <v>35</v>
      </c>
      <c r="D10" s="24" t="s">
        <v>36</v>
      </c>
      <c r="E10" s="25" t="s">
        <v>12</v>
      </c>
      <c r="F10" s="25"/>
      <c r="G10" s="26">
        <v>7800</v>
      </c>
      <c r="H10" s="25">
        <f t="shared" si="0"/>
        <v>0</v>
      </c>
      <c r="I10" s="25"/>
      <c r="J10" s="25">
        <v>250</v>
      </c>
      <c r="K10" s="25">
        <v>12</v>
      </c>
      <c r="L10" s="28">
        <v>300</v>
      </c>
      <c r="M10" s="25"/>
      <c r="N10" s="25">
        <v>100</v>
      </c>
      <c r="O10" s="25"/>
      <c r="P10" s="25"/>
      <c r="Q10" s="25">
        <v>20</v>
      </c>
      <c r="R10" s="25"/>
      <c r="S10" s="25"/>
      <c r="T10" s="25">
        <v>15</v>
      </c>
      <c r="U10" s="25">
        <v>50</v>
      </c>
      <c r="V10" s="25"/>
      <c r="W10" s="25">
        <f t="shared" si="1"/>
        <v>747</v>
      </c>
      <c r="X10" s="37">
        <f t="shared" si="2"/>
        <v>5826600</v>
      </c>
      <c r="Y10" s="36">
        <v>12647196</v>
      </c>
      <c r="Z10" s="39">
        <v>4180</v>
      </c>
      <c r="AA10" s="1">
        <f t="shared" si="3"/>
        <v>3433</v>
      </c>
    </row>
    <row r="11" spans="1:27" ht="20.100000000000001" customHeight="1">
      <c r="A11" s="7" t="s">
        <v>37</v>
      </c>
      <c r="B11" s="7" t="s">
        <v>34</v>
      </c>
      <c r="C11" s="7" t="s">
        <v>38</v>
      </c>
      <c r="D11" s="21" t="s">
        <v>39</v>
      </c>
      <c r="E11" s="7" t="s">
        <v>12</v>
      </c>
      <c r="F11" s="7"/>
      <c r="G11" s="8">
        <v>5090</v>
      </c>
      <c r="H11" s="7">
        <f t="shared" si="0"/>
        <v>0</v>
      </c>
      <c r="I11" s="7"/>
      <c r="J11" s="7">
        <v>250</v>
      </c>
      <c r="K11" s="7">
        <v>12</v>
      </c>
      <c r="L11" s="7">
        <v>300</v>
      </c>
      <c r="M11" s="7"/>
      <c r="N11" s="7">
        <v>100</v>
      </c>
      <c r="O11" s="7"/>
      <c r="P11" s="7"/>
      <c r="Q11" s="7">
        <v>20</v>
      </c>
      <c r="R11" s="7"/>
      <c r="S11" s="7"/>
      <c r="T11" s="7">
        <v>15</v>
      </c>
      <c r="U11" s="7">
        <v>50</v>
      </c>
      <c r="V11" s="7"/>
      <c r="W11" s="7">
        <f t="shared" si="1"/>
        <v>747</v>
      </c>
      <c r="X11" s="35">
        <f t="shared" si="2"/>
        <v>3802230</v>
      </c>
      <c r="Y11" s="7"/>
      <c r="Z11" s="39">
        <v>4180</v>
      </c>
      <c r="AA11" s="1">
        <f t="shared" si="3"/>
        <v>3433</v>
      </c>
    </row>
    <row r="12" spans="1:27" ht="20.100000000000001" customHeight="1">
      <c r="A12" s="7" t="s">
        <v>40</v>
      </c>
      <c r="B12" s="7" t="s">
        <v>34</v>
      </c>
      <c r="C12" s="7" t="s">
        <v>41</v>
      </c>
      <c r="D12" s="21" t="s">
        <v>42</v>
      </c>
      <c r="E12" s="7" t="s">
        <v>12</v>
      </c>
      <c r="F12" s="7"/>
      <c r="G12" s="8">
        <v>1720</v>
      </c>
      <c r="H12" s="7">
        <f t="shared" si="0"/>
        <v>0</v>
      </c>
      <c r="I12" s="7"/>
      <c r="J12" s="7">
        <v>250</v>
      </c>
      <c r="K12" s="7">
        <v>12</v>
      </c>
      <c r="L12" s="7">
        <v>300</v>
      </c>
      <c r="M12" s="7"/>
      <c r="N12" s="7">
        <v>100</v>
      </c>
      <c r="O12" s="7"/>
      <c r="P12" s="7"/>
      <c r="Q12" s="7">
        <v>20</v>
      </c>
      <c r="R12" s="7"/>
      <c r="S12" s="7"/>
      <c r="T12" s="7">
        <v>15</v>
      </c>
      <c r="U12" s="7">
        <v>50</v>
      </c>
      <c r="V12" s="7"/>
      <c r="W12" s="7">
        <f t="shared" si="1"/>
        <v>747</v>
      </c>
      <c r="X12" s="35">
        <f t="shared" si="2"/>
        <v>1284840</v>
      </c>
      <c r="Y12" s="7"/>
      <c r="Z12" s="39">
        <v>4180</v>
      </c>
      <c r="AA12" s="1">
        <f t="shared" si="3"/>
        <v>3433</v>
      </c>
    </row>
    <row r="13" spans="1:27" ht="20.100000000000001" customHeight="1">
      <c r="A13" s="7" t="s">
        <v>43</v>
      </c>
      <c r="B13" s="7" t="s">
        <v>34</v>
      </c>
      <c r="C13" s="7" t="s">
        <v>44</v>
      </c>
      <c r="D13" s="21" t="s">
        <v>45</v>
      </c>
      <c r="E13" s="7" t="s">
        <v>12</v>
      </c>
      <c r="F13" s="7"/>
      <c r="G13" s="8">
        <v>2210</v>
      </c>
      <c r="H13" s="7">
        <f t="shared" si="0"/>
        <v>0</v>
      </c>
      <c r="I13" s="7"/>
      <c r="J13" s="7">
        <v>250</v>
      </c>
      <c r="K13" s="7">
        <v>12</v>
      </c>
      <c r="L13" s="7">
        <v>300</v>
      </c>
      <c r="M13" s="7"/>
      <c r="N13" s="7">
        <v>100</v>
      </c>
      <c r="O13" s="7"/>
      <c r="P13" s="7"/>
      <c r="Q13" s="7">
        <v>20</v>
      </c>
      <c r="R13" s="7"/>
      <c r="S13" s="7"/>
      <c r="T13" s="7">
        <v>15</v>
      </c>
      <c r="U13" s="7">
        <v>50</v>
      </c>
      <c r="V13" s="7"/>
      <c r="W13" s="7">
        <f t="shared" si="1"/>
        <v>747</v>
      </c>
      <c r="X13" s="35">
        <f t="shared" si="2"/>
        <v>1650870</v>
      </c>
      <c r="Y13" s="7"/>
      <c r="Z13" s="39">
        <v>4180</v>
      </c>
      <c r="AA13" s="1">
        <f t="shared" si="3"/>
        <v>3433</v>
      </c>
    </row>
    <row r="14" spans="1:27" ht="20.100000000000001" customHeight="1">
      <c r="A14" s="7" t="s">
        <v>46</v>
      </c>
      <c r="B14" s="7" t="s">
        <v>34</v>
      </c>
      <c r="C14" s="13" t="s">
        <v>26</v>
      </c>
      <c r="D14" s="21" t="s">
        <v>677</v>
      </c>
      <c r="E14" s="7" t="s">
        <v>12</v>
      </c>
      <c r="F14" s="7"/>
      <c r="G14" s="8">
        <v>0</v>
      </c>
      <c r="H14" s="7">
        <f t="shared" si="0"/>
        <v>0</v>
      </c>
      <c r="I14" s="7"/>
      <c r="J14" s="7">
        <v>3</v>
      </c>
      <c r="K14" s="7">
        <v>1</v>
      </c>
      <c r="L14" s="7">
        <v>3</v>
      </c>
      <c r="M14" s="7"/>
      <c r="N14" s="7"/>
      <c r="O14" s="7"/>
      <c r="P14" s="7"/>
      <c r="Q14" s="7">
        <v>1</v>
      </c>
      <c r="R14" s="7"/>
      <c r="S14" s="7"/>
      <c r="T14" s="7">
        <v>1</v>
      </c>
      <c r="U14" s="7"/>
      <c r="V14" s="7"/>
      <c r="W14" s="7">
        <f t="shared" si="1"/>
        <v>9</v>
      </c>
      <c r="X14" s="35">
        <f t="shared" si="2"/>
        <v>0</v>
      </c>
      <c r="Y14" s="7"/>
      <c r="Z14" s="39"/>
      <c r="AA14" s="41">
        <f t="shared" si="3"/>
        <v>-9</v>
      </c>
    </row>
    <row r="15" spans="1:27" ht="20.100000000000001" customHeight="1">
      <c r="A15" s="7" t="s">
        <v>47</v>
      </c>
      <c r="B15" s="7" t="s">
        <v>34</v>
      </c>
      <c r="C15" s="7" t="s">
        <v>48</v>
      </c>
      <c r="D15" s="21" t="s">
        <v>49</v>
      </c>
      <c r="E15" s="7" t="s">
        <v>12</v>
      </c>
      <c r="F15" s="7"/>
      <c r="G15" s="8">
        <v>0</v>
      </c>
      <c r="H15" s="7">
        <f t="shared" si="0"/>
        <v>0</v>
      </c>
      <c r="I15" s="7"/>
      <c r="J15" s="7">
        <v>6</v>
      </c>
      <c r="K15" s="7">
        <v>1</v>
      </c>
      <c r="L15" s="7">
        <v>6</v>
      </c>
      <c r="M15" s="7"/>
      <c r="N15" s="7"/>
      <c r="O15" s="7"/>
      <c r="P15" s="7"/>
      <c r="Q15" s="7">
        <v>1</v>
      </c>
      <c r="R15" s="7"/>
      <c r="S15" s="7"/>
      <c r="T15" s="7">
        <v>2</v>
      </c>
      <c r="U15" s="7"/>
      <c r="V15" s="7"/>
      <c r="W15" s="7">
        <f t="shared" si="1"/>
        <v>16</v>
      </c>
      <c r="X15" s="35">
        <f t="shared" si="2"/>
        <v>0</v>
      </c>
      <c r="Y15" s="7"/>
      <c r="Z15" s="39">
        <v>72</v>
      </c>
      <c r="AA15" s="1">
        <f t="shared" si="3"/>
        <v>56</v>
      </c>
    </row>
    <row r="16" spans="1:27" ht="20.100000000000001" customHeight="1">
      <c r="A16" s="7" t="s">
        <v>50</v>
      </c>
      <c r="B16" s="7" t="s">
        <v>34</v>
      </c>
      <c r="C16" s="7" t="s">
        <v>51</v>
      </c>
      <c r="D16" s="21" t="s">
        <v>31</v>
      </c>
      <c r="E16" s="7" t="s">
        <v>12</v>
      </c>
      <c r="F16" s="7"/>
      <c r="G16" s="8">
        <v>336</v>
      </c>
      <c r="H16" s="7">
        <f t="shared" si="0"/>
        <v>0</v>
      </c>
      <c r="I16" s="7"/>
      <c r="J16" s="7">
        <v>80</v>
      </c>
      <c r="K16" s="7">
        <v>6</v>
      </c>
      <c r="L16" s="7">
        <v>150</v>
      </c>
      <c r="M16" s="7"/>
      <c r="N16" s="7"/>
      <c r="O16" s="7"/>
      <c r="P16" s="7"/>
      <c r="Q16" s="7"/>
      <c r="R16" s="7"/>
      <c r="S16" s="7"/>
      <c r="T16" s="7">
        <v>10</v>
      </c>
      <c r="U16" s="7"/>
      <c r="V16" s="7"/>
      <c r="W16" s="7">
        <f t="shared" si="1"/>
        <v>246</v>
      </c>
      <c r="X16" s="35">
        <f t="shared" si="2"/>
        <v>82656</v>
      </c>
      <c r="Y16" s="7"/>
      <c r="Z16" s="39">
        <v>752</v>
      </c>
      <c r="AA16" s="1">
        <f t="shared" si="3"/>
        <v>506</v>
      </c>
    </row>
    <row r="17" spans="1:27" ht="20.100000000000001" customHeight="1">
      <c r="A17" s="25" t="s">
        <v>52</v>
      </c>
      <c r="B17" s="25" t="s">
        <v>53</v>
      </c>
      <c r="C17" s="25" t="s">
        <v>35</v>
      </c>
      <c r="D17" s="24" t="s">
        <v>54</v>
      </c>
      <c r="E17" s="25" t="s">
        <v>12</v>
      </c>
      <c r="F17" s="25"/>
      <c r="G17" s="26">
        <v>6400</v>
      </c>
      <c r="H17" s="25">
        <f t="shared" si="0"/>
        <v>0</v>
      </c>
      <c r="I17" s="25"/>
      <c r="J17" s="25">
        <v>250</v>
      </c>
      <c r="K17" s="25">
        <v>20</v>
      </c>
      <c r="L17" s="25">
        <v>100</v>
      </c>
      <c r="M17" s="25"/>
      <c r="N17" s="25"/>
      <c r="O17" s="25"/>
      <c r="P17" s="25">
        <v>70</v>
      </c>
      <c r="Q17" s="25">
        <v>15</v>
      </c>
      <c r="R17" s="25">
        <v>50</v>
      </c>
      <c r="S17" s="25"/>
      <c r="T17" s="25">
        <v>10</v>
      </c>
      <c r="U17" s="25"/>
      <c r="V17" s="25"/>
      <c r="W17" s="25">
        <f t="shared" si="1"/>
        <v>515</v>
      </c>
      <c r="X17" s="37">
        <f t="shared" si="2"/>
        <v>3296000</v>
      </c>
      <c r="Y17" s="36">
        <v>3296000</v>
      </c>
      <c r="Z17" s="39">
        <v>2120</v>
      </c>
      <c r="AA17" s="1">
        <f t="shared" si="3"/>
        <v>1605</v>
      </c>
    </row>
    <row r="18" spans="1:27" ht="20.100000000000001" customHeight="1">
      <c r="A18" s="7" t="s">
        <v>55</v>
      </c>
      <c r="B18" s="7" t="s">
        <v>53</v>
      </c>
      <c r="C18" s="7" t="s">
        <v>38</v>
      </c>
      <c r="D18" s="21" t="s">
        <v>56</v>
      </c>
      <c r="E18" s="7" t="s">
        <v>12</v>
      </c>
      <c r="F18" s="7"/>
      <c r="G18" s="8">
        <v>5600</v>
      </c>
      <c r="H18" s="7">
        <f t="shared" si="0"/>
        <v>0</v>
      </c>
      <c r="I18" s="7"/>
      <c r="J18" s="7">
        <v>250</v>
      </c>
      <c r="K18" s="7">
        <v>20</v>
      </c>
      <c r="L18" s="7">
        <v>100</v>
      </c>
      <c r="M18" s="7"/>
      <c r="N18" s="7"/>
      <c r="O18" s="7"/>
      <c r="P18" s="7">
        <v>70</v>
      </c>
      <c r="Q18" s="7">
        <v>15</v>
      </c>
      <c r="R18" s="7">
        <v>50</v>
      </c>
      <c r="S18" s="7"/>
      <c r="T18" s="7">
        <v>10</v>
      </c>
      <c r="U18" s="7"/>
      <c r="V18" s="7"/>
      <c r="W18" s="7">
        <f t="shared" si="1"/>
        <v>515</v>
      </c>
      <c r="X18" s="35">
        <f t="shared" si="2"/>
        <v>2884000</v>
      </c>
      <c r="Y18" s="7"/>
      <c r="Z18" s="39">
        <v>2120</v>
      </c>
      <c r="AA18" s="1">
        <f t="shared" si="3"/>
        <v>1605</v>
      </c>
    </row>
    <row r="19" spans="1:27" ht="20.100000000000001" customHeight="1">
      <c r="A19" s="7" t="s">
        <v>57</v>
      </c>
      <c r="B19" s="7" t="s">
        <v>53</v>
      </c>
      <c r="C19" s="7" t="s">
        <v>41</v>
      </c>
      <c r="D19" s="21" t="s">
        <v>58</v>
      </c>
      <c r="E19" s="7" t="s">
        <v>12</v>
      </c>
      <c r="F19" s="7"/>
      <c r="G19" s="8">
        <v>2500</v>
      </c>
      <c r="H19" s="7">
        <f t="shared" si="0"/>
        <v>0</v>
      </c>
      <c r="I19" s="7"/>
      <c r="J19" s="7">
        <v>250</v>
      </c>
      <c r="K19" s="7">
        <v>20</v>
      </c>
      <c r="L19" s="7">
        <v>100</v>
      </c>
      <c r="M19" s="7"/>
      <c r="N19" s="7"/>
      <c r="O19" s="7"/>
      <c r="P19" s="7">
        <v>70</v>
      </c>
      <c r="Q19" s="7">
        <v>15</v>
      </c>
      <c r="R19" s="7">
        <v>50</v>
      </c>
      <c r="S19" s="7"/>
      <c r="T19" s="7">
        <v>10</v>
      </c>
      <c r="U19" s="7"/>
      <c r="V19" s="7"/>
      <c r="W19" s="7">
        <f t="shared" si="1"/>
        <v>515</v>
      </c>
      <c r="X19" s="35">
        <f t="shared" si="2"/>
        <v>1287500</v>
      </c>
      <c r="Y19" s="7"/>
      <c r="Z19" s="39">
        <v>2120</v>
      </c>
      <c r="AA19" s="1">
        <f t="shared" si="3"/>
        <v>1605</v>
      </c>
    </row>
    <row r="20" spans="1:27" ht="20.100000000000001" customHeight="1">
      <c r="A20" s="7" t="s">
        <v>59</v>
      </c>
      <c r="B20" s="7" t="s">
        <v>53</v>
      </c>
      <c r="C20" s="7" t="s">
        <v>44</v>
      </c>
      <c r="D20" s="21" t="s">
        <v>60</v>
      </c>
      <c r="E20" s="7" t="s">
        <v>12</v>
      </c>
      <c r="F20" s="7"/>
      <c r="G20" s="8">
        <v>2400</v>
      </c>
      <c r="H20" s="7">
        <f t="shared" si="0"/>
        <v>0</v>
      </c>
      <c r="I20" s="7"/>
      <c r="J20" s="7">
        <v>250</v>
      </c>
      <c r="K20" s="7">
        <v>15</v>
      </c>
      <c r="L20" s="7">
        <v>100</v>
      </c>
      <c r="M20" s="7"/>
      <c r="N20" s="7"/>
      <c r="O20" s="7"/>
      <c r="P20" s="7">
        <v>70</v>
      </c>
      <c r="Q20" s="7">
        <v>15</v>
      </c>
      <c r="R20" s="7">
        <v>50</v>
      </c>
      <c r="S20" s="7"/>
      <c r="T20" s="7">
        <v>10</v>
      </c>
      <c r="U20" s="7"/>
      <c r="V20" s="7"/>
      <c r="W20" s="7">
        <f t="shared" si="1"/>
        <v>510</v>
      </c>
      <c r="X20" s="35">
        <f t="shared" si="2"/>
        <v>1224000</v>
      </c>
      <c r="Y20" s="7"/>
      <c r="Z20" s="39">
        <v>2120</v>
      </c>
      <c r="AA20" s="1">
        <f t="shared" si="3"/>
        <v>1610</v>
      </c>
    </row>
    <row r="21" spans="1:27" ht="20.100000000000001" customHeight="1">
      <c r="A21" s="7" t="s">
        <v>61</v>
      </c>
      <c r="B21" s="7" t="s">
        <v>53</v>
      </c>
      <c r="C21" s="13" t="s">
        <v>26</v>
      </c>
      <c r="D21" s="21" t="s">
        <v>677</v>
      </c>
      <c r="E21" s="7" t="s">
        <v>12</v>
      </c>
      <c r="F21" s="7"/>
      <c r="G21" s="8">
        <v>0</v>
      </c>
      <c r="H21" s="7">
        <f t="shared" si="0"/>
        <v>0</v>
      </c>
      <c r="I21" s="7"/>
      <c r="J21" s="7">
        <v>3</v>
      </c>
      <c r="K21" s="7">
        <v>1</v>
      </c>
      <c r="L21" s="7">
        <v>3</v>
      </c>
      <c r="M21" s="7"/>
      <c r="N21" s="7"/>
      <c r="O21" s="7"/>
      <c r="P21" s="7">
        <v>1</v>
      </c>
      <c r="Q21" s="7">
        <v>1</v>
      </c>
      <c r="R21" s="7">
        <v>2</v>
      </c>
      <c r="S21" s="7"/>
      <c r="T21" s="7">
        <v>1</v>
      </c>
      <c r="U21" s="7"/>
      <c r="V21" s="7"/>
      <c r="W21" s="7">
        <f t="shared" si="1"/>
        <v>12</v>
      </c>
      <c r="X21" s="35">
        <f t="shared" si="2"/>
        <v>0</v>
      </c>
      <c r="Y21" s="7"/>
      <c r="Z21" s="39"/>
      <c r="AA21" s="41">
        <f t="shared" si="3"/>
        <v>-12</v>
      </c>
    </row>
    <row r="22" spans="1:27" ht="20.100000000000001" customHeight="1">
      <c r="A22" s="7" t="s">
        <v>62</v>
      </c>
      <c r="B22" s="7" t="s">
        <v>53</v>
      </c>
      <c r="C22" s="7" t="s">
        <v>48</v>
      </c>
      <c r="D22" s="21" t="s">
        <v>63</v>
      </c>
      <c r="E22" s="7" t="s">
        <v>12</v>
      </c>
      <c r="F22" s="7"/>
      <c r="G22" s="8">
        <v>0</v>
      </c>
      <c r="H22" s="7">
        <f t="shared" si="0"/>
        <v>0</v>
      </c>
      <c r="I22" s="7"/>
      <c r="J22" s="7">
        <v>6</v>
      </c>
      <c r="K22" s="7">
        <v>1</v>
      </c>
      <c r="L22" s="7">
        <v>6</v>
      </c>
      <c r="M22" s="7"/>
      <c r="N22" s="7"/>
      <c r="O22" s="7"/>
      <c r="P22" s="7">
        <v>2</v>
      </c>
      <c r="Q22" s="7">
        <v>1</v>
      </c>
      <c r="R22" s="7">
        <v>4</v>
      </c>
      <c r="S22" s="7"/>
      <c r="T22" s="7">
        <v>2</v>
      </c>
      <c r="U22" s="7"/>
      <c r="V22" s="7"/>
      <c r="W22" s="7">
        <f t="shared" si="1"/>
        <v>22</v>
      </c>
      <c r="X22" s="35">
        <f t="shared" si="2"/>
        <v>0</v>
      </c>
      <c r="Y22" s="7"/>
      <c r="Z22" s="39">
        <v>60</v>
      </c>
      <c r="AA22" s="1">
        <f t="shared" si="3"/>
        <v>38</v>
      </c>
    </row>
    <row r="23" spans="1:27" ht="20.100000000000001" customHeight="1">
      <c r="A23" s="7" t="s">
        <v>64</v>
      </c>
      <c r="B23" s="7" t="s">
        <v>53</v>
      </c>
      <c r="C23" s="7" t="s">
        <v>51</v>
      </c>
      <c r="D23" s="21" t="s">
        <v>31</v>
      </c>
      <c r="E23" s="7" t="s">
        <v>12</v>
      </c>
      <c r="F23" s="7"/>
      <c r="G23" s="8">
        <v>336</v>
      </c>
      <c r="H23" s="7">
        <f t="shared" si="0"/>
        <v>0</v>
      </c>
      <c r="I23" s="7"/>
      <c r="J23" s="7">
        <v>80</v>
      </c>
      <c r="K23" s="7">
        <v>10</v>
      </c>
      <c r="L23" s="7">
        <v>60</v>
      </c>
      <c r="M23" s="7"/>
      <c r="N23" s="7"/>
      <c r="O23" s="7"/>
      <c r="P23" s="7">
        <v>20</v>
      </c>
      <c r="Q23" s="7">
        <v>4</v>
      </c>
      <c r="R23" s="7">
        <v>10</v>
      </c>
      <c r="S23" s="7"/>
      <c r="T23" s="7">
        <v>10</v>
      </c>
      <c r="U23" s="7"/>
      <c r="V23" s="7"/>
      <c r="W23" s="7">
        <f t="shared" si="1"/>
        <v>194</v>
      </c>
      <c r="X23" s="35">
        <f t="shared" si="2"/>
        <v>65184</v>
      </c>
      <c r="Y23" s="7"/>
      <c r="Z23" s="39">
        <v>424</v>
      </c>
      <c r="AA23" s="1">
        <f t="shared" si="3"/>
        <v>230</v>
      </c>
    </row>
    <row r="24" spans="1:27" ht="20.100000000000001" customHeight="1">
      <c r="A24" s="25" t="s">
        <v>78</v>
      </c>
      <c r="B24" s="25" t="s">
        <v>79</v>
      </c>
      <c r="C24" s="25" t="s">
        <v>35</v>
      </c>
      <c r="D24" s="24" t="s">
        <v>80</v>
      </c>
      <c r="E24" s="25" t="s">
        <v>12</v>
      </c>
      <c r="F24" s="25"/>
      <c r="G24" s="26">
        <v>10200</v>
      </c>
      <c r="H24" s="25">
        <f t="shared" si="0"/>
        <v>0</v>
      </c>
      <c r="I24" s="25">
        <v>7</v>
      </c>
      <c r="J24" s="25">
        <v>40</v>
      </c>
      <c r="K24" s="25"/>
      <c r="L24" s="28">
        <v>150</v>
      </c>
      <c r="M24" s="25"/>
      <c r="N24" s="25"/>
      <c r="O24" s="25"/>
      <c r="P24" s="25"/>
      <c r="Q24" s="25"/>
      <c r="R24" s="25"/>
      <c r="S24" s="25"/>
      <c r="T24" s="25"/>
      <c r="U24" s="25"/>
      <c r="V24" s="25"/>
      <c r="W24" s="25">
        <f t="shared" si="1"/>
        <v>197</v>
      </c>
      <c r="X24" s="37">
        <f t="shared" si="2"/>
        <v>2009400</v>
      </c>
      <c r="Y24" s="36">
        <v>4649200</v>
      </c>
      <c r="Z24" s="39">
        <v>684</v>
      </c>
      <c r="AA24" s="1">
        <f t="shared" si="3"/>
        <v>487</v>
      </c>
    </row>
    <row r="25" spans="1:27" ht="20.100000000000001" customHeight="1">
      <c r="A25" s="7" t="s">
        <v>81</v>
      </c>
      <c r="B25" s="7" t="s">
        <v>79</v>
      </c>
      <c r="C25" s="7" t="s">
        <v>38</v>
      </c>
      <c r="D25" s="21" t="s">
        <v>82</v>
      </c>
      <c r="E25" s="7" t="s">
        <v>12</v>
      </c>
      <c r="F25" s="7"/>
      <c r="G25" s="8">
        <v>7300</v>
      </c>
      <c r="H25" s="7">
        <f t="shared" si="0"/>
        <v>0</v>
      </c>
      <c r="I25" s="7">
        <v>7</v>
      </c>
      <c r="J25" s="7">
        <v>40</v>
      </c>
      <c r="K25" s="7"/>
      <c r="L25" s="7">
        <v>150</v>
      </c>
      <c r="M25" s="7"/>
      <c r="N25" s="7"/>
      <c r="O25" s="7"/>
      <c r="P25" s="7"/>
      <c r="Q25" s="7"/>
      <c r="R25" s="7"/>
      <c r="S25" s="7"/>
      <c r="T25" s="7"/>
      <c r="U25" s="7"/>
      <c r="V25" s="7"/>
      <c r="W25" s="7">
        <f t="shared" si="1"/>
        <v>197</v>
      </c>
      <c r="X25" s="35">
        <f t="shared" si="2"/>
        <v>1438100</v>
      </c>
      <c r="Y25" s="7"/>
      <c r="Z25" s="39">
        <v>684</v>
      </c>
      <c r="AA25" s="1">
        <f t="shared" si="3"/>
        <v>487</v>
      </c>
    </row>
    <row r="26" spans="1:27" ht="20.100000000000001" customHeight="1">
      <c r="A26" s="7" t="s">
        <v>83</v>
      </c>
      <c r="B26" s="7" t="s">
        <v>79</v>
      </c>
      <c r="C26" s="7" t="s">
        <v>41</v>
      </c>
      <c r="D26" s="21" t="s">
        <v>84</v>
      </c>
      <c r="E26" s="7" t="s">
        <v>12</v>
      </c>
      <c r="F26" s="7"/>
      <c r="G26" s="8">
        <v>2950</v>
      </c>
      <c r="H26" s="7">
        <f t="shared" si="0"/>
        <v>0</v>
      </c>
      <c r="I26" s="7">
        <v>7</v>
      </c>
      <c r="J26" s="7">
        <v>40</v>
      </c>
      <c r="K26" s="7"/>
      <c r="L26" s="7">
        <v>150</v>
      </c>
      <c r="M26" s="7"/>
      <c r="N26" s="7"/>
      <c r="O26" s="7"/>
      <c r="P26" s="7"/>
      <c r="Q26" s="7"/>
      <c r="R26" s="7"/>
      <c r="S26" s="7"/>
      <c r="T26" s="7"/>
      <c r="U26" s="7"/>
      <c r="V26" s="7"/>
      <c r="W26" s="7">
        <f t="shared" si="1"/>
        <v>197</v>
      </c>
      <c r="X26" s="35">
        <f t="shared" si="2"/>
        <v>581150</v>
      </c>
      <c r="Y26" s="7"/>
      <c r="Z26" s="39">
        <v>684</v>
      </c>
      <c r="AA26" s="1">
        <f t="shared" si="3"/>
        <v>487</v>
      </c>
    </row>
    <row r="27" spans="1:27" ht="20.100000000000001" customHeight="1">
      <c r="A27" s="7" t="s">
        <v>85</v>
      </c>
      <c r="B27" s="7" t="s">
        <v>79</v>
      </c>
      <c r="C27" s="7" t="s">
        <v>44</v>
      </c>
      <c r="D27" s="21" t="s">
        <v>86</v>
      </c>
      <c r="E27" s="7" t="s">
        <v>12</v>
      </c>
      <c r="F27" s="7"/>
      <c r="G27" s="8">
        <v>3150</v>
      </c>
      <c r="H27" s="7">
        <f t="shared" si="0"/>
        <v>0</v>
      </c>
      <c r="I27" s="7">
        <v>7</v>
      </c>
      <c r="J27" s="7">
        <v>40</v>
      </c>
      <c r="K27" s="7"/>
      <c r="L27" s="7">
        <v>150</v>
      </c>
      <c r="M27" s="7"/>
      <c r="N27" s="7"/>
      <c r="O27" s="7"/>
      <c r="P27" s="7"/>
      <c r="Q27" s="7"/>
      <c r="R27" s="7"/>
      <c r="S27" s="7"/>
      <c r="T27" s="7"/>
      <c r="U27" s="7"/>
      <c r="V27" s="7"/>
      <c r="W27" s="7">
        <f t="shared" si="1"/>
        <v>197</v>
      </c>
      <c r="X27" s="35">
        <f t="shared" si="2"/>
        <v>620550</v>
      </c>
      <c r="Y27" s="7"/>
      <c r="Z27" s="39">
        <v>684</v>
      </c>
      <c r="AA27" s="1">
        <f t="shared" si="3"/>
        <v>487</v>
      </c>
    </row>
    <row r="28" spans="1:27" ht="20.100000000000001" customHeight="1">
      <c r="A28" s="7" t="s">
        <v>87</v>
      </c>
      <c r="B28" s="7" t="s">
        <v>79</v>
      </c>
      <c r="C28" s="7" t="s">
        <v>23</v>
      </c>
      <c r="D28" s="21" t="s">
        <v>88</v>
      </c>
      <c r="E28" s="7" t="s">
        <v>12</v>
      </c>
      <c r="F28" s="7"/>
      <c r="G28" s="8">
        <v>0</v>
      </c>
      <c r="H28" s="7">
        <f t="shared" si="0"/>
        <v>0</v>
      </c>
      <c r="I28" s="7"/>
      <c r="J28" s="7">
        <v>40</v>
      </c>
      <c r="K28" s="7"/>
      <c r="L28" s="7">
        <v>10</v>
      </c>
      <c r="M28" s="7"/>
      <c r="N28" s="7"/>
      <c r="O28" s="7"/>
      <c r="P28" s="7"/>
      <c r="Q28" s="7"/>
      <c r="R28" s="7"/>
      <c r="S28" s="7"/>
      <c r="T28" s="7"/>
      <c r="U28" s="7"/>
      <c r="V28" s="7"/>
      <c r="W28" s="7">
        <f t="shared" si="1"/>
        <v>50</v>
      </c>
      <c r="X28" s="35">
        <f t="shared" si="2"/>
        <v>0</v>
      </c>
      <c r="Y28" s="7"/>
      <c r="Z28" s="39">
        <v>164</v>
      </c>
      <c r="AA28" s="1">
        <f t="shared" si="3"/>
        <v>114</v>
      </c>
    </row>
    <row r="29" spans="1:27" ht="20.100000000000001" customHeight="1">
      <c r="A29" s="7" t="s">
        <v>89</v>
      </c>
      <c r="B29" s="7" t="s">
        <v>79</v>
      </c>
      <c r="C29" s="13" t="s">
        <v>26</v>
      </c>
      <c r="D29" s="21" t="s">
        <v>677</v>
      </c>
      <c r="E29" s="7" t="s">
        <v>12</v>
      </c>
      <c r="F29" s="7"/>
      <c r="G29" s="8">
        <v>0</v>
      </c>
      <c r="H29" s="7">
        <f t="shared" si="0"/>
        <v>0</v>
      </c>
      <c r="I29" s="7">
        <v>1</v>
      </c>
      <c r="J29" s="7">
        <v>1</v>
      </c>
      <c r="K29" s="7"/>
      <c r="L29" s="7">
        <v>3</v>
      </c>
      <c r="M29" s="7"/>
      <c r="N29" s="7"/>
      <c r="O29" s="7"/>
      <c r="P29" s="7"/>
      <c r="Q29" s="7"/>
      <c r="R29" s="7"/>
      <c r="S29" s="7"/>
      <c r="T29" s="7"/>
      <c r="U29" s="7"/>
      <c r="V29" s="7"/>
      <c r="W29" s="7">
        <f t="shared" si="1"/>
        <v>5</v>
      </c>
      <c r="X29" s="35">
        <f t="shared" si="2"/>
        <v>0</v>
      </c>
      <c r="Y29" s="7"/>
      <c r="Z29" s="39"/>
      <c r="AA29" s="41">
        <f t="shared" si="3"/>
        <v>-5</v>
      </c>
    </row>
    <row r="30" spans="1:27" ht="20.100000000000001" customHeight="1">
      <c r="A30" s="7" t="s">
        <v>90</v>
      </c>
      <c r="B30" s="7" t="s">
        <v>79</v>
      </c>
      <c r="C30" s="7" t="s">
        <v>48</v>
      </c>
      <c r="D30" s="21" t="s">
        <v>49</v>
      </c>
      <c r="E30" s="7" t="s">
        <v>12</v>
      </c>
      <c r="F30" s="7"/>
      <c r="G30" s="8">
        <v>0</v>
      </c>
      <c r="H30" s="7">
        <f t="shared" si="0"/>
        <v>0</v>
      </c>
      <c r="I30" s="7">
        <v>2</v>
      </c>
      <c r="J30" s="7">
        <v>2</v>
      </c>
      <c r="K30" s="7"/>
      <c r="L30" s="7">
        <v>6</v>
      </c>
      <c r="M30" s="7"/>
      <c r="N30" s="7"/>
      <c r="O30" s="7"/>
      <c r="P30" s="7"/>
      <c r="Q30" s="7"/>
      <c r="R30" s="7"/>
      <c r="S30" s="7"/>
      <c r="T30" s="7"/>
      <c r="U30" s="7"/>
      <c r="V30" s="7"/>
      <c r="W30" s="7">
        <f t="shared" si="1"/>
        <v>10</v>
      </c>
      <c r="X30" s="35">
        <f t="shared" si="2"/>
        <v>0</v>
      </c>
      <c r="Y30" s="7"/>
      <c r="Z30" s="39">
        <v>28</v>
      </c>
      <c r="AA30" s="1">
        <f t="shared" si="3"/>
        <v>18</v>
      </c>
    </row>
    <row r="31" spans="1:27" ht="20.100000000000001" customHeight="1">
      <c r="A31" s="7" t="s">
        <v>91</v>
      </c>
      <c r="B31" s="7" t="s">
        <v>79</v>
      </c>
      <c r="C31" s="7" t="s">
        <v>51</v>
      </c>
      <c r="D31" s="21" t="s">
        <v>32</v>
      </c>
      <c r="E31" s="7" t="s">
        <v>12</v>
      </c>
      <c r="F31" s="7"/>
      <c r="G31" s="8">
        <v>0</v>
      </c>
      <c r="H31" s="7">
        <f t="shared" si="0"/>
        <v>0</v>
      </c>
      <c r="I31" s="7">
        <v>2</v>
      </c>
      <c r="J31" s="7">
        <v>10</v>
      </c>
      <c r="K31" s="7"/>
      <c r="L31" s="7">
        <v>80</v>
      </c>
      <c r="M31" s="7"/>
      <c r="N31" s="7"/>
      <c r="O31" s="7"/>
      <c r="P31" s="7"/>
      <c r="Q31" s="7"/>
      <c r="R31" s="7"/>
      <c r="S31" s="7"/>
      <c r="T31" s="7"/>
      <c r="U31" s="7"/>
      <c r="V31" s="7"/>
      <c r="W31" s="7">
        <f t="shared" si="1"/>
        <v>92</v>
      </c>
      <c r="X31" s="35">
        <f t="shared" si="2"/>
        <v>0</v>
      </c>
      <c r="Y31" s="7"/>
      <c r="Z31" s="39">
        <v>184</v>
      </c>
      <c r="AA31" s="1">
        <f t="shared" si="3"/>
        <v>92</v>
      </c>
    </row>
    <row r="32" spans="1:27" ht="20.100000000000001" customHeight="1">
      <c r="A32" s="25" t="s">
        <v>126</v>
      </c>
      <c r="B32" s="25" t="s">
        <v>127</v>
      </c>
      <c r="C32" s="25" t="s">
        <v>128</v>
      </c>
      <c r="D32" s="24" t="s">
        <v>129</v>
      </c>
      <c r="E32" s="25" t="s">
        <v>12</v>
      </c>
      <c r="F32" s="25"/>
      <c r="G32" s="26">
        <v>8200</v>
      </c>
      <c r="H32" s="25">
        <f t="shared" si="0"/>
        <v>0</v>
      </c>
      <c r="I32" s="25"/>
      <c r="J32" s="25">
        <v>450</v>
      </c>
      <c r="K32" s="25">
        <v>90</v>
      </c>
      <c r="L32" s="28">
        <v>100</v>
      </c>
      <c r="M32" s="25">
        <v>110</v>
      </c>
      <c r="N32" s="25"/>
      <c r="O32" s="25"/>
      <c r="P32" s="25"/>
      <c r="Q32" s="25"/>
      <c r="R32" s="25">
        <v>30</v>
      </c>
      <c r="S32" s="25"/>
      <c r="T32" s="25"/>
      <c r="U32" s="25"/>
      <c r="V32" s="25"/>
      <c r="W32" s="25">
        <f t="shared" si="1"/>
        <v>780</v>
      </c>
      <c r="X32" s="37">
        <f t="shared" si="2"/>
        <v>6396000</v>
      </c>
      <c r="Y32" s="36">
        <v>11807350</v>
      </c>
      <c r="Z32" s="39">
        <v>2440</v>
      </c>
      <c r="AA32" s="1">
        <f t="shared" si="3"/>
        <v>1660</v>
      </c>
    </row>
    <row r="33" spans="1:27" ht="20.100000000000001" customHeight="1">
      <c r="A33" s="7" t="s">
        <v>130</v>
      </c>
      <c r="B33" s="7" t="s">
        <v>127</v>
      </c>
      <c r="C33" s="7" t="s">
        <v>131</v>
      </c>
      <c r="D33" s="21" t="s">
        <v>132</v>
      </c>
      <c r="E33" s="7" t="s">
        <v>12</v>
      </c>
      <c r="F33" s="7"/>
      <c r="G33" s="8">
        <v>3800</v>
      </c>
      <c r="H33" s="7">
        <f t="shared" si="0"/>
        <v>0</v>
      </c>
      <c r="I33" s="7"/>
      <c r="J33" s="7">
        <v>450</v>
      </c>
      <c r="K33" s="7">
        <v>90</v>
      </c>
      <c r="L33" s="7">
        <v>100</v>
      </c>
      <c r="M33" s="7">
        <v>110</v>
      </c>
      <c r="N33" s="7"/>
      <c r="O33" s="7"/>
      <c r="P33" s="7"/>
      <c r="Q33" s="7"/>
      <c r="R33" s="7">
        <v>30</v>
      </c>
      <c r="S33" s="7"/>
      <c r="T33" s="7"/>
      <c r="U33" s="7"/>
      <c r="V33" s="7"/>
      <c r="W33" s="7">
        <f t="shared" si="1"/>
        <v>780</v>
      </c>
      <c r="X33" s="35">
        <f t="shared" si="2"/>
        <v>2964000</v>
      </c>
      <c r="Y33" s="7"/>
      <c r="Z33" s="39">
        <v>2440</v>
      </c>
      <c r="AA33" s="1">
        <f t="shared" si="3"/>
        <v>1660</v>
      </c>
    </row>
    <row r="34" spans="1:27" ht="20.100000000000001" customHeight="1">
      <c r="A34" s="7" t="s">
        <v>133</v>
      </c>
      <c r="B34" s="7" t="s">
        <v>127</v>
      </c>
      <c r="C34" s="7" t="s">
        <v>134</v>
      </c>
      <c r="D34" s="21" t="s">
        <v>135</v>
      </c>
      <c r="E34" s="7" t="s">
        <v>12</v>
      </c>
      <c r="F34" s="7"/>
      <c r="G34" s="8">
        <v>3850</v>
      </c>
      <c r="H34" s="7">
        <f t="shared" si="0"/>
        <v>0</v>
      </c>
      <c r="I34" s="7"/>
      <c r="J34" s="7">
        <v>50</v>
      </c>
      <c r="K34" s="7"/>
      <c r="L34" s="7">
        <v>0</v>
      </c>
      <c r="M34" s="7"/>
      <c r="N34" s="7"/>
      <c r="O34" s="7"/>
      <c r="P34" s="7"/>
      <c r="Q34" s="7"/>
      <c r="R34" s="7"/>
      <c r="S34" s="7"/>
      <c r="T34" s="7"/>
      <c r="U34" s="7"/>
      <c r="V34" s="7"/>
      <c r="W34" s="7">
        <f t="shared" si="1"/>
        <v>50</v>
      </c>
      <c r="X34" s="35">
        <f t="shared" si="2"/>
        <v>192500</v>
      </c>
      <c r="Y34" s="7"/>
      <c r="Z34" s="39">
        <v>180</v>
      </c>
      <c r="AA34" s="1">
        <f t="shared" si="3"/>
        <v>130</v>
      </c>
    </row>
    <row r="35" spans="1:27" ht="20.100000000000001" customHeight="1">
      <c r="A35" s="7" t="s">
        <v>136</v>
      </c>
      <c r="B35" s="7" t="s">
        <v>127</v>
      </c>
      <c r="C35" s="7" t="s">
        <v>137</v>
      </c>
      <c r="D35" s="21" t="s">
        <v>138</v>
      </c>
      <c r="E35" s="7" t="s">
        <v>12</v>
      </c>
      <c r="F35" s="7"/>
      <c r="G35" s="8">
        <v>3850</v>
      </c>
      <c r="H35" s="7">
        <f t="shared" si="0"/>
        <v>0</v>
      </c>
      <c r="I35" s="7"/>
      <c r="J35" s="7">
        <v>80</v>
      </c>
      <c r="K35" s="7">
        <v>10</v>
      </c>
      <c r="L35" s="7">
        <v>10</v>
      </c>
      <c r="M35" s="7">
        <v>10</v>
      </c>
      <c r="N35" s="7"/>
      <c r="O35" s="7"/>
      <c r="P35" s="7"/>
      <c r="Q35" s="7"/>
      <c r="R35" s="7"/>
      <c r="S35" s="7"/>
      <c r="T35" s="7"/>
      <c r="U35" s="7"/>
      <c r="V35" s="7"/>
      <c r="W35" s="7">
        <f t="shared" si="1"/>
        <v>110</v>
      </c>
      <c r="X35" s="35">
        <f t="shared" si="2"/>
        <v>423500</v>
      </c>
      <c r="Y35" s="7"/>
      <c r="Z35" s="39">
        <v>360</v>
      </c>
      <c r="AA35" s="1">
        <f t="shared" si="3"/>
        <v>250</v>
      </c>
    </row>
    <row r="36" spans="1:27" ht="20.100000000000001" customHeight="1">
      <c r="A36" s="7" t="s">
        <v>139</v>
      </c>
      <c r="B36" s="7" t="s">
        <v>127</v>
      </c>
      <c r="C36" s="7" t="s">
        <v>140</v>
      </c>
      <c r="D36" s="21" t="s">
        <v>141</v>
      </c>
      <c r="E36" s="7" t="s">
        <v>12</v>
      </c>
      <c r="F36" s="7"/>
      <c r="G36" s="8">
        <v>2150</v>
      </c>
      <c r="H36" s="7">
        <f t="shared" si="0"/>
        <v>0</v>
      </c>
      <c r="I36" s="7"/>
      <c r="J36" s="7">
        <v>450</v>
      </c>
      <c r="K36" s="7">
        <v>90</v>
      </c>
      <c r="L36" s="7">
        <v>100</v>
      </c>
      <c r="M36" s="7">
        <v>110</v>
      </c>
      <c r="N36" s="7"/>
      <c r="O36" s="7"/>
      <c r="P36" s="7"/>
      <c r="Q36" s="7"/>
      <c r="R36" s="7">
        <v>30</v>
      </c>
      <c r="S36" s="7"/>
      <c r="T36" s="7"/>
      <c r="U36" s="7"/>
      <c r="V36" s="7"/>
      <c r="W36" s="7">
        <f t="shared" si="1"/>
        <v>780</v>
      </c>
      <c r="X36" s="35">
        <f t="shared" si="2"/>
        <v>1677000</v>
      </c>
      <c r="Y36" s="7"/>
      <c r="Z36" s="39">
        <v>2440</v>
      </c>
      <c r="AA36" s="1">
        <f t="shared" si="3"/>
        <v>1660</v>
      </c>
    </row>
    <row r="37" spans="1:27" ht="20.100000000000001" customHeight="1">
      <c r="A37" s="7" t="s">
        <v>142</v>
      </c>
      <c r="B37" s="7" t="s">
        <v>127</v>
      </c>
      <c r="C37" s="7" t="s">
        <v>143</v>
      </c>
      <c r="D37" s="21" t="s">
        <v>144</v>
      </c>
      <c r="E37" s="7" t="s">
        <v>12</v>
      </c>
      <c r="F37" s="7"/>
      <c r="G37" s="8">
        <v>210</v>
      </c>
      <c r="H37" s="7">
        <f t="shared" si="0"/>
        <v>0</v>
      </c>
      <c r="I37" s="7"/>
      <c r="J37" s="7">
        <v>50</v>
      </c>
      <c r="K37" s="7">
        <v>5</v>
      </c>
      <c r="L37" s="7">
        <v>0</v>
      </c>
      <c r="M37" s="7"/>
      <c r="N37" s="7"/>
      <c r="O37" s="7"/>
      <c r="P37" s="7"/>
      <c r="Q37" s="7"/>
      <c r="R37" s="7"/>
      <c r="S37" s="7"/>
      <c r="T37" s="7"/>
      <c r="U37" s="7"/>
      <c r="V37" s="7"/>
      <c r="W37" s="7">
        <f t="shared" si="1"/>
        <v>55</v>
      </c>
      <c r="X37" s="35">
        <f t="shared" si="2"/>
        <v>11550</v>
      </c>
      <c r="Y37" s="7"/>
      <c r="Z37" s="39">
        <v>120</v>
      </c>
      <c r="AA37" s="1">
        <f t="shared" si="3"/>
        <v>65</v>
      </c>
    </row>
    <row r="38" spans="1:27" ht="20.100000000000001" customHeight="1">
      <c r="A38" s="7" t="s">
        <v>145</v>
      </c>
      <c r="B38" s="7" t="s">
        <v>127</v>
      </c>
      <c r="C38" s="13" t="s">
        <v>26</v>
      </c>
      <c r="D38" s="21" t="s">
        <v>677</v>
      </c>
      <c r="E38" s="7" t="s">
        <v>12</v>
      </c>
      <c r="F38" s="7"/>
      <c r="G38" s="8">
        <v>0</v>
      </c>
      <c r="H38" s="7">
        <f t="shared" si="0"/>
        <v>0</v>
      </c>
      <c r="I38" s="7"/>
      <c r="J38" s="7">
        <v>5</v>
      </c>
      <c r="K38" s="7">
        <v>1</v>
      </c>
      <c r="L38" s="7">
        <v>2</v>
      </c>
      <c r="M38" s="7">
        <v>1</v>
      </c>
      <c r="N38" s="7"/>
      <c r="O38" s="7"/>
      <c r="P38" s="7"/>
      <c r="Q38" s="7"/>
      <c r="R38" s="7">
        <v>1</v>
      </c>
      <c r="S38" s="7"/>
      <c r="T38" s="7"/>
      <c r="U38" s="7"/>
      <c r="V38" s="7"/>
      <c r="W38" s="7">
        <f t="shared" si="1"/>
        <v>10</v>
      </c>
      <c r="X38" s="35">
        <f t="shared" si="2"/>
        <v>0</v>
      </c>
      <c r="Y38" s="7"/>
      <c r="Z38" s="39"/>
      <c r="AA38" s="41">
        <f t="shared" si="3"/>
        <v>-10</v>
      </c>
    </row>
    <row r="39" spans="1:27" ht="20.100000000000001" customHeight="1">
      <c r="A39" s="7" t="s">
        <v>146</v>
      </c>
      <c r="B39" s="7" t="s">
        <v>127</v>
      </c>
      <c r="C39" s="7" t="s">
        <v>28</v>
      </c>
      <c r="D39" s="21" t="s">
        <v>49</v>
      </c>
      <c r="E39" s="7" t="s">
        <v>12</v>
      </c>
      <c r="F39" s="7"/>
      <c r="G39" s="8">
        <v>0</v>
      </c>
      <c r="H39" s="7">
        <f t="shared" si="0"/>
        <v>0</v>
      </c>
      <c r="I39" s="7"/>
      <c r="J39" s="7">
        <v>10</v>
      </c>
      <c r="K39" s="7">
        <v>1</v>
      </c>
      <c r="L39" s="7">
        <v>4</v>
      </c>
      <c r="M39" s="7">
        <v>2</v>
      </c>
      <c r="N39" s="7"/>
      <c r="O39" s="7"/>
      <c r="P39" s="7"/>
      <c r="Q39" s="7"/>
      <c r="R39" s="7">
        <v>2</v>
      </c>
      <c r="S39" s="7"/>
      <c r="T39" s="7"/>
      <c r="U39" s="7"/>
      <c r="V39" s="7"/>
      <c r="W39" s="7">
        <f t="shared" si="1"/>
        <v>19</v>
      </c>
      <c r="X39" s="35">
        <f t="shared" si="2"/>
        <v>0</v>
      </c>
      <c r="Y39" s="7"/>
      <c r="Z39" s="39">
        <v>40</v>
      </c>
      <c r="AA39" s="1">
        <f t="shared" si="3"/>
        <v>21</v>
      </c>
    </row>
    <row r="40" spans="1:27" ht="20.100000000000001" customHeight="1">
      <c r="A40" s="7" t="s">
        <v>147</v>
      </c>
      <c r="B40" s="7" t="s">
        <v>127</v>
      </c>
      <c r="C40" s="7" t="s">
        <v>31</v>
      </c>
      <c r="D40" s="21" t="s">
        <v>31</v>
      </c>
      <c r="E40" s="7" t="s">
        <v>12</v>
      </c>
      <c r="F40" s="7"/>
      <c r="G40" s="8">
        <v>336</v>
      </c>
      <c r="H40" s="7">
        <f t="shared" si="0"/>
        <v>0</v>
      </c>
      <c r="I40" s="7"/>
      <c r="J40" s="7">
        <v>300</v>
      </c>
      <c r="K40" s="7">
        <v>20</v>
      </c>
      <c r="L40" s="7">
        <v>60</v>
      </c>
      <c r="M40" s="7">
        <v>35</v>
      </c>
      <c r="N40" s="7"/>
      <c r="O40" s="7"/>
      <c r="P40" s="7"/>
      <c r="Q40" s="7"/>
      <c r="R40" s="7">
        <v>10</v>
      </c>
      <c r="S40" s="7"/>
      <c r="T40" s="7"/>
      <c r="U40" s="7"/>
      <c r="V40" s="7"/>
      <c r="W40" s="7">
        <f t="shared" si="1"/>
        <v>425</v>
      </c>
      <c r="X40" s="35">
        <f t="shared" si="2"/>
        <v>142800</v>
      </c>
      <c r="Y40" s="7"/>
      <c r="Z40" s="39">
        <v>888</v>
      </c>
      <c r="AA40" s="1">
        <f t="shared" si="3"/>
        <v>463</v>
      </c>
    </row>
    <row r="41" spans="1:27" ht="20.100000000000001" customHeight="1">
      <c r="A41" s="25">
        <v>8</v>
      </c>
      <c r="B41" s="25" t="s">
        <v>148</v>
      </c>
      <c r="C41" s="25" t="s">
        <v>148</v>
      </c>
      <c r="D41" s="24" t="s">
        <v>149</v>
      </c>
      <c r="E41" s="25" t="s">
        <v>12</v>
      </c>
      <c r="F41" s="25"/>
      <c r="G41" s="26">
        <v>540</v>
      </c>
      <c r="H41" s="25">
        <f t="shared" si="0"/>
        <v>0</v>
      </c>
      <c r="I41" s="25"/>
      <c r="J41" s="25">
        <v>10</v>
      </c>
      <c r="K41" s="25"/>
      <c r="L41" s="25">
        <v>5</v>
      </c>
      <c r="M41" s="25"/>
      <c r="N41" s="25"/>
      <c r="O41" s="25"/>
      <c r="P41" s="25"/>
      <c r="Q41" s="25"/>
      <c r="R41" s="25"/>
      <c r="S41" s="25"/>
      <c r="T41" s="25"/>
      <c r="U41" s="25"/>
      <c r="V41" s="25"/>
      <c r="W41" s="25">
        <f t="shared" si="1"/>
        <v>15</v>
      </c>
      <c r="X41" s="37">
        <f t="shared" si="2"/>
        <v>8100</v>
      </c>
      <c r="Y41" s="38">
        <v>8100</v>
      </c>
      <c r="Z41" s="39">
        <v>1000</v>
      </c>
      <c r="AA41" s="1">
        <f t="shared" si="3"/>
        <v>985</v>
      </c>
    </row>
    <row r="42" spans="1:27" ht="20.100000000000001" customHeight="1">
      <c r="A42" s="25">
        <v>9</v>
      </c>
      <c r="B42" s="25" t="s">
        <v>150</v>
      </c>
      <c r="C42" s="25" t="s">
        <v>150</v>
      </c>
      <c r="D42" s="24" t="s">
        <v>151</v>
      </c>
      <c r="E42" s="25" t="s">
        <v>12</v>
      </c>
      <c r="F42" s="25"/>
      <c r="G42" s="26">
        <v>651.57479999999998</v>
      </c>
      <c r="H42" s="25">
        <f t="shared" si="0"/>
        <v>0</v>
      </c>
      <c r="I42" s="25"/>
      <c r="J42" s="25">
        <v>1000</v>
      </c>
      <c r="K42" s="25">
        <v>100</v>
      </c>
      <c r="L42" s="25">
        <v>600</v>
      </c>
      <c r="M42" s="25">
        <v>600</v>
      </c>
      <c r="N42" s="25"/>
      <c r="O42" s="25">
        <v>20</v>
      </c>
      <c r="P42" s="25">
        <v>100</v>
      </c>
      <c r="Q42" s="25"/>
      <c r="R42" s="25">
        <v>30</v>
      </c>
      <c r="S42" s="25">
        <v>35</v>
      </c>
      <c r="T42" s="25">
        <v>25</v>
      </c>
      <c r="U42" s="25"/>
      <c r="V42" s="25"/>
      <c r="W42" s="25">
        <f t="shared" si="1"/>
        <v>2510</v>
      </c>
      <c r="X42" s="37">
        <f t="shared" si="2"/>
        <v>1635452.7479999999</v>
      </c>
      <c r="Y42" s="38">
        <v>1635452.7479999999</v>
      </c>
      <c r="Z42" s="39">
        <v>7780</v>
      </c>
      <c r="AA42" s="1">
        <f t="shared" si="3"/>
        <v>5270</v>
      </c>
    </row>
    <row r="43" spans="1:27" ht="20.100000000000001" customHeight="1">
      <c r="A43" s="25">
        <v>10</v>
      </c>
      <c r="B43" s="25" t="s">
        <v>152</v>
      </c>
      <c r="C43" s="25" t="s">
        <v>152</v>
      </c>
      <c r="D43" s="24" t="s">
        <v>153</v>
      </c>
      <c r="E43" s="25" t="s">
        <v>12</v>
      </c>
      <c r="F43" s="25"/>
      <c r="G43" s="26">
        <v>1580.1804</v>
      </c>
      <c r="H43" s="25">
        <f t="shared" si="0"/>
        <v>0</v>
      </c>
      <c r="I43" s="25"/>
      <c r="J43" s="25">
        <v>1000</v>
      </c>
      <c r="K43" s="25">
        <v>50</v>
      </c>
      <c r="L43" s="25">
        <v>1000</v>
      </c>
      <c r="M43" s="25"/>
      <c r="N43" s="25"/>
      <c r="O43" s="25">
        <v>20</v>
      </c>
      <c r="P43" s="25"/>
      <c r="Q43" s="25"/>
      <c r="R43" s="25">
        <v>10</v>
      </c>
      <c r="S43" s="25">
        <v>10</v>
      </c>
      <c r="T43" s="25"/>
      <c r="U43" s="25"/>
      <c r="V43" s="25"/>
      <c r="W43" s="25">
        <f t="shared" si="1"/>
        <v>2090</v>
      </c>
      <c r="X43" s="37">
        <f t="shared" si="2"/>
        <v>3302577.0359999998</v>
      </c>
      <c r="Y43" s="38">
        <v>3302577.0359999998</v>
      </c>
      <c r="Z43" s="39">
        <v>8040</v>
      </c>
      <c r="AA43" s="1">
        <f t="shared" si="3"/>
        <v>5950</v>
      </c>
    </row>
    <row r="44" spans="1:27" ht="20.100000000000001" customHeight="1">
      <c r="A44" s="25">
        <v>11</v>
      </c>
      <c r="B44" s="25" t="s">
        <v>154</v>
      </c>
      <c r="C44" s="25" t="s">
        <v>154</v>
      </c>
      <c r="D44" s="24" t="s">
        <v>155</v>
      </c>
      <c r="E44" s="25" t="s">
        <v>12</v>
      </c>
      <c r="F44" s="25"/>
      <c r="G44" s="26">
        <v>1140</v>
      </c>
      <c r="H44" s="25">
        <f t="shared" si="0"/>
        <v>0</v>
      </c>
      <c r="I44" s="25"/>
      <c r="J44" s="25">
        <v>50</v>
      </c>
      <c r="K44" s="25">
        <v>10</v>
      </c>
      <c r="L44" s="25">
        <v>0</v>
      </c>
      <c r="M44" s="25">
        <v>10</v>
      </c>
      <c r="N44" s="25"/>
      <c r="O44" s="25"/>
      <c r="P44" s="25">
        <v>150</v>
      </c>
      <c r="Q44" s="25"/>
      <c r="R44" s="25">
        <v>50</v>
      </c>
      <c r="S44" s="25"/>
      <c r="T44" s="25"/>
      <c r="U44" s="25"/>
      <c r="V44" s="25"/>
      <c r="W44" s="25">
        <f t="shared" si="1"/>
        <v>270</v>
      </c>
      <c r="X44" s="37">
        <f t="shared" si="2"/>
        <v>307800</v>
      </c>
      <c r="Y44" s="38">
        <v>307800</v>
      </c>
      <c r="Z44" s="39">
        <v>1320</v>
      </c>
      <c r="AA44" s="1">
        <f t="shared" si="3"/>
        <v>1050</v>
      </c>
    </row>
    <row r="45" spans="1:27" ht="20.100000000000001" customHeight="1">
      <c r="A45" s="25" t="s">
        <v>156</v>
      </c>
      <c r="B45" s="25" t="s">
        <v>157</v>
      </c>
      <c r="C45" s="25" t="s">
        <v>158</v>
      </c>
      <c r="D45" s="24" t="s">
        <v>159</v>
      </c>
      <c r="E45" s="25" t="s">
        <v>12</v>
      </c>
      <c r="F45" s="25"/>
      <c r="G45" s="26">
        <v>8500</v>
      </c>
      <c r="H45" s="25">
        <f t="shared" si="0"/>
        <v>0</v>
      </c>
      <c r="I45" s="25"/>
      <c r="J45" s="25">
        <v>200</v>
      </c>
      <c r="K45" s="25">
        <v>20</v>
      </c>
      <c r="L45" s="25">
        <v>100</v>
      </c>
      <c r="M45" s="25"/>
      <c r="N45" s="25"/>
      <c r="O45" s="25"/>
      <c r="P45" s="25">
        <v>80</v>
      </c>
      <c r="Q45" s="25"/>
      <c r="R45" s="25"/>
      <c r="S45" s="25"/>
      <c r="T45" s="25"/>
      <c r="U45" s="25"/>
      <c r="V45" s="25"/>
      <c r="W45" s="25">
        <f t="shared" si="1"/>
        <v>400</v>
      </c>
      <c r="X45" s="37">
        <f t="shared" si="2"/>
        <v>3400000</v>
      </c>
      <c r="Y45" s="36">
        <v>8373100</v>
      </c>
      <c r="Z45" s="39">
        <v>2640</v>
      </c>
      <c r="AA45" s="1">
        <f t="shared" si="3"/>
        <v>2240</v>
      </c>
    </row>
    <row r="46" spans="1:27" ht="20.100000000000001" customHeight="1">
      <c r="A46" s="7" t="s">
        <v>160</v>
      </c>
      <c r="B46" s="7" t="s">
        <v>157</v>
      </c>
      <c r="C46" s="7" t="s">
        <v>161</v>
      </c>
      <c r="D46" s="21" t="s">
        <v>162</v>
      </c>
      <c r="E46" s="7" t="s">
        <v>12</v>
      </c>
      <c r="F46" s="7"/>
      <c r="G46" s="8">
        <v>8500</v>
      </c>
      <c r="H46" s="7">
        <f t="shared" si="0"/>
        <v>0</v>
      </c>
      <c r="I46" s="7"/>
      <c r="J46" s="7">
        <v>200</v>
      </c>
      <c r="K46" s="7">
        <v>20</v>
      </c>
      <c r="L46" s="7">
        <v>100</v>
      </c>
      <c r="M46" s="7"/>
      <c r="N46" s="7"/>
      <c r="O46" s="7"/>
      <c r="P46" s="7">
        <v>80</v>
      </c>
      <c r="Q46" s="7"/>
      <c r="R46" s="7"/>
      <c r="S46" s="7"/>
      <c r="T46" s="7"/>
      <c r="U46" s="7"/>
      <c r="V46" s="7"/>
      <c r="W46" s="7">
        <f t="shared" si="1"/>
        <v>400</v>
      </c>
      <c r="X46" s="35">
        <f t="shared" si="2"/>
        <v>3400000</v>
      </c>
      <c r="Y46" s="7"/>
      <c r="Z46" s="39">
        <v>2640</v>
      </c>
      <c r="AA46" s="1">
        <f t="shared" si="3"/>
        <v>2240</v>
      </c>
    </row>
    <row r="47" spans="1:27" ht="20.100000000000001" customHeight="1">
      <c r="A47" s="7" t="s">
        <v>163</v>
      </c>
      <c r="B47" s="7" t="s">
        <v>157</v>
      </c>
      <c r="C47" s="7" t="s">
        <v>164</v>
      </c>
      <c r="D47" s="21" t="s">
        <v>165</v>
      </c>
      <c r="E47" s="7" t="s">
        <v>12</v>
      </c>
      <c r="F47" s="7"/>
      <c r="G47" s="8">
        <v>3000</v>
      </c>
      <c r="H47" s="7">
        <f t="shared" ref="H47:H104" si="4">F47*G47</f>
        <v>0</v>
      </c>
      <c r="I47" s="7"/>
      <c r="J47" s="7">
        <v>200</v>
      </c>
      <c r="K47" s="7">
        <v>20</v>
      </c>
      <c r="L47" s="7">
        <v>200</v>
      </c>
      <c r="M47" s="7"/>
      <c r="N47" s="7"/>
      <c r="O47" s="7"/>
      <c r="P47" s="7">
        <v>80</v>
      </c>
      <c r="Q47" s="7"/>
      <c r="R47" s="7"/>
      <c r="S47" s="7"/>
      <c r="T47" s="7"/>
      <c r="U47" s="7"/>
      <c r="V47" s="7"/>
      <c r="W47" s="7">
        <f t="shared" ref="W47:W104" si="5">I47+J47+K47+L47+M47+N47+O47+P47+Q47+R47+S47+T47+U47+V47</f>
        <v>500</v>
      </c>
      <c r="X47" s="35">
        <f t="shared" ref="X47:X104" si="6">G47*W47</f>
        <v>1500000</v>
      </c>
      <c r="Y47" s="7"/>
      <c r="Z47" s="39">
        <v>2640</v>
      </c>
      <c r="AA47" s="1">
        <f t="shared" si="3"/>
        <v>2140</v>
      </c>
    </row>
    <row r="48" spans="1:27" ht="20.100000000000001" customHeight="1">
      <c r="A48" s="7" t="s">
        <v>166</v>
      </c>
      <c r="B48" s="7" t="s">
        <v>157</v>
      </c>
      <c r="C48" s="7" t="s">
        <v>143</v>
      </c>
      <c r="D48" s="21" t="s">
        <v>167</v>
      </c>
      <c r="E48" s="7" t="s">
        <v>12</v>
      </c>
      <c r="F48" s="7"/>
      <c r="G48" s="8">
        <v>430</v>
      </c>
      <c r="H48" s="7">
        <f t="shared" si="4"/>
        <v>0</v>
      </c>
      <c r="I48" s="7"/>
      <c r="J48" s="7">
        <v>20</v>
      </c>
      <c r="K48" s="7"/>
      <c r="L48" s="7">
        <v>0</v>
      </c>
      <c r="M48" s="7"/>
      <c r="N48" s="7"/>
      <c r="O48" s="7"/>
      <c r="P48" s="7">
        <v>10</v>
      </c>
      <c r="Q48" s="7"/>
      <c r="R48" s="7"/>
      <c r="S48" s="7"/>
      <c r="T48" s="7"/>
      <c r="U48" s="7"/>
      <c r="V48" s="7"/>
      <c r="W48" s="7">
        <f t="shared" si="5"/>
        <v>30</v>
      </c>
      <c r="X48" s="35">
        <f t="shared" si="6"/>
        <v>12900</v>
      </c>
      <c r="Y48" s="7"/>
      <c r="Z48" s="39">
        <v>228</v>
      </c>
      <c r="AA48" s="1">
        <f t="shared" si="3"/>
        <v>198</v>
      </c>
    </row>
    <row r="49" spans="1:27" ht="20.100000000000001" customHeight="1">
      <c r="A49" s="7" t="s">
        <v>168</v>
      </c>
      <c r="B49" s="7" t="s">
        <v>157</v>
      </c>
      <c r="C49" s="13" t="s">
        <v>26</v>
      </c>
      <c r="D49" s="21" t="s">
        <v>677</v>
      </c>
      <c r="E49" s="7" t="s">
        <v>12</v>
      </c>
      <c r="F49" s="7"/>
      <c r="G49" s="8">
        <v>0</v>
      </c>
      <c r="H49" s="7">
        <f t="shared" si="4"/>
        <v>0</v>
      </c>
      <c r="I49" s="7"/>
      <c r="J49" s="7">
        <v>3</v>
      </c>
      <c r="K49" s="7">
        <v>1</v>
      </c>
      <c r="L49" s="7">
        <v>3</v>
      </c>
      <c r="M49" s="7"/>
      <c r="N49" s="7"/>
      <c r="O49" s="7"/>
      <c r="P49" s="7">
        <v>1</v>
      </c>
      <c r="Q49" s="7"/>
      <c r="R49" s="7"/>
      <c r="S49" s="7"/>
      <c r="T49" s="7"/>
      <c r="U49" s="7"/>
      <c r="V49" s="7"/>
      <c r="W49" s="7">
        <f t="shared" si="5"/>
        <v>8</v>
      </c>
      <c r="X49" s="35">
        <f t="shared" si="6"/>
        <v>0</v>
      </c>
      <c r="Y49" s="7"/>
      <c r="Z49" s="39"/>
      <c r="AA49" s="41">
        <f t="shared" si="3"/>
        <v>-8</v>
      </c>
    </row>
    <row r="50" spans="1:27" ht="20.100000000000001" customHeight="1">
      <c r="A50" s="7" t="s">
        <v>169</v>
      </c>
      <c r="B50" s="7" t="s">
        <v>157</v>
      </c>
      <c r="C50" s="7" t="s">
        <v>170</v>
      </c>
      <c r="D50" s="21" t="s">
        <v>49</v>
      </c>
      <c r="E50" s="7" t="s">
        <v>12</v>
      </c>
      <c r="F50" s="7"/>
      <c r="G50" s="8">
        <v>0</v>
      </c>
      <c r="H50" s="7">
        <f t="shared" si="4"/>
        <v>0</v>
      </c>
      <c r="I50" s="7"/>
      <c r="J50" s="7">
        <v>6</v>
      </c>
      <c r="K50" s="7">
        <v>1</v>
      </c>
      <c r="L50" s="7">
        <v>6</v>
      </c>
      <c r="M50" s="7"/>
      <c r="N50" s="7"/>
      <c r="O50" s="7"/>
      <c r="P50" s="7">
        <v>2</v>
      </c>
      <c r="Q50" s="7"/>
      <c r="R50" s="7"/>
      <c r="S50" s="7"/>
      <c r="T50" s="7"/>
      <c r="U50" s="7"/>
      <c r="V50" s="7"/>
      <c r="W50" s="7">
        <f t="shared" si="5"/>
        <v>15</v>
      </c>
      <c r="X50" s="35">
        <f t="shared" si="6"/>
        <v>0</v>
      </c>
      <c r="Y50" s="7"/>
      <c r="Z50" s="39">
        <v>64</v>
      </c>
      <c r="AA50" s="1">
        <f t="shared" si="3"/>
        <v>49</v>
      </c>
    </row>
    <row r="51" spans="1:27" ht="20.100000000000001" customHeight="1">
      <c r="A51" s="7" t="s">
        <v>171</v>
      </c>
      <c r="B51" s="7" t="s">
        <v>157</v>
      </c>
      <c r="C51" s="7" t="s">
        <v>31</v>
      </c>
      <c r="D51" s="21" t="s">
        <v>31</v>
      </c>
      <c r="E51" s="7" t="s">
        <v>12</v>
      </c>
      <c r="F51" s="7"/>
      <c r="G51" s="8">
        <v>280</v>
      </c>
      <c r="H51" s="7">
        <f t="shared" si="4"/>
        <v>0</v>
      </c>
      <c r="I51" s="7"/>
      <c r="J51" s="7">
        <v>100</v>
      </c>
      <c r="K51" s="7">
        <v>5</v>
      </c>
      <c r="L51" s="7">
        <v>80</v>
      </c>
      <c r="M51" s="7"/>
      <c r="N51" s="7"/>
      <c r="O51" s="7"/>
      <c r="P51" s="7">
        <v>30</v>
      </c>
      <c r="Q51" s="7"/>
      <c r="R51" s="7"/>
      <c r="S51" s="7"/>
      <c r="T51" s="7"/>
      <c r="U51" s="7"/>
      <c r="V51" s="7"/>
      <c r="W51" s="7">
        <f t="shared" si="5"/>
        <v>215</v>
      </c>
      <c r="X51" s="35">
        <f t="shared" si="6"/>
        <v>60200</v>
      </c>
      <c r="Y51" s="7"/>
      <c r="Z51" s="39">
        <v>1132</v>
      </c>
      <c r="AA51" s="1">
        <f t="shared" si="3"/>
        <v>917</v>
      </c>
    </row>
    <row r="52" spans="1:27" ht="20.100000000000001" customHeight="1">
      <c r="A52" s="25" t="s">
        <v>172</v>
      </c>
      <c r="B52" s="25" t="s">
        <v>173</v>
      </c>
      <c r="C52" s="25" t="s">
        <v>174</v>
      </c>
      <c r="D52" s="24" t="s">
        <v>175</v>
      </c>
      <c r="E52" s="25" t="s">
        <v>12</v>
      </c>
      <c r="F52" s="25"/>
      <c r="G52" s="26">
        <v>12356</v>
      </c>
      <c r="H52" s="25">
        <f t="shared" si="4"/>
        <v>0</v>
      </c>
      <c r="I52" s="25">
        <v>25</v>
      </c>
      <c r="J52" s="25">
        <v>250</v>
      </c>
      <c r="K52" s="25"/>
      <c r="L52" s="25">
        <v>500</v>
      </c>
      <c r="M52" s="25">
        <v>120</v>
      </c>
      <c r="N52" s="25"/>
      <c r="O52" s="25"/>
      <c r="P52" s="25"/>
      <c r="Q52" s="25"/>
      <c r="R52" s="25"/>
      <c r="S52" s="25"/>
      <c r="T52" s="25"/>
      <c r="U52" s="25"/>
      <c r="V52" s="25"/>
      <c r="W52" s="25">
        <f t="shared" si="5"/>
        <v>895</v>
      </c>
      <c r="X52" s="37">
        <f t="shared" si="6"/>
        <v>11058620</v>
      </c>
      <c r="Y52" s="36">
        <v>24791500</v>
      </c>
      <c r="Z52" s="39">
        <v>3280</v>
      </c>
      <c r="AA52" s="1">
        <f t="shared" si="3"/>
        <v>2385</v>
      </c>
    </row>
    <row r="53" spans="1:27" ht="20.100000000000001" customHeight="1">
      <c r="A53" s="7" t="s">
        <v>176</v>
      </c>
      <c r="B53" s="7" t="s">
        <v>173</v>
      </c>
      <c r="C53" s="7" t="s">
        <v>177</v>
      </c>
      <c r="D53" s="21" t="s">
        <v>178</v>
      </c>
      <c r="E53" s="7" t="s">
        <v>12</v>
      </c>
      <c r="F53" s="7"/>
      <c r="G53" s="8">
        <v>9721</v>
      </c>
      <c r="H53" s="7">
        <f t="shared" si="4"/>
        <v>0</v>
      </c>
      <c r="I53" s="7">
        <v>25</v>
      </c>
      <c r="J53" s="7">
        <v>250</v>
      </c>
      <c r="K53" s="7"/>
      <c r="L53" s="7">
        <v>500</v>
      </c>
      <c r="M53" s="7">
        <v>120</v>
      </c>
      <c r="N53" s="7"/>
      <c r="O53" s="7"/>
      <c r="P53" s="7"/>
      <c r="Q53" s="7"/>
      <c r="R53" s="7"/>
      <c r="S53" s="7"/>
      <c r="T53" s="7"/>
      <c r="U53" s="7"/>
      <c r="V53" s="7"/>
      <c r="W53" s="7">
        <f t="shared" si="5"/>
        <v>895</v>
      </c>
      <c r="X53" s="35">
        <f t="shared" si="6"/>
        <v>8700295</v>
      </c>
      <c r="Y53" s="7"/>
      <c r="Z53" s="39">
        <v>3280</v>
      </c>
      <c r="AA53" s="1">
        <f t="shared" si="3"/>
        <v>2385</v>
      </c>
    </row>
    <row r="54" spans="1:27" ht="20.100000000000001" customHeight="1">
      <c r="A54" s="7" t="s">
        <v>179</v>
      </c>
      <c r="B54" s="14" t="s">
        <v>173</v>
      </c>
      <c r="C54" s="14" t="s">
        <v>180</v>
      </c>
      <c r="D54" s="21" t="s">
        <v>181</v>
      </c>
      <c r="E54" s="7" t="s">
        <v>12</v>
      </c>
      <c r="F54" s="7"/>
      <c r="G54" s="8">
        <v>5623</v>
      </c>
      <c r="H54" s="7">
        <f t="shared" si="4"/>
        <v>0</v>
      </c>
      <c r="I54" s="7">
        <v>25</v>
      </c>
      <c r="J54" s="7">
        <v>250</v>
      </c>
      <c r="K54" s="7"/>
      <c r="L54" s="7">
        <v>500</v>
      </c>
      <c r="M54" s="7">
        <v>120</v>
      </c>
      <c r="N54" s="7"/>
      <c r="O54" s="7"/>
      <c r="P54" s="7"/>
      <c r="Q54" s="7"/>
      <c r="R54" s="7"/>
      <c r="S54" s="7"/>
      <c r="T54" s="7"/>
      <c r="U54" s="7"/>
      <c r="V54" s="7"/>
      <c r="W54" s="7">
        <f t="shared" si="5"/>
        <v>895</v>
      </c>
      <c r="X54" s="35">
        <f t="shared" si="6"/>
        <v>5032585</v>
      </c>
      <c r="Y54" s="7"/>
      <c r="Z54" s="39">
        <v>3280</v>
      </c>
      <c r="AA54" s="1">
        <f t="shared" si="3"/>
        <v>2385</v>
      </c>
    </row>
    <row r="55" spans="1:27" ht="20.100000000000001" customHeight="1">
      <c r="A55" s="7" t="s">
        <v>182</v>
      </c>
      <c r="B55" s="14" t="s">
        <v>173</v>
      </c>
      <c r="C55" s="14" t="s">
        <v>143</v>
      </c>
      <c r="D55" s="21" t="s">
        <v>183</v>
      </c>
      <c r="E55" s="7" t="s">
        <v>12</v>
      </c>
      <c r="F55" s="7"/>
      <c r="G55" s="8">
        <v>0</v>
      </c>
      <c r="H55" s="7">
        <f t="shared" si="4"/>
        <v>0</v>
      </c>
      <c r="I55" s="7"/>
      <c r="J55" s="7">
        <v>20</v>
      </c>
      <c r="K55" s="7"/>
      <c r="L55" s="7">
        <v>0</v>
      </c>
      <c r="M55" s="7"/>
      <c r="N55" s="7"/>
      <c r="O55" s="7"/>
      <c r="P55" s="7"/>
      <c r="Q55" s="7"/>
      <c r="R55" s="7"/>
      <c r="S55" s="7"/>
      <c r="T55" s="7"/>
      <c r="U55" s="7"/>
      <c r="V55" s="7"/>
      <c r="W55" s="7">
        <f t="shared" si="5"/>
        <v>20</v>
      </c>
      <c r="X55" s="35">
        <f t="shared" si="6"/>
        <v>0</v>
      </c>
      <c r="Y55" s="7"/>
      <c r="Z55" s="39">
        <v>80</v>
      </c>
      <c r="AA55" s="1">
        <f t="shared" si="3"/>
        <v>60</v>
      </c>
    </row>
    <row r="56" spans="1:27" ht="20.100000000000001" customHeight="1">
      <c r="A56" s="7" t="s">
        <v>184</v>
      </c>
      <c r="B56" s="14" t="s">
        <v>173</v>
      </c>
      <c r="C56" s="13" t="s">
        <v>26</v>
      </c>
      <c r="D56" s="21" t="s">
        <v>677</v>
      </c>
      <c r="E56" s="7" t="s">
        <v>12</v>
      </c>
      <c r="F56" s="7"/>
      <c r="G56" s="8">
        <v>0</v>
      </c>
      <c r="H56" s="7">
        <f t="shared" si="4"/>
        <v>0</v>
      </c>
      <c r="I56" s="7">
        <v>1</v>
      </c>
      <c r="J56" s="7">
        <v>3</v>
      </c>
      <c r="K56" s="7"/>
      <c r="L56" s="7">
        <v>4</v>
      </c>
      <c r="M56" s="7">
        <v>2</v>
      </c>
      <c r="N56" s="7"/>
      <c r="O56" s="7"/>
      <c r="P56" s="7"/>
      <c r="Q56" s="7"/>
      <c r="R56" s="7"/>
      <c r="S56" s="7"/>
      <c r="T56" s="7"/>
      <c r="U56" s="7"/>
      <c r="V56" s="7"/>
      <c r="W56" s="7">
        <f t="shared" si="5"/>
        <v>10</v>
      </c>
      <c r="X56" s="35">
        <f t="shared" si="6"/>
        <v>0</v>
      </c>
      <c r="Y56" s="7"/>
      <c r="Z56" s="39"/>
      <c r="AA56" s="41">
        <f t="shared" si="3"/>
        <v>-10</v>
      </c>
    </row>
    <row r="57" spans="1:27" ht="20.100000000000001" customHeight="1">
      <c r="A57" s="7" t="s">
        <v>185</v>
      </c>
      <c r="B57" s="14" t="s">
        <v>173</v>
      </c>
      <c r="C57" s="14" t="s">
        <v>170</v>
      </c>
      <c r="D57" s="21" t="s">
        <v>49</v>
      </c>
      <c r="E57" s="7" t="s">
        <v>12</v>
      </c>
      <c r="F57" s="7"/>
      <c r="G57" s="8">
        <v>0</v>
      </c>
      <c r="H57" s="7">
        <f t="shared" si="4"/>
        <v>0</v>
      </c>
      <c r="I57" s="7">
        <v>2</v>
      </c>
      <c r="J57" s="7">
        <v>3</v>
      </c>
      <c r="K57" s="7"/>
      <c r="L57" s="7">
        <v>8</v>
      </c>
      <c r="M57" s="7"/>
      <c r="N57" s="7"/>
      <c r="O57" s="7"/>
      <c r="P57" s="7"/>
      <c r="Q57" s="7"/>
      <c r="R57" s="7"/>
      <c r="S57" s="7"/>
      <c r="T57" s="7"/>
      <c r="U57" s="7"/>
      <c r="V57" s="7"/>
      <c r="W57" s="7">
        <f t="shared" si="5"/>
        <v>13</v>
      </c>
      <c r="X57" s="35">
        <f t="shared" si="6"/>
        <v>0</v>
      </c>
      <c r="Y57" s="7"/>
      <c r="Z57" s="39">
        <v>60</v>
      </c>
      <c r="AA57" s="1">
        <f t="shared" si="3"/>
        <v>47</v>
      </c>
    </row>
    <row r="58" spans="1:27" ht="20.100000000000001" customHeight="1">
      <c r="A58" s="7" t="s">
        <v>186</v>
      </c>
      <c r="B58" s="14" t="s">
        <v>173</v>
      </c>
      <c r="C58" s="14" t="s">
        <v>31</v>
      </c>
      <c r="D58" s="21" t="s">
        <v>31</v>
      </c>
      <c r="E58" s="7" t="s">
        <v>12</v>
      </c>
      <c r="F58" s="7"/>
      <c r="G58" s="8">
        <v>0</v>
      </c>
      <c r="H58" s="7">
        <f t="shared" si="4"/>
        <v>0</v>
      </c>
      <c r="I58" s="7">
        <v>10</v>
      </c>
      <c r="J58" s="7">
        <v>100</v>
      </c>
      <c r="K58" s="7"/>
      <c r="L58" s="7">
        <v>300</v>
      </c>
      <c r="M58" s="7"/>
      <c r="N58" s="7"/>
      <c r="O58" s="7"/>
      <c r="P58" s="7"/>
      <c r="Q58" s="7"/>
      <c r="R58" s="7"/>
      <c r="S58" s="7"/>
      <c r="T58" s="7"/>
      <c r="U58" s="7"/>
      <c r="V58" s="7"/>
      <c r="W58" s="7">
        <f t="shared" si="5"/>
        <v>410</v>
      </c>
      <c r="X58" s="35">
        <f t="shared" si="6"/>
        <v>0</v>
      </c>
      <c r="Y58" s="7"/>
      <c r="Z58" s="39">
        <v>1240</v>
      </c>
      <c r="AA58" s="1">
        <f t="shared" si="3"/>
        <v>830</v>
      </c>
    </row>
    <row r="59" spans="1:27" ht="20.100000000000001" customHeight="1">
      <c r="A59" s="25" t="s">
        <v>198</v>
      </c>
      <c r="B59" s="30" t="s">
        <v>199</v>
      </c>
      <c r="C59" s="30" t="s">
        <v>200</v>
      </c>
      <c r="D59" s="24" t="s">
        <v>201</v>
      </c>
      <c r="E59" s="25" t="s">
        <v>12</v>
      </c>
      <c r="F59" s="25"/>
      <c r="G59" s="26">
        <v>43477</v>
      </c>
      <c r="H59" s="25">
        <f t="shared" si="4"/>
        <v>0</v>
      </c>
      <c r="I59" s="25"/>
      <c r="J59" s="25">
        <v>20</v>
      </c>
      <c r="K59" s="25"/>
      <c r="L59" s="25">
        <v>0</v>
      </c>
      <c r="M59" s="25"/>
      <c r="N59" s="25"/>
      <c r="O59" s="25"/>
      <c r="P59" s="25"/>
      <c r="Q59" s="25"/>
      <c r="R59" s="25"/>
      <c r="S59" s="25"/>
      <c r="T59" s="25"/>
      <c r="U59" s="25"/>
      <c r="V59" s="25"/>
      <c r="W59" s="25">
        <f t="shared" si="5"/>
        <v>20</v>
      </c>
      <c r="X59" s="37">
        <f t="shared" si="6"/>
        <v>869540</v>
      </c>
      <c r="Y59" s="36">
        <v>1549644.5</v>
      </c>
      <c r="Z59" s="39">
        <v>40</v>
      </c>
      <c r="AA59" s="1">
        <f t="shared" si="3"/>
        <v>20</v>
      </c>
    </row>
    <row r="60" spans="1:27" ht="20.100000000000001" customHeight="1">
      <c r="A60" s="7" t="s">
        <v>202</v>
      </c>
      <c r="B60" s="14" t="s">
        <v>199</v>
      </c>
      <c r="C60" s="14" t="s">
        <v>203</v>
      </c>
      <c r="D60" s="21" t="s">
        <v>204</v>
      </c>
      <c r="E60" s="7" t="s">
        <v>12</v>
      </c>
      <c r="F60" s="7"/>
      <c r="G60" s="8">
        <v>33539.4</v>
      </c>
      <c r="H60" s="7">
        <f t="shared" si="4"/>
        <v>0</v>
      </c>
      <c r="I60" s="7"/>
      <c r="J60" s="7">
        <v>20</v>
      </c>
      <c r="K60" s="7"/>
      <c r="L60" s="7">
        <v>0</v>
      </c>
      <c r="M60" s="7"/>
      <c r="N60" s="7"/>
      <c r="O60" s="7"/>
      <c r="P60" s="7"/>
      <c r="Q60" s="7"/>
      <c r="R60" s="7"/>
      <c r="S60" s="7"/>
      <c r="T60" s="7"/>
      <c r="U60" s="7"/>
      <c r="V60" s="7"/>
      <c r="W60" s="7">
        <f t="shared" si="5"/>
        <v>20</v>
      </c>
      <c r="X60" s="35">
        <f t="shared" si="6"/>
        <v>670788</v>
      </c>
      <c r="Y60" s="7"/>
      <c r="Z60" s="39">
        <v>40</v>
      </c>
      <c r="AA60" s="1">
        <f t="shared" si="3"/>
        <v>20</v>
      </c>
    </row>
    <row r="61" spans="1:27" ht="20.100000000000001" customHeight="1">
      <c r="A61" s="7" t="s">
        <v>205</v>
      </c>
      <c r="B61" s="14" t="s">
        <v>199</v>
      </c>
      <c r="C61" s="13" t="s">
        <v>26</v>
      </c>
      <c r="D61" s="21" t="s">
        <v>677</v>
      </c>
      <c r="E61" s="7" t="s">
        <v>12</v>
      </c>
      <c r="F61" s="7"/>
      <c r="G61" s="8">
        <v>0</v>
      </c>
      <c r="H61" s="7">
        <f t="shared" si="4"/>
        <v>0</v>
      </c>
      <c r="I61" s="7"/>
      <c r="J61" s="7">
        <v>1</v>
      </c>
      <c r="K61" s="7"/>
      <c r="L61" s="7">
        <v>0</v>
      </c>
      <c r="M61" s="7"/>
      <c r="N61" s="7"/>
      <c r="O61" s="7"/>
      <c r="P61" s="7"/>
      <c r="Q61" s="7"/>
      <c r="R61" s="7"/>
      <c r="S61" s="7"/>
      <c r="T61" s="7"/>
      <c r="U61" s="7"/>
      <c r="V61" s="7"/>
      <c r="W61" s="7">
        <f t="shared" si="5"/>
        <v>1</v>
      </c>
      <c r="X61" s="35">
        <f t="shared" si="6"/>
        <v>0</v>
      </c>
      <c r="Y61" s="7"/>
      <c r="Z61" s="39"/>
      <c r="AA61" s="41">
        <f t="shared" si="3"/>
        <v>-1</v>
      </c>
    </row>
    <row r="62" spans="1:27" ht="20.100000000000001" customHeight="1">
      <c r="A62" s="7" t="s">
        <v>206</v>
      </c>
      <c r="B62" s="14" t="s">
        <v>199</v>
      </c>
      <c r="C62" s="14" t="s">
        <v>170</v>
      </c>
      <c r="D62" s="21" t="s">
        <v>49</v>
      </c>
      <c r="E62" s="7" t="s">
        <v>12</v>
      </c>
      <c r="F62" s="7"/>
      <c r="G62" s="8">
        <v>0</v>
      </c>
      <c r="H62" s="7">
        <f t="shared" si="4"/>
        <v>0</v>
      </c>
      <c r="I62" s="7"/>
      <c r="J62" s="7">
        <v>2</v>
      </c>
      <c r="K62" s="7"/>
      <c r="L62" s="7">
        <v>0</v>
      </c>
      <c r="M62" s="7"/>
      <c r="N62" s="7"/>
      <c r="O62" s="7"/>
      <c r="P62" s="7"/>
      <c r="Q62" s="7"/>
      <c r="R62" s="7"/>
      <c r="S62" s="7"/>
      <c r="T62" s="7"/>
      <c r="U62" s="7"/>
      <c r="V62" s="7"/>
      <c r="W62" s="7">
        <f t="shared" si="5"/>
        <v>2</v>
      </c>
      <c r="X62" s="35">
        <f t="shared" si="6"/>
        <v>0</v>
      </c>
      <c r="Y62" s="7"/>
      <c r="Z62" s="39">
        <v>8</v>
      </c>
      <c r="AA62" s="1">
        <f t="shared" si="3"/>
        <v>6</v>
      </c>
    </row>
    <row r="63" spans="1:27" ht="20.100000000000001" customHeight="1">
      <c r="A63" s="7" t="s">
        <v>207</v>
      </c>
      <c r="B63" s="14" t="s">
        <v>199</v>
      </c>
      <c r="C63" s="14" t="s">
        <v>31</v>
      </c>
      <c r="D63" s="21" t="s">
        <v>31</v>
      </c>
      <c r="E63" s="7" t="s">
        <v>12</v>
      </c>
      <c r="F63" s="7"/>
      <c r="G63" s="8">
        <v>931.65</v>
      </c>
      <c r="H63" s="7">
        <f t="shared" si="4"/>
        <v>0</v>
      </c>
      <c r="I63" s="7"/>
      <c r="J63" s="7">
        <v>8</v>
      </c>
      <c r="K63" s="7"/>
      <c r="L63" s="7">
        <v>0</v>
      </c>
      <c r="M63" s="7"/>
      <c r="N63" s="7"/>
      <c r="O63" s="7"/>
      <c r="P63" s="7"/>
      <c r="Q63" s="7"/>
      <c r="R63" s="7"/>
      <c r="S63" s="7"/>
      <c r="T63" s="7"/>
      <c r="U63" s="7"/>
      <c r="V63" s="7"/>
      <c r="W63" s="40">
        <v>8</v>
      </c>
      <c r="X63" s="35">
        <f>G63*W63</f>
        <v>7453.2</v>
      </c>
      <c r="Y63" s="7"/>
      <c r="Z63" s="39">
        <v>8</v>
      </c>
      <c r="AA63" s="1">
        <f t="shared" si="3"/>
        <v>0</v>
      </c>
    </row>
    <row r="64" spans="1:27" ht="20.100000000000001" customHeight="1">
      <c r="A64" s="25" t="s">
        <v>208</v>
      </c>
      <c r="B64" s="30" t="s">
        <v>209</v>
      </c>
      <c r="C64" s="30" t="s">
        <v>210</v>
      </c>
      <c r="D64" s="24" t="s">
        <v>211</v>
      </c>
      <c r="E64" s="25" t="s">
        <v>12</v>
      </c>
      <c r="F64" s="25"/>
      <c r="G64" s="26">
        <v>6800</v>
      </c>
      <c r="H64" s="25">
        <f t="shared" si="4"/>
        <v>0</v>
      </c>
      <c r="I64" s="25"/>
      <c r="J64" s="25">
        <v>250</v>
      </c>
      <c r="K64" s="25"/>
      <c r="L64" s="25">
        <v>0</v>
      </c>
      <c r="M64" s="25">
        <v>25</v>
      </c>
      <c r="N64" s="25"/>
      <c r="O64" s="25"/>
      <c r="P64" s="25"/>
      <c r="Q64" s="25">
        <v>5</v>
      </c>
      <c r="R64" s="25"/>
      <c r="S64" s="25"/>
      <c r="T64" s="25"/>
      <c r="U64" s="25"/>
      <c r="V64" s="25"/>
      <c r="W64" s="25">
        <f t="shared" si="5"/>
        <v>280</v>
      </c>
      <c r="X64" s="37">
        <f t="shared" si="6"/>
        <v>1904000</v>
      </c>
      <c r="Y64" s="36">
        <v>6314410</v>
      </c>
      <c r="Z64" s="39">
        <v>1160</v>
      </c>
      <c r="AA64" s="1">
        <f t="shared" si="3"/>
        <v>880</v>
      </c>
    </row>
    <row r="65" spans="1:27" ht="20.100000000000001" customHeight="1">
      <c r="A65" s="7" t="s">
        <v>212</v>
      </c>
      <c r="B65" s="14" t="s">
        <v>209</v>
      </c>
      <c r="C65" s="14" t="s">
        <v>213</v>
      </c>
      <c r="D65" s="21" t="s">
        <v>214</v>
      </c>
      <c r="E65" s="7" t="s">
        <v>12</v>
      </c>
      <c r="F65" s="7"/>
      <c r="G65" s="8">
        <v>5850</v>
      </c>
      <c r="H65" s="7">
        <f t="shared" si="4"/>
        <v>0</v>
      </c>
      <c r="I65" s="7"/>
      <c r="J65" s="7">
        <v>250</v>
      </c>
      <c r="K65" s="7"/>
      <c r="L65" s="7">
        <v>0</v>
      </c>
      <c r="M65" s="7">
        <v>25</v>
      </c>
      <c r="N65" s="7"/>
      <c r="O65" s="7"/>
      <c r="P65" s="7"/>
      <c r="Q65" s="7">
        <v>5</v>
      </c>
      <c r="R65" s="7"/>
      <c r="S65" s="7"/>
      <c r="T65" s="7"/>
      <c r="U65" s="7"/>
      <c r="V65" s="7"/>
      <c r="W65" s="7">
        <f t="shared" si="5"/>
        <v>280</v>
      </c>
      <c r="X65" s="35">
        <f t="shared" si="6"/>
        <v>1638000</v>
      </c>
      <c r="Y65" s="7"/>
      <c r="Z65" s="39">
        <v>1160</v>
      </c>
      <c r="AA65" s="1">
        <f t="shared" si="3"/>
        <v>880</v>
      </c>
    </row>
    <row r="66" spans="1:27" ht="20.100000000000001" customHeight="1">
      <c r="A66" s="7" t="s">
        <v>215</v>
      </c>
      <c r="B66" s="14" t="s">
        <v>209</v>
      </c>
      <c r="C66" s="14" t="s">
        <v>216</v>
      </c>
      <c r="D66" s="21" t="s">
        <v>217</v>
      </c>
      <c r="E66" s="7" t="s">
        <v>12</v>
      </c>
      <c r="F66" s="7"/>
      <c r="G66" s="8">
        <v>2950</v>
      </c>
      <c r="H66" s="7">
        <f t="shared" si="4"/>
        <v>0</v>
      </c>
      <c r="I66" s="7"/>
      <c r="J66" s="7">
        <v>250</v>
      </c>
      <c r="K66" s="7"/>
      <c r="L66" s="7">
        <v>0</v>
      </c>
      <c r="M66" s="7">
        <v>25</v>
      </c>
      <c r="N66" s="7"/>
      <c r="O66" s="7"/>
      <c r="P66" s="7"/>
      <c r="Q66" s="7">
        <v>5</v>
      </c>
      <c r="R66" s="7"/>
      <c r="S66" s="7"/>
      <c r="T66" s="7"/>
      <c r="U66" s="7"/>
      <c r="V66" s="7"/>
      <c r="W66" s="7">
        <f t="shared" si="5"/>
        <v>280</v>
      </c>
      <c r="X66" s="35">
        <f t="shared" si="6"/>
        <v>826000</v>
      </c>
      <c r="Y66" s="7"/>
      <c r="Z66" s="39">
        <v>1160</v>
      </c>
      <c r="AA66" s="1">
        <f t="shared" si="3"/>
        <v>880</v>
      </c>
    </row>
    <row r="67" spans="1:27" ht="20.100000000000001" customHeight="1">
      <c r="A67" s="7" t="s">
        <v>218</v>
      </c>
      <c r="B67" s="14" t="s">
        <v>209</v>
      </c>
      <c r="C67" s="14" t="s">
        <v>219</v>
      </c>
      <c r="D67" s="21" t="s">
        <v>220</v>
      </c>
      <c r="E67" s="7" t="s">
        <v>12</v>
      </c>
      <c r="F67" s="7"/>
      <c r="G67" s="8">
        <v>6600</v>
      </c>
      <c r="H67" s="7">
        <f t="shared" si="4"/>
        <v>0</v>
      </c>
      <c r="I67" s="7"/>
      <c r="J67" s="7">
        <v>250</v>
      </c>
      <c r="K67" s="7">
        <v>5</v>
      </c>
      <c r="L67" s="7">
        <v>0</v>
      </c>
      <c r="M67" s="7">
        <v>25</v>
      </c>
      <c r="N67" s="7"/>
      <c r="O67" s="7"/>
      <c r="P67" s="7"/>
      <c r="Q67" s="7">
        <v>5</v>
      </c>
      <c r="R67" s="7"/>
      <c r="S67" s="7"/>
      <c r="T67" s="7"/>
      <c r="U67" s="7"/>
      <c r="V67" s="7"/>
      <c r="W67" s="7">
        <f t="shared" si="5"/>
        <v>285</v>
      </c>
      <c r="X67" s="35">
        <f t="shared" si="6"/>
        <v>1881000</v>
      </c>
      <c r="Y67" s="7"/>
      <c r="Z67" s="39">
        <v>1160</v>
      </c>
      <c r="AA67" s="1">
        <f t="shared" ref="AA67:AA130" si="7">Z67-W67</f>
        <v>875</v>
      </c>
    </row>
    <row r="68" spans="1:27" ht="20.100000000000001" customHeight="1">
      <c r="A68" s="7" t="s">
        <v>221</v>
      </c>
      <c r="B68" s="14" t="s">
        <v>209</v>
      </c>
      <c r="C68" s="14" t="s">
        <v>222</v>
      </c>
      <c r="D68" s="21" t="s">
        <v>223</v>
      </c>
      <c r="E68" s="7" t="s">
        <v>12</v>
      </c>
      <c r="F68" s="7"/>
      <c r="G68" s="8">
        <v>130</v>
      </c>
      <c r="H68" s="7">
        <f t="shared" si="4"/>
        <v>0</v>
      </c>
      <c r="I68" s="7"/>
      <c r="J68" s="7">
        <v>300</v>
      </c>
      <c r="K68" s="7">
        <v>30</v>
      </c>
      <c r="L68" s="7">
        <v>0</v>
      </c>
      <c r="M68" s="7">
        <v>25</v>
      </c>
      <c r="N68" s="7"/>
      <c r="O68" s="7"/>
      <c r="P68" s="7"/>
      <c r="Q68" s="7">
        <v>6</v>
      </c>
      <c r="R68" s="7"/>
      <c r="S68" s="7"/>
      <c r="T68" s="7"/>
      <c r="U68" s="7"/>
      <c r="V68" s="7"/>
      <c r="W68" s="7">
        <f t="shared" si="5"/>
        <v>361</v>
      </c>
      <c r="X68" s="35">
        <f t="shared" si="6"/>
        <v>46930</v>
      </c>
      <c r="Y68" s="7"/>
      <c r="Z68" s="39">
        <v>860</v>
      </c>
      <c r="AA68" s="1">
        <f t="shared" si="7"/>
        <v>499</v>
      </c>
    </row>
    <row r="69" spans="1:27" ht="20.100000000000001" customHeight="1">
      <c r="A69" s="7" t="s">
        <v>224</v>
      </c>
      <c r="B69" s="14" t="s">
        <v>209</v>
      </c>
      <c r="C69" s="13" t="s">
        <v>26</v>
      </c>
      <c r="D69" s="21" t="s">
        <v>677</v>
      </c>
      <c r="E69" s="7" t="s">
        <v>12</v>
      </c>
      <c r="F69" s="7"/>
      <c r="G69" s="8">
        <v>0</v>
      </c>
      <c r="H69" s="7">
        <f t="shared" si="4"/>
        <v>0</v>
      </c>
      <c r="I69" s="7"/>
      <c r="J69" s="7">
        <v>3</v>
      </c>
      <c r="K69" s="7">
        <v>1</v>
      </c>
      <c r="L69" s="7">
        <v>0</v>
      </c>
      <c r="M69" s="7">
        <v>1</v>
      </c>
      <c r="N69" s="7"/>
      <c r="O69" s="7"/>
      <c r="P69" s="7"/>
      <c r="Q69" s="7">
        <v>1</v>
      </c>
      <c r="R69" s="7"/>
      <c r="S69" s="7"/>
      <c r="T69" s="7"/>
      <c r="U69" s="7"/>
      <c r="V69" s="7"/>
      <c r="W69" s="7">
        <f t="shared" si="5"/>
        <v>6</v>
      </c>
      <c r="X69" s="35">
        <f t="shared" si="6"/>
        <v>0</v>
      </c>
      <c r="Y69" s="7"/>
      <c r="Z69" s="39"/>
      <c r="AA69" s="41">
        <f t="shared" si="7"/>
        <v>-6</v>
      </c>
    </row>
    <row r="70" spans="1:27" ht="20.100000000000001" customHeight="1">
      <c r="A70" s="7" t="s">
        <v>225</v>
      </c>
      <c r="B70" s="14" t="s">
        <v>209</v>
      </c>
      <c r="C70" s="14" t="s">
        <v>170</v>
      </c>
      <c r="D70" s="21" t="s">
        <v>49</v>
      </c>
      <c r="E70" s="7" t="s">
        <v>12</v>
      </c>
      <c r="F70" s="7"/>
      <c r="G70" s="8">
        <v>0</v>
      </c>
      <c r="H70" s="7">
        <f t="shared" si="4"/>
        <v>0</v>
      </c>
      <c r="I70" s="7"/>
      <c r="J70" s="7">
        <v>6</v>
      </c>
      <c r="K70" s="7">
        <v>1</v>
      </c>
      <c r="L70" s="7">
        <v>0</v>
      </c>
      <c r="M70" s="7">
        <v>1</v>
      </c>
      <c r="N70" s="7"/>
      <c r="O70" s="7"/>
      <c r="P70" s="7"/>
      <c r="Q70" s="7">
        <v>1</v>
      </c>
      <c r="R70" s="7"/>
      <c r="S70" s="7"/>
      <c r="T70" s="7"/>
      <c r="U70" s="7"/>
      <c r="V70" s="7"/>
      <c r="W70" s="7">
        <f t="shared" si="5"/>
        <v>9</v>
      </c>
      <c r="X70" s="35">
        <f t="shared" si="6"/>
        <v>0</v>
      </c>
      <c r="Y70" s="7"/>
      <c r="Z70" s="39">
        <v>32</v>
      </c>
      <c r="AA70" s="1">
        <f t="shared" si="7"/>
        <v>23</v>
      </c>
    </row>
    <row r="71" spans="1:27" ht="20.100000000000001" customHeight="1">
      <c r="A71" s="7" t="s">
        <v>226</v>
      </c>
      <c r="B71" s="14" t="s">
        <v>209</v>
      </c>
      <c r="C71" s="14" t="s">
        <v>31</v>
      </c>
      <c r="D71" s="21" t="s">
        <v>31</v>
      </c>
      <c r="E71" s="7" t="s">
        <v>12</v>
      </c>
      <c r="F71" s="7"/>
      <c r="G71" s="8">
        <v>280</v>
      </c>
      <c r="H71" s="7">
        <f t="shared" si="4"/>
        <v>0</v>
      </c>
      <c r="I71" s="7"/>
      <c r="J71" s="7">
        <v>50</v>
      </c>
      <c r="K71" s="7">
        <v>5</v>
      </c>
      <c r="L71" s="7">
        <v>0</v>
      </c>
      <c r="M71" s="7">
        <v>10</v>
      </c>
      <c r="N71" s="7"/>
      <c r="O71" s="7"/>
      <c r="P71" s="7"/>
      <c r="Q71" s="7">
        <v>1</v>
      </c>
      <c r="R71" s="7"/>
      <c r="S71" s="7"/>
      <c r="T71" s="7"/>
      <c r="U71" s="7"/>
      <c r="V71" s="7"/>
      <c r="W71" s="7">
        <f t="shared" si="5"/>
        <v>66</v>
      </c>
      <c r="X71" s="35">
        <f t="shared" si="6"/>
        <v>18480</v>
      </c>
      <c r="Y71" s="7"/>
      <c r="Z71" s="39">
        <v>332</v>
      </c>
      <c r="AA71" s="1">
        <f t="shared" si="7"/>
        <v>266</v>
      </c>
    </row>
    <row r="72" spans="1:27" ht="20.100000000000001" customHeight="1">
      <c r="A72" s="25" t="s">
        <v>227</v>
      </c>
      <c r="B72" s="30" t="s">
        <v>228</v>
      </c>
      <c r="C72" s="30" t="s">
        <v>210</v>
      </c>
      <c r="D72" s="24" t="s">
        <v>229</v>
      </c>
      <c r="E72" s="25" t="s">
        <v>12</v>
      </c>
      <c r="F72" s="25"/>
      <c r="G72" s="26">
        <v>7000</v>
      </c>
      <c r="H72" s="25">
        <f t="shared" si="4"/>
        <v>0</v>
      </c>
      <c r="I72" s="25"/>
      <c r="J72" s="25">
        <v>140</v>
      </c>
      <c r="K72" s="25"/>
      <c r="L72" s="25">
        <v>30</v>
      </c>
      <c r="M72" s="25"/>
      <c r="N72" s="25"/>
      <c r="O72" s="25"/>
      <c r="P72" s="25"/>
      <c r="Q72" s="25"/>
      <c r="R72" s="25"/>
      <c r="S72" s="25"/>
      <c r="T72" s="25"/>
      <c r="U72" s="25"/>
      <c r="V72" s="25"/>
      <c r="W72" s="25">
        <f t="shared" si="5"/>
        <v>170</v>
      </c>
      <c r="X72" s="37">
        <f t="shared" si="6"/>
        <v>1190000</v>
      </c>
      <c r="Y72" s="36">
        <v>5628100</v>
      </c>
      <c r="Z72" s="39">
        <v>380</v>
      </c>
      <c r="AA72" s="1">
        <f t="shared" si="7"/>
        <v>210</v>
      </c>
    </row>
    <row r="73" spans="1:27" ht="20.100000000000001" customHeight="1">
      <c r="A73" s="7" t="s">
        <v>230</v>
      </c>
      <c r="B73" s="14" t="s">
        <v>228</v>
      </c>
      <c r="C73" s="14" t="s">
        <v>231</v>
      </c>
      <c r="D73" s="21" t="s">
        <v>232</v>
      </c>
      <c r="E73" s="7" t="s">
        <v>12</v>
      </c>
      <c r="F73" s="7"/>
      <c r="G73" s="8">
        <v>7000</v>
      </c>
      <c r="H73" s="7">
        <f t="shared" si="4"/>
        <v>0</v>
      </c>
      <c r="I73" s="7"/>
      <c r="J73" s="7">
        <v>100</v>
      </c>
      <c r="K73" s="7"/>
      <c r="L73" s="7">
        <v>30</v>
      </c>
      <c r="M73" s="7"/>
      <c r="N73" s="7"/>
      <c r="O73" s="7"/>
      <c r="P73" s="7"/>
      <c r="Q73" s="7"/>
      <c r="R73" s="7"/>
      <c r="S73" s="7"/>
      <c r="T73" s="7"/>
      <c r="U73" s="7"/>
      <c r="V73" s="7"/>
      <c r="W73" s="7">
        <f t="shared" si="5"/>
        <v>130</v>
      </c>
      <c r="X73" s="35">
        <f t="shared" si="6"/>
        <v>910000</v>
      </c>
      <c r="Y73" s="7"/>
      <c r="Z73" s="39">
        <v>320</v>
      </c>
      <c r="AA73" s="1">
        <f t="shared" si="7"/>
        <v>190</v>
      </c>
    </row>
    <row r="74" spans="1:27" ht="20.100000000000001" customHeight="1">
      <c r="A74" s="7" t="s">
        <v>233</v>
      </c>
      <c r="B74" s="14" t="s">
        <v>228</v>
      </c>
      <c r="C74" s="14" t="s">
        <v>234</v>
      </c>
      <c r="D74" s="21" t="s">
        <v>235</v>
      </c>
      <c r="E74" s="7" t="s">
        <v>12</v>
      </c>
      <c r="F74" s="7"/>
      <c r="G74" s="8">
        <v>2600</v>
      </c>
      <c r="H74" s="7">
        <f t="shared" si="4"/>
        <v>0</v>
      </c>
      <c r="I74" s="7"/>
      <c r="J74" s="7">
        <v>200</v>
      </c>
      <c r="K74" s="7"/>
      <c r="L74" s="7">
        <v>100</v>
      </c>
      <c r="M74" s="7"/>
      <c r="N74" s="7"/>
      <c r="O74" s="7"/>
      <c r="P74" s="7"/>
      <c r="Q74" s="7"/>
      <c r="R74" s="7"/>
      <c r="S74" s="7"/>
      <c r="T74" s="7"/>
      <c r="U74" s="7"/>
      <c r="V74" s="7"/>
      <c r="W74" s="7">
        <f t="shared" si="5"/>
        <v>300</v>
      </c>
      <c r="X74" s="35">
        <f t="shared" si="6"/>
        <v>780000</v>
      </c>
      <c r="Y74" s="7"/>
      <c r="Z74" s="39">
        <v>600</v>
      </c>
      <c r="AA74" s="1">
        <f t="shared" si="7"/>
        <v>300</v>
      </c>
    </row>
    <row r="75" spans="1:27" ht="20.100000000000001" customHeight="1">
      <c r="A75" s="7" t="s">
        <v>236</v>
      </c>
      <c r="B75" s="14" t="s">
        <v>228</v>
      </c>
      <c r="C75" s="14" t="s">
        <v>237</v>
      </c>
      <c r="D75" s="21" t="s">
        <v>238</v>
      </c>
      <c r="E75" s="7" t="s">
        <v>12</v>
      </c>
      <c r="F75" s="7"/>
      <c r="G75" s="8">
        <v>2750</v>
      </c>
      <c r="H75" s="7">
        <f t="shared" si="4"/>
        <v>0</v>
      </c>
      <c r="I75" s="7"/>
      <c r="J75" s="7">
        <v>200</v>
      </c>
      <c r="K75" s="7"/>
      <c r="L75" s="7">
        <v>100</v>
      </c>
      <c r="M75" s="7"/>
      <c r="N75" s="7"/>
      <c r="O75" s="7"/>
      <c r="P75" s="7"/>
      <c r="Q75" s="7"/>
      <c r="R75" s="7"/>
      <c r="S75" s="7"/>
      <c r="T75" s="7"/>
      <c r="U75" s="7"/>
      <c r="V75" s="7"/>
      <c r="W75" s="7">
        <f t="shared" si="5"/>
        <v>300</v>
      </c>
      <c r="X75" s="35">
        <f t="shared" si="6"/>
        <v>825000</v>
      </c>
      <c r="Y75" s="7"/>
      <c r="Z75" s="39">
        <v>600</v>
      </c>
      <c r="AA75" s="1">
        <f t="shared" si="7"/>
        <v>300</v>
      </c>
    </row>
    <row r="76" spans="1:27" ht="20.100000000000001" customHeight="1">
      <c r="A76" s="7" t="s">
        <v>239</v>
      </c>
      <c r="B76" s="14" t="s">
        <v>228</v>
      </c>
      <c r="C76" s="14" t="s">
        <v>240</v>
      </c>
      <c r="D76" s="21" t="s">
        <v>241</v>
      </c>
      <c r="E76" s="7" t="s">
        <v>12</v>
      </c>
      <c r="F76" s="7"/>
      <c r="G76" s="8">
        <v>6450</v>
      </c>
      <c r="H76" s="7">
        <f t="shared" si="4"/>
        <v>0</v>
      </c>
      <c r="I76" s="7"/>
      <c r="J76" s="7">
        <v>60</v>
      </c>
      <c r="K76" s="7"/>
      <c r="L76" s="7">
        <v>70</v>
      </c>
      <c r="M76" s="7"/>
      <c r="N76" s="7"/>
      <c r="O76" s="7"/>
      <c r="P76" s="7"/>
      <c r="Q76" s="7"/>
      <c r="R76" s="7"/>
      <c r="S76" s="7"/>
      <c r="T76" s="7"/>
      <c r="U76" s="7"/>
      <c r="V76" s="7"/>
      <c r="W76" s="7">
        <f t="shared" si="5"/>
        <v>130</v>
      </c>
      <c r="X76" s="35">
        <f t="shared" si="6"/>
        <v>838500</v>
      </c>
      <c r="Y76" s="7"/>
      <c r="Z76" s="39">
        <v>220</v>
      </c>
      <c r="AA76" s="1">
        <f t="shared" si="7"/>
        <v>90</v>
      </c>
    </row>
    <row r="77" spans="1:27" ht="20.100000000000001" customHeight="1">
      <c r="A77" s="7" t="s">
        <v>242</v>
      </c>
      <c r="B77" s="14" t="s">
        <v>228</v>
      </c>
      <c r="C77" s="14" t="s">
        <v>243</v>
      </c>
      <c r="D77" s="21" t="s">
        <v>244</v>
      </c>
      <c r="E77" s="7" t="s">
        <v>12</v>
      </c>
      <c r="F77" s="7"/>
      <c r="G77" s="8">
        <v>6380</v>
      </c>
      <c r="H77" s="7">
        <f t="shared" si="4"/>
        <v>0</v>
      </c>
      <c r="I77" s="7"/>
      <c r="J77" s="7">
        <v>100</v>
      </c>
      <c r="K77" s="7"/>
      <c r="L77" s="7">
        <v>70</v>
      </c>
      <c r="M77" s="7"/>
      <c r="N77" s="7"/>
      <c r="O77" s="7"/>
      <c r="P77" s="7"/>
      <c r="Q77" s="7"/>
      <c r="R77" s="7"/>
      <c r="S77" s="7"/>
      <c r="T77" s="7"/>
      <c r="U77" s="7"/>
      <c r="V77" s="7"/>
      <c r="W77" s="7">
        <f t="shared" si="5"/>
        <v>170</v>
      </c>
      <c r="X77" s="35">
        <f t="shared" si="6"/>
        <v>1084600</v>
      </c>
      <c r="Y77" s="7"/>
      <c r="Z77" s="39">
        <v>280</v>
      </c>
      <c r="AA77" s="1">
        <f t="shared" si="7"/>
        <v>110</v>
      </c>
    </row>
    <row r="78" spans="1:27" ht="20.100000000000001" customHeight="1">
      <c r="A78" s="7" t="s">
        <v>245</v>
      </c>
      <c r="B78" s="14" t="s">
        <v>228</v>
      </c>
      <c r="C78" s="13" t="s">
        <v>26</v>
      </c>
      <c r="D78" s="21" t="s">
        <v>677</v>
      </c>
      <c r="E78" s="7" t="s">
        <v>12</v>
      </c>
      <c r="F78" s="7"/>
      <c r="G78" s="8">
        <v>0</v>
      </c>
      <c r="H78" s="7">
        <f t="shared" si="4"/>
        <v>0</v>
      </c>
      <c r="I78" s="7"/>
      <c r="J78" s="7">
        <v>3</v>
      </c>
      <c r="K78" s="7"/>
      <c r="L78" s="7">
        <v>1</v>
      </c>
      <c r="M78" s="7"/>
      <c r="N78" s="7"/>
      <c r="O78" s="7"/>
      <c r="P78" s="7"/>
      <c r="Q78" s="7"/>
      <c r="R78" s="7"/>
      <c r="S78" s="7"/>
      <c r="T78" s="7"/>
      <c r="U78" s="7"/>
      <c r="V78" s="7"/>
      <c r="W78" s="7">
        <f t="shared" si="5"/>
        <v>4</v>
      </c>
      <c r="X78" s="35">
        <f t="shared" si="6"/>
        <v>0</v>
      </c>
      <c r="Y78" s="7"/>
      <c r="Z78" s="39"/>
      <c r="AA78" s="41">
        <f t="shared" si="7"/>
        <v>-4</v>
      </c>
    </row>
    <row r="79" spans="1:27" ht="20.100000000000001" customHeight="1">
      <c r="A79" s="7" t="s">
        <v>246</v>
      </c>
      <c r="B79" s="14" t="s">
        <v>228</v>
      </c>
      <c r="C79" s="14" t="s">
        <v>170</v>
      </c>
      <c r="D79" s="21" t="s">
        <v>49</v>
      </c>
      <c r="E79" s="7" t="s">
        <v>12</v>
      </c>
      <c r="F79" s="7"/>
      <c r="G79" s="8">
        <v>0</v>
      </c>
      <c r="H79" s="7">
        <f t="shared" si="4"/>
        <v>0</v>
      </c>
      <c r="I79" s="7"/>
      <c r="J79" s="7">
        <v>6</v>
      </c>
      <c r="K79" s="7"/>
      <c r="L79" s="7">
        <v>2</v>
      </c>
      <c r="M79" s="7"/>
      <c r="N79" s="7"/>
      <c r="O79" s="7"/>
      <c r="P79" s="7"/>
      <c r="Q79" s="7"/>
      <c r="R79" s="7"/>
      <c r="S79" s="7"/>
      <c r="T79" s="7"/>
      <c r="U79" s="7"/>
      <c r="V79" s="7"/>
      <c r="W79" s="7">
        <f t="shared" si="5"/>
        <v>8</v>
      </c>
      <c r="X79" s="35">
        <f t="shared" si="6"/>
        <v>0</v>
      </c>
      <c r="Y79" s="7"/>
      <c r="Z79" s="39">
        <v>16</v>
      </c>
      <c r="AA79" s="1">
        <f t="shared" si="7"/>
        <v>8</v>
      </c>
    </row>
    <row r="80" spans="1:27" ht="20.100000000000001" customHeight="1">
      <c r="A80" s="7" t="s">
        <v>247</v>
      </c>
      <c r="B80" s="14" t="s">
        <v>228</v>
      </c>
      <c r="C80" s="14" t="s">
        <v>31</v>
      </c>
      <c r="D80" s="21" t="s">
        <v>31</v>
      </c>
      <c r="E80" s="7" t="s">
        <v>12</v>
      </c>
      <c r="F80" s="7"/>
      <c r="G80" s="8">
        <v>0</v>
      </c>
      <c r="H80" s="7">
        <f t="shared" si="4"/>
        <v>0</v>
      </c>
      <c r="I80" s="7"/>
      <c r="J80" s="7">
        <v>40</v>
      </c>
      <c r="K80" s="7"/>
      <c r="L80" s="7">
        <v>5</v>
      </c>
      <c r="M80" s="7"/>
      <c r="N80" s="7"/>
      <c r="O80" s="7"/>
      <c r="P80" s="7"/>
      <c r="Q80" s="7"/>
      <c r="R80" s="7"/>
      <c r="S80" s="7"/>
      <c r="T80" s="7"/>
      <c r="U80" s="7"/>
      <c r="V80" s="7"/>
      <c r="W80" s="7">
        <f t="shared" si="5"/>
        <v>45</v>
      </c>
      <c r="X80" s="35">
        <f t="shared" si="6"/>
        <v>0</v>
      </c>
      <c r="Y80" s="7"/>
      <c r="Z80" s="39">
        <v>100</v>
      </c>
      <c r="AA80" s="1">
        <f t="shared" si="7"/>
        <v>55</v>
      </c>
    </row>
    <row r="81" spans="1:27" ht="20.100000000000001" customHeight="1">
      <c r="A81" s="25" t="s">
        <v>248</v>
      </c>
      <c r="B81" s="30" t="s">
        <v>249</v>
      </c>
      <c r="C81" s="30" t="s">
        <v>250</v>
      </c>
      <c r="D81" s="24" t="s">
        <v>251</v>
      </c>
      <c r="E81" s="25" t="s">
        <v>12</v>
      </c>
      <c r="F81" s="25"/>
      <c r="G81" s="26">
        <v>19000</v>
      </c>
      <c r="H81" s="25">
        <f t="shared" si="4"/>
        <v>0</v>
      </c>
      <c r="I81" s="25"/>
      <c r="J81" s="25">
        <v>40</v>
      </c>
      <c r="K81" s="25"/>
      <c r="L81" s="25">
        <v>30</v>
      </c>
      <c r="M81" s="25">
        <v>5</v>
      </c>
      <c r="N81" s="25"/>
      <c r="O81" s="25"/>
      <c r="P81" s="25"/>
      <c r="Q81" s="25"/>
      <c r="R81" s="25"/>
      <c r="S81" s="25"/>
      <c r="T81" s="25"/>
      <c r="U81" s="25"/>
      <c r="V81" s="25"/>
      <c r="W81" s="25">
        <f t="shared" si="5"/>
        <v>75</v>
      </c>
      <c r="X81" s="37">
        <f t="shared" si="6"/>
        <v>1425000</v>
      </c>
      <c r="Y81" s="36">
        <v>5080380</v>
      </c>
      <c r="Z81" s="39">
        <v>280</v>
      </c>
      <c r="AA81" s="1">
        <f t="shared" si="7"/>
        <v>205</v>
      </c>
    </row>
    <row r="82" spans="1:27" ht="20.100000000000001" customHeight="1">
      <c r="A82" s="7" t="s">
        <v>252</v>
      </c>
      <c r="B82" s="14" t="s">
        <v>249</v>
      </c>
      <c r="C82" s="14" t="s">
        <v>253</v>
      </c>
      <c r="D82" s="21" t="s">
        <v>254</v>
      </c>
      <c r="E82" s="7" t="s">
        <v>12</v>
      </c>
      <c r="F82" s="7"/>
      <c r="G82" s="8">
        <v>5500</v>
      </c>
      <c r="H82" s="7">
        <f t="shared" si="4"/>
        <v>0</v>
      </c>
      <c r="I82" s="7"/>
      <c r="J82" s="7">
        <v>40</v>
      </c>
      <c r="K82" s="7"/>
      <c r="L82" s="7">
        <v>30</v>
      </c>
      <c r="M82" s="7">
        <v>5</v>
      </c>
      <c r="N82" s="7"/>
      <c r="O82" s="7"/>
      <c r="P82" s="7"/>
      <c r="Q82" s="7"/>
      <c r="R82" s="7"/>
      <c r="S82" s="7"/>
      <c r="T82" s="7"/>
      <c r="U82" s="7"/>
      <c r="V82" s="7"/>
      <c r="W82" s="7">
        <f t="shared" si="5"/>
        <v>75</v>
      </c>
      <c r="X82" s="35">
        <f t="shared" si="6"/>
        <v>412500</v>
      </c>
      <c r="Y82" s="7"/>
      <c r="Z82" s="39">
        <v>280</v>
      </c>
      <c r="AA82" s="1">
        <f t="shared" si="7"/>
        <v>205</v>
      </c>
    </row>
    <row r="83" spans="1:27" ht="20.100000000000001" customHeight="1">
      <c r="A83" s="7" t="s">
        <v>255</v>
      </c>
      <c r="B83" s="14" t="s">
        <v>249</v>
      </c>
      <c r="C83" s="14" t="s">
        <v>137</v>
      </c>
      <c r="D83" s="21" t="s">
        <v>256</v>
      </c>
      <c r="E83" s="7" t="s">
        <v>12</v>
      </c>
      <c r="F83" s="7"/>
      <c r="G83" s="8">
        <v>7620</v>
      </c>
      <c r="H83" s="7">
        <f t="shared" si="4"/>
        <v>0</v>
      </c>
      <c r="I83" s="7"/>
      <c r="J83" s="7">
        <v>80</v>
      </c>
      <c r="K83" s="7"/>
      <c r="L83" s="7">
        <v>60</v>
      </c>
      <c r="M83" s="7">
        <v>5</v>
      </c>
      <c r="N83" s="7"/>
      <c r="O83" s="7"/>
      <c r="P83" s="7"/>
      <c r="Q83" s="7"/>
      <c r="R83" s="7"/>
      <c r="S83" s="7"/>
      <c r="T83" s="7"/>
      <c r="U83" s="7"/>
      <c r="V83" s="7"/>
      <c r="W83" s="7">
        <f t="shared" si="5"/>
        <v>145</v>
      </c>
      <c r="X83" s="35">
        <f t="shared" si="6"/>
        <v>1104900</v>
      </c>
      <c r="Y83" s="7"/>
      <c r="Z83" s="39">
        <v>560</v>
      </c>
      <c r="AA83" s="1">
        <f t="shared" si="7"/>
        <v>415</v>
      </c>
    </row>
    <row r="84" spans="1:27" ht="20.100000000000001" customHeight="1">
      <c r="A84" s="7" t="s">
        <v>257</v>
      </c>
      <c r="B84" s="14" t="s">
        <v>249</v>
      </c>
      <c r="C84" s="14" t="s">
        <v>258</v>
      </c>
      <c r="D84" s="21" t="s">
        <v>259</v>
      </c>
      <c r="E84" s="7" t="s">
        <v>12</v>
      </c>
      <c r="F84" s="7"/>
      <c r="G84" s="8">
        <v>7900</v>
      </c>
      <c r="H84" s="7">
        <f t="shared" si="4"/>
        <v>0</v>
      </c>
      <c r="I84" s="7"/>
      <c r="J84" s="7">
        <v>40</v>
      </c>
      <c r="K84" s="7"/>
      <c r="L84" s="7">
        <v>30</v>
      </c>
      <c r="M84" s="7">
        <v>5</v>
      </c>
      <c r="N84" s="7"/>
      <c r="O84" s="7"/>
      <c r="P84" s="7"/>
      <c r="Q84" s="7"/>
      <c r="R84" s="7"/>
      <c r="S84" s="7"/>
      <c r="T84" s="7"/>
      <c r="U84" s="7"/>
      <c r="V84" s="7"/>
      <c r="W84" s="7">
        <f t="shared" si="5"/>
        <v>75</v>
      </c>
      <c r="X84" s="35">
        <f t="shared" si="6"/>
        <v>592500</v>
      </c>
      <c r="Y84" s="7"/>
      <c r="Z84" s="39">
        <v>280</v>
      </c>
      <c r="AA84" s="1">
        <f t="shared" si="7"/>
        <v>205</v>
      </c>
    </row>
    <row r="85" spans="1:27" ht="20.100000000000001" customHeight="1">
      <c r="A85" s="7" t="s">
        <v>260</v>
      </c>
      <c r="B85" s="14" t="s">
        <v>249</v>
      </c>
      <c r="C85" s="14" t="s">
        <v>261</v>
      </c>
      <c r="D85" s="21" t="s">
        <v>262</v>
      </c>
      <c r="E85" s="7" t="s">
        <v>12</v>
      </c>
      <c r="F85" s="7"/>
      <c r="G85" s="8">
        <v>430</v>
      </c>
      <c r="H85" s="7">
        <f t="shared" si="4"/>
        <v>0</v>
      </c>
      <c r="I85" s="7"/>
      <c r="J85" s="7">
        <v>10</v>
      </c>
      <c r="K85" s="7"/>
      <c r="L85" s="7">
        <v>0</v>
      </c>
      <c r="M85" s="7"/>
      <c r="N85" s="7"/>
      <c r="O85" s="7"/>
      <c r="P85" s="7"/>
      <c r="Q85" s="7"/>
      <c r="R85" s="7"/>
      <c r="S85" s="7"/>
      <c r="T85" s="7"/>
      <c r="U85" s="7"/>
      <c r="V85" s="7"/>
      <c r="W85" s="7">
        <f t="shared" si="5"/>
        <v>10</v>
      </c>
      <c r="X85" s="35">
        <f t="shared" si="6"/>
        <v>4300</v>
      </c>
      <c r="Y85" s="7"/>
      <c r="Z85" s="39">
        <v>40</v>
      </c>
      <c r="AA85" s="1">
        <f t="shared" si="7"/>
        <v>30</v>
      </c>
    </row>
    <row r="86" spans="1:27" ht="20.100000000000001" customHeight="1">
      <c r="A86" s="7" t="s">
        <v>263</v>
      </c>
      <c r="B86" s="14" t="s">
        <v>249</v>
      </c>
      <c r="C86" s="14" t="s">
        <v>264</v>
      </c>
      <c r="D86" s="21" t="s">
        <v>265</v>
      </c>
      <c r="E86" s="7" t="s">
        <v>12</v>
      </c>
      <c r="F86" s="7"/>
      <c r="G86" s="8">
        <v>5242</v>
      </c>
      <c r="H86" s="7">
        <f t="shared" si="4"/>
        <v>0</v>
      </c>
      <c r="I86" s="7"/>
      <c r="J86" s="7">
        <v>80</v>
      </c>
      <c r="K86" s="7"/>
      <c r="L86" s="7">
        <v>60</v>
      </c>
      <c r="M86" s="7">
        <v>5</v>
      </c>
      <c r="N86" s="7"/>
      <c r="O86" s="7"/>
      <c r="P86" s="7"/>
      <c r="Q86" s="7"/>
      <c r="R86" s="7"/>
      <c r="S86" s="7"/>
      <c r="T86" s="7"/>
      <c r="U86" s="7"/>
      <c r="V86" s="7"/>
      <c r="W86" s="7">
        <f t="shared" si="5"/>
        <v>145</v>
      </c>
      <c r="X86" s="35">
        <f t="shared" si="6"/>
        <v>760090</v>
      </c>
      <c r="Y86" s="7"/>
      <c r="Z86" s="39">
        <v>520</v>
      </c>
      <c r="AA86" s="1">
        <f t="shared" si="7"/>
        <v>375</v>
      </c>
    </row>
    <row r="87" spans="1:27" ht="20.100000000000001" customHeight="1">
      <c r="A87" s="7" t="s">
        <v>266</v>
      </c>
      <c r="B87" s="14" t="s">
        <v>249</v>
      </c>
      <c r="C87" s="14" t="s">
        <v>267</v>
      </c>
      <c r="D87" s="21" t="s">
        <v>268</v>
      </c>
      <c r="E87" s="7" t="s">
        <v>12</v>
      </c>
      <c r="F87" s="7"/>
      <c r="G87" s="8">
        <v>5242</v>
      </c>
      <c r="H87" s="7">
        <f t="shared" si="4"/>
        <v>0</v>
      </c>
      <c r="I87" s="7"/>
      <c r="J87" s="7">
        <v>80</v>
      </c>
      <c r="K87" s="7"/>
      <c r="L87" s="7">
        <v>60</v>
      </c>
      <c r="M87" s="7">
        <v>5</v>
      </c>
      <c r="N87" s="7"/>
      <c r="O87" s="7"/>
      <c r="P87" s="7"/>
      <c r="Q87" s="7"/>
      <c r="R87" s="7"/>
      <c r="S87" s="7"/>
      <c r="T87" s="7"/>
      <c r="U87" s="7"/>
      <c r="V87" s="7"/>
      <c r="W87" s="7">
        <f t="shared" si="5"/>
        <v>145</v>
      </c>
      <c r="X87" s="35">
        <f t="shared" si="6"/>
        <v>760090</v>
      </c>
      <c r="Y87" s="7"/>
      <c r="Z87" s="39">
        <v>520</v>
      </c>
      <c r="AA87" s="1">
        <f t="shared" si="7"/>
        <v>375</v>
      </c>
    </row>
    <row r="88" spans="1:27" ht="20.100000000000001" customHeight="1">
      <c r="A88" s="7" t="s">
        <v>269</v>
      </c>
      <c r="B88" s="14" t="s">
        <v>249</v>
      </c>
      <c r="C88" s="13" t="s">
        <v>26</v>
      </c>
      <c r="D88" s="21" t="s">
        <v>677</v>
      </c>
      <c r="E88" s="7" t="s">
        <v>12</v>
      </c>
      <c r="F88" s="7"/>
      <c r="G88" s="8">
        <v>0</v>
      </c>
      <c r="H88" s="7">
        <f t="shared" si="4"/>
        <v>0</v>
      </c>
      <c r="I88" s="7"/>
      <c r="J88" s="7">
        <v>1</v>
      </c>
      <c r="K88" s="7"/>
      <c r="L88" s="7">
        <v>1</v>
      </c>
      <c r="M88" s="7">
        <v>1</v>
      </c>
      <c r="N88" s="7"/>
      <c r="O88" s="7"/>
      <c r="P88" s="7"/>
      <c r="Q88" s="7"/>
      <c r="R88" s="7"/>
      <c r="S88" s="7"/>
      <c r="T88" s="7"/>
      <c r="U88" s="7"/>
      <c r="V88" s="7"/>
      <c r="W88" s="7">
        <f t="shared" si="5"/>
        <v>3</v>
      </c>
      <c r="X88" s="35">
        <f t="shared" si="6"/>
        <v>0</v>
      </c>
      <c r="Y88" s="7"/>
      <c r="Z88" s="39"/>
      <c r="AA88" s="41">
        <f t="shared" si="7"/>
        <v>-3</v>
      </c>
    </row>
    <row r="89" spans="1:27" ht="20.100000000000001" customHeight="1">
      <c r="A89" s="7" t="s">
        <v>270</v>
      </c>
      <c r="B89" s="14" t="s">
        <v>249</v>
      </c>
      <c r="C89" s="14" t="s">
        <v>170</v>
      </c>
      <c r="D89" s="21" t="s">
        <v>49</v>
      </c>
      <c r="E89" s="7" t="s">
        <v>12</v>
      </c>
      <c r="F89" s="7"/>
      <c r="G89" s="8">
        <v>0</v>
      </c>
      <c r="H89" s="7">
        <f t="shared" si="4"/>
        <v>0</v>
      </c>
      <c r="I89" s="7"/>
      <c r="J89" s="7">
        <v>2</v>
      </c>
      <c r="K89" s="7"/>
      <c r="L89" s="7">
        <v>2</v>
      </c>
      <c r="M89" s="7">
        <v>1</v>
      </c>
      <c r="N89" s="7"/>
      <c r="O89" s="7"/>
      <c r="P89" s="7"/>
      <c r="Q89" s="7"/>
      <c r="R89" s="7"/>
      <c r="S89" s="7"/>
      <c r="T89" s="7"/>
      <c r="U89" s="7"/>
      <c r="V89" s="7"/>
      <c r="W89" s="7">
        <f t="shared" si="5"/>
        <v>5</v>
      </c>
      <c r="X89" s="35">
        <f t="shared" si="6"/>
        <v>0</v>
      </c>
      <c r="Y89" s="7"/>
      <c r="Z89" s="39">
        <v>16</v>
      </c>
      <c r="AA89" s="1">
        <f t="shared" si="7"/>
        <v>11</v>
      </c>
    </row>
    <row r="90" spans="1:27" ht="20.100000000000001" customHeight="1">
      <c r="A90" s="7" t="s">
        <v>271</v>
      </c>
      <c r="B90" s="14" t="s">
        <v>249</v>
      </c>
      <c r="C90" s="14" t="s">
        <v>31</v>
      </c>
      <c r="D90" s="21" t="s">
        <v>31</v>
      </c>
      <c r="E90" s="7" t="s">
        <v>12</v>
      </c>
      <c r="F90" s="7"/>
      <c r="G90" s="8">
        <v>280</v>
      </c>
      <c r="H90" s="7">
        <f t="shared" si="4"/>
        <v>0</v>
      </c>
      <c r="I90" s="7"/>
      <c r="J90" s="7">
        <v>40</v>
      </c>
      <c r="K90" s="7"/>
      <c r="L90" s="7">
        <v>30</v>
      </c>
      <c r="M90" s="7">
        <v>5</v>
      </c>
      <c r="N90" s="7"/>
      <c r="O90" s="7"/>
      <c r="P90" s="7"/>
      <c r="Q90" s="7"/>
      <c r="R90" s="7"/>
      <c r="S90" s="7"/>
      <c r="T90" s="7"/>
      <c r="U90" s="7"/>
      <c r="V90" s="7"/>
      <c r="W90" s="7">
        <f t="shared" si="5"/>
        <v>75</v>
      </c>
      <c r="X90" s="35">
        <f t="shared" si="6"/>
        <v>21000</v>
      </c>
      <c r="Y90" s="7"/>
      <c r="Z90" s="39">
        <v>240</v>
      </c>
      <c r="AA90" s="1">
        <f t="shared" si="7"/>
        <v>165</v>
      </c>
    </row>
    <row r="91" spans="1:27" ht="20.100000000000001" customHeight="1">
      <c r="A91" s="25" t="s">
        <v>272</v>
      </c>
      <c r="B91" s="30" t="s">
        <v>273</v>
      </c>
      <c r="C91" s="30" t="s">
        <v>274</v>
      </c>
      <c r="D91" s="24" t="s">
        <v>275</v>
      </c>
      <c r="E91" s="25" t="s">
        <v>12</v>
      </c>
      <c r="F91" s="25"/>
      <c r="G91" s="26">
        <v>5688</v>
      </c>
      <c r="H91" s="25">
        <f t="shared" si="4"/>
        <v>0</v>
      </c>
      <c r="I91" s="25"/>
      <c r="J91" s="25">
        <v>0</v>
      </c>
      <c r="K91" s="25"/>
      <c r="L91" s="25">
        <v>10</v>
      </c>
      <c r="M91" s="25">
        <v>10</v>
      </c>
      <c r="N91" s="25"/>
      <c r="O91" s="25"/>
      <c r="P91" s="25"/>
      <c r="Q91" s="25"/>
      <c r="R91" s="25"/>
      <c r="S91" s="25"/>
      <c r="T91" s="25"/>
      <c r="U91" s="25"/>
      <c r="V91" s="25"/>
      <c r="W91" s="25">
        <f t="shared" si="5"/>
        <v>20</v>
      </c>
      <c r="X91" s="37">
        <f t="shared" si="6"/>
        <v>113760</v>
      </c>
      <c r="Y91" s="36">
        <v>649540</v>
      </c>
      <c r="Z91" s="39">
        <v>520</v>
      </c>
      <c r="AA91" s="1">
        <f t="shared" si="7"/>
        <v>500</v>
      </c>
    </row>
    <row r="92" spans="1:27" ht="20.100000000000001" customHeight="1">
      <c r="A92" s="7" t="s">
        <v>276</v>
      </c>
      <c r="B92" s="14" t="s">
        <v>273</v>
      </c>
      <c r="C92" s="14" t="s">
        <v>277</v>
      </c>
      <c r="D92" s="21" t="s">
        <v>278</v>
      </c>
      <c r="E92" s="7" t="s">
        <v>12</v>
      </c>
      <c r="F92" s="7"/>
      <c r="G92" s="8">
        <v>3188</v>
      </c>
      <c r="H92" s="7">
        <f t="shared" si="4"/>
        <v>0</v>
      </c>
      <c r="I92" s="7"/>
      <c r="J92" s="7">
        <v>0</v>
      </c>
      <c r="K92" s="7"/>
      <c r="L92" s="7">
        <v>10</v>
      </c>
      <c r="M92" s="7">
        <v>10</v>
      </c>
      <c r="N92" s="7"/>
      <c r="O92" s="7"/>
      <c r="P92" s="7"/>
      <c r="Q92" s="7"/>
      <c r="R92" s="7"/>
      <c r="S92" s="7"/>
      <c r="T92" s="7"/>
      <c r="U92" s="7"/>
      <c r="V92" s="7"/>
      <c r="W92" s="7">
        <f t="shared" si="5"/>
        <v>20</v>
      </c>
      <c r="X92" s="35">
        <f t="shared" si="6"/>
        <v>63760</v>
      </c>
      <c r="Y92" s="7"/>
      <c r="Z92" s="39">
        <v>520</v>
      </c>
      <c r="AA92" s="1">
        <f t="shared" si="7"/>
        <v>500</v>
      </c>
    </row>
    <row r="93" spans="1:27" ht="20.100000000000001" customHeight="1">
      <c r="A93" s="7" t="s">
        <v>279</v>
      </c>
      <c r="B93" s="14" t="s">
        <v>273</v>
      </c>
      <c r="C93" s="14" t="s">
        <v>280</v>
      </c>
      <c r="D93" s="21" t="s">
        <v>281</v>
      </c>
      <c r="E93" s="7" t="s">
        <v>12</v>
      </c>
      <c r="F93" s="7"/>
      <c r="G93" s="8">
        <v>3288</v>
      </c>
      <c r="H93" s="7">
        <f t="shared" si="4"/>
        <v>0</v>
      </c>
      <c r="I93" s="7"/>
      <c r="J93" s="7">
        <v>0</v>
      </c>
      <c r="K93" s="7"/>
      <c r="L93" s="7">
        <v>10</v>
      </c>
      <c r="M93" s="7">
        <v>10</v>
      </c>
      <c r="N93" s="7"/>
      <c r="O93" s="7"/>
      <c r="P93" s="7"/>
      <c r="Q93" s="7"/>
      <c r="R93" s="7"/>
      <c r="S93" s="7"/>
      <c r="T93" s="7"/>
      <c r="U93" s="7"/>
      <c r="V93" s="7"/>
      <c r="W93" s="7">
        <f t="shared" si="5"/>
        <v>20</v>
      </c>
      <c r="X93" s="35">
        <f t="shared" si="6"/>
        <v>65760</v>
      </c>
      <c r="Y93" s="7"/>
      <c r="Z93" s="39">
        <v>280</v>
      </c>
      <c r="AA93" s="1">
        <f t="shared" si="7"/>
        <v>260</v>
      </c>
    </row>
    <row r="94" spans="1:27" ht="20.100000000000001" customHeight="1">
      <c r="A94" s="7" t="s">
        <v>282</v>
      </c>
      <c r="B94" s="14" t="s">
        <v>273</v>
      </c>
      <c r="C94" s="14" t="s">
        <v>283</v>
      </c>
      <c r="D94" s="21" t="s">
        <v>284</v>
      </c>
      <c r="E94" s="7" t="s">
        <v>12</v>
      </c>
      <c r="F94" s="7"/>
      <c r="G94" s="8">
        <v>17788</v>
      </c>
      <c r="H94" s="7">
        <f t="shared" si="4"/>
        <v>0</v>
      </c>
      <c r="I94" s="7"/>
      <c r="J94" s="7">
        <v>0</v>
      </c>
      <c r="K94" s="7"/>
      <c r="L94" s="7">
        <v>10</v>
      </c>
      <c r="M94" s="7">
        <v>10</v>
      </c>
      <c r="N94" s="7"/>
      <c r="O94" s="7"/>
      <c r="P94" s="7"/>
      <c r="Q94" s="7"/>
      <c r="R94" s="7"/>
      <c r="S94" s="7"/>
      <c r="T94" s="7"/>
      <c r="U94" s="7"/>
      <c r="V94" s="7"/>
      <c r="W94" s="7">
        <f t="shared" si="5"/>
        <v>20</v>
      </c>
      <c r="X94" s="35">
        <f t="shared" si="6"/>
        <v>355760</v>
      </c>
      <c r="Y94" s="7"/>
      <c r="Z94" s="39">
        <v>360</v>
      </c>
      <c r="AA94" s="1">
        <f t="shared" si="7"/>
        <v>340</v>
      </c>
    </row>
    <row r="95" spans="1:27" ht="20.100000000000001" customHeight="1">
      <c r="A95" s="7" t="s">
        <v>285</v>
      </c>
      <c r="B95" s="14" t="s">
        <v>273</v>
      </c>
      <c r="C95" s="14" t="s">
        <v>286</v>
      </c>
      <c r="D95" s="21" t="s">
        <v>287</v>
      </c>
      <c r="E95" s="7" t="s">
        <v>12</v>
      </c>
      <c r="F95" s="7"/>
      <c r="G95" s="8">
        <v>650</v>
      </c>
      <c r="H95" s="7">
        <f t="shared" si="4"/>
        <v>0</v>
      </c>
      <c r="I95" s="7"/>
      <c r="J95" s="7">
        <v>0</v>
      </c>
      <c r="K95" s="7"/>
      <c r="L95" s="7">
        <v>30</v>
      </c>
      <c r="M95" s="7">
        <v>20</v>
      </c>
      <c r="N95" s="7"/>
      <c r="O95" s="7"/>
      <c r="P95" s="7"/>
      <c r="Q95" s="7"/>
      <c r="R95" s="7"/>
      <c r="S95" s="7"/>
      <c r="T95" s="7"/>
      <c r="U95" s="7"/>
      <c r="V95" s="7"/>
      <c r="W95" s="7">
        <f t="shared" si="5"/>
        <v>50</v>
      </c>
      <c r="X95" s="35">
        <f t="shared" si="6"/>
        <v>32500</v>
      </c>
      <c r="Y95" s="7"/>
      <c r="Z95" s="39">
        <v>400</v>
      </c>
      <c r="AA95" s="1">
        <f t="shared" si="7"/>
        <v>350</v>
      </c>
    </row>
    <row r="96" spans="1:27" ht="20.100000000000001" customHeight="1">
      <c r="A96" s="7" t="s">
        <v>288</v>
      </c>
      <c r="B96" s="14" t="s">
        <v>273</v>
      </c>
      <c r="C96" s="13" t="s">
        <v>26</v>
      </c>
      <c r="D96" s="21" t="s">
        <v>677</v>
      </c>
      <c r="E96" s="7" t="s">
        <v>12</v>
      </c>
      <c r="F96" s="7"/>
      <c r="G96" s="8">
        <v>0</v>
      </c>
      <c r="H96" s="7">
        <f t="shared" si="4"/>
        <v>0</v>
      </c>
      <c r="I96" s="7"/>
      <c r="J96" s="7">
        <v>0</v>
      </c>
      <c r="K96" s="7"/>
      <c r="L96" s="7">
        <v>1</v>
      </c>
      <c r="M96" s="7">
        <v>1</v>
      </c>
      <c r="N96" s="7"/>
      <c r="O96" s="7"/>
      <c r="P96" s="7"/>
      <c r="Q96" s="7"/>
      <c r="R96" s="7"/>
      <c r="S96" s="7"/>
      <c r="T96" s="7"/>
      <c r="U96" s="7"/>
      <c r="V96" s="7"/>
      <c r="W96" s="7">
        <f t="shared" si="5"/>
        <v>2</v>
      </c>
      <c r="X96" s="35">
        <f t="shared" si="6"/>
        <v>0</v>
      </c>
      <c r="Y96" s="7"/>
      <c r="Z96" s="39"/>
      <c r="AA96" s="41">
        <f t="shared" si="7"/>
        <v>-2</v>
      </c>
    </row>
    <row r="97" spans="1:27" ht="20.100000000000001" customHeight="1">
      <c r="A97" s="7" t="s">
        <v>289</v>
      </c>
      <c r="B97" s="14" t="s">
        <v>273</v>
      </c>
      <c r="C97" s="14" t="s">
        <v>290</v>
      </c>
      <c r="D97" s="21" t="s">
        <v>290</v>
      </c>
      <c r="E97" s="7" t="s">
        <v>12</v>
      </c>
      <c r="F97" s="7"/>
      <c r="G97" s="8">
        <v>0</v>
      </c>
      <c r="H97" s="7">
        <f t="shared" si="4"/>
        <v>0</v>
      </c>
      <c r="I97" s="7"/>
      <c r="J97" s="7">
        <v>0</v>
      </c>
      <c r="K97" s="7"/>
      <c r="L97" s="7">
        <v>2</v>
      </c>
      <c r="M97" s="7">
        <v>1</v>
      </c>
      <c r="N97" s="7"/>
      <c r="O97" s="7"/>
      <c r="P97" s="7"/>
      <c r="Q97" s="7"/>
      <c r="R97" s="7"/>
      <c r="S97" s="7"/>
      <c r="T97" s="7"/>
      <c r="U97" s="7"/>
      <c r="V97" s="7"/>
      <c r="W97" s="7">
        <f t="shared" si="5"/>
        <v>3</v>
      </c>
      <c r="X97" s="35">
        <f t="shared" si="6"/>
        <v>0</v>
      </c>
      <c r="Y97" s="7"/>
      <c r="Z97" s="39">
        <v>488</v>
      </c>
      <c r="AA97" s="1">
        <f t="shared" si="7"/>
        <v>485</v>
      </c>
    </row>
    <row r="98" spans="1:27" ht="20.100000000000001" customHeight="1">
      <c r="A98" s="7" t="s">
        <v>291</v>
      </c>
      <c r="B98" s="14" t="s">
        <v>273</v>
      </c>
      <c r="C98" s="14" t="s">
        <v>31</v>
      </c>
      <c r="D98" s="21" t="s">
        <v>31</v>
      </c>
      <c r="E98" s="7" t="s">
        <v>12</v>
      </c>
      <c r="F98" s="7"/>
      <c r="G98" s="8">
        <v>900</v>
      </c>
      <c r="H98" s="7">
        <f t="shared" si="4"/>
        <v>0</v>
      </c>
      <c r="I98" s="7"/>
      <c r="J98" s="7">
        <v>0</v>
      </c>
      <c r="K98" s="7"/>
      <c r="L98" s="7">
        <v>10</v>
      </c>
      <c r="M98" s="7">
        <v>10</v>
      </c>
      <c r="N98" s="7"/>
      <c r="O98" s="7"/>
      <c r="P98" s="7"/>
      <c r="Q98" s="7"/>
      <c r="R98" s="7"/>
      <c r="S98" s="7"/>
      <c r="T98" s="7"/>
      <c r="U98" s="7"/>
      <c r="V98" s="7"/>
      <c r="W98" s="7">
        <f t="shared" si="5"/>
        <v>20</v>
      </c>
      <c r="X98" s="35">
        <f t="shared" si="6"/>
        <v>18000</v>
      </c>
      <c r="Y98" s="7"/>
      <c r="Z98" s="39">
        <v>64</v>
      </c>
      <c r="AA98" s="1">
        <f t="shared" si="7"/>
        <v>44</v>
      </c>
    </row>
    <row r="99" spans="1:27" ht="20.100000000000001" customHeight="1">
      <c r="A99" s="25" t="s">
        <v>292</v>
      </c>
      <c r="B99" s="30" t="s">
        <v>293</v>
      </c>
      <c r="C99" s="30" t="s">
        <v>210</v>
      </c>
      <c r="D99" s="24" t="s">
        <v>294</v>
      </c>
      <c r="E99" s="25" t="s">
        <v>12</v>
      </c>
      <c r="F99" s="25"/>
      <c r="G99" s="26">
        <v>7000</v>
      </c>
      <c r="H99" s="25">
        <f t="shared" si="4"/>
        <v>0</v>
      </c>
      <c r="I99" s="25"/>
      <c r="J99" s="25">
        <v>10</v>
      </c>
      <c r="K99" s="25"/>
      <c r="L99" s="25">
        <v>40</v>
      </c>
      <c r="M99" s="25"/>
      <c r="N99" s="25"/>
      <c r="O99" s="25"/>
      <c r="P99" s="25"/>
      <c r="Q99" s="25"/>
      <c r="R99" s="25"/>
      <c r="S99" s="25">
        <v>50</v>
      </c>
      <c r="T99" s="25"/>
      <c r="U99" s="25"/>
      <c r="V99" s="25"/>
      <c r="W99" s="25">
        <f t="shared" si="5"/>
        <v>100</v>
      </c>
      <c r="X99" s="37">
        <f t="shared" si="6"/>
        <v>700000</v>
      </c>
      <c r="Y99" s="36">
        <v>2130050</v>
      </c>
      <c r="Z99" s="39">
        <v>300</v>
      </c>
      <c r="AA99" s="1">
        <f t="shared" si="7"/>
        <v>200</v>
      </c>
    </row>
    <row r="100" spans="1:27" ht="20.100000000000001" customHeight="1">
      <c r="A100" s="7" t="s">
        <v>295</v>
      </c>
      <c r="B100" s="14" t="s">
        <v>293</v>
      </c>
      <c r="C100" s="14" t="s">
        <v>231</v>
      </c>
      <c r="D100" s="21" t="s">
        <v>296</v>
      </c>
      <c r="E100" s="7" t="s">
        <v>12</v>
      </c>
      <c r="F100" s="7"/>
      <c r="G100" s="8">
        <v>7000</v>
      </c>
      <c r="H100" s="7">
        <f t="shared" si="4"/>
        <v>0</v>
      </c>
      <c r="I100" s="7"/>
      <c r="J100" s="7">
        <v>10</v>
      </c>
      <c r="K100" s="7"/>
      <c r="L100" s="7">
        <v>40</v>
      </c>
      <c r="M100" s="7"/>
      <c r="N100" s="7"/>
      <c r="O100" s="7"/>
      <c r="P100" s="7"/>
      <c r="Q100" s="7"/>
      <c r="R100" s="7"/>
      <c r="S100" s="7">
        <v>50</v>
      </c>
      <c r="T100" s="7"/>
      <c r="U100" s="7"/>
      <c r="V100" s="7"/>
      <c r="W100" s="7">
        <f t="shared" si="5"/>
        <v>100</v>
      </c>
      <c r="X100" s="35">
        <f t="shared" si="6"/>
        <v>700000</v>
      </c>
      <c r="Y100" s="7"/>
      <c r="Z100" s="39">
        <v>300</v>
      </c>
      <c r="AA100" s="1">
        <f t="shared" si="7"/>
        <v>200</v>
      </c>
    </row>
    <row r="101" spans="1:27" ht="20.100000000000001" customHeight="1">
      <c r="A101" s="7" t="s">
        <v>297</v>
      </c>
      <c r="B101" s="14" t="s">
        <v>293</v>
      </c>
      <c r="C101" s="14" t="s">
        <v>298</v>
      </c>
      <c r="D101" s="21" t="s">
        <v>299</v>
      </c>
      <c r="E101" s="7" t="s">
        <v>12</v>
      </c>
      <c r="F101" s="7"/>
      <c r="G101" s="8">
        <v>2900</v>
      </c>
      <c r="H101" s="7">
        <f t="shared" si="4"/>
        <v>0</v>
      </c>
      <c r="I101" s="7"/>
      <c r="J101" s="7">
        <v>10</v>
      </c>
      <c r="K101" s="7"/>
      <c r="L101" s="7">
        <v>40</v>
      </c>
      <c r="M101" s="7"/>
      <c r="N101" s="7"/>
      <c r="O101" s="7"/>
      <c r="P101" s="7"/>
      <c r="Q101" s="7"/>
      <c r="R101" s="7"/>
      <c r="S101" s="7">
        <v>50</v>
      </c>
      <c r="T101" s="7"/>
      <c r="U101" s="7"/>
      <c r="V101" s="7"/>
      <c r="W101" s="7">
        <f t="shared" si="5"/>
        <v>100</v>
      </c>
      <c r="X101" s="35">
        <f t="shared" si="6"/>
        <v>290000</v>
      </c>
      <c r="Y101" s="7"/>
      <c r="Z101" s="39">
        <v>300</v>
      </c>
      <c r="AA101" s="1">
        <f t="shared" si="7"/>
        <v>200</v>
      </c>
    </row>
    <row r="102" spans="1:27" ht="20.100000000000001" customHeight="1">
      <c r="A102" s="7" t="s">
        <v>300</v>
      </c>
      <c r="B102" s="14" t="s">
        <v>293</v>
      </c>
      <c r="C102" s="14" t="s">
        <v>301</v>
      </c>
      <c r="D102" s="21" t="s">
        <v>302</v>
      </c>
      <c r="E102" s="7" t="s">
        <v>12</v>
      </c>
      <c r="F102" s="7"/>
      <c r="G102" s="8">
        <v>2850</v>
      </c>
      <c r="H102" s="7">
        <f t="shared" si="4"/>
        <v>0</v>
      </c>
      <c r="I102" s="7"/>
      <c r="J102" s="7">
        <v>0</v>
      </c>
      <c r="K102" s="7"/>
      <c r="L102" s="7">
        <v>20</v>
      </c>
      <c r="M102" s="7"/>
      <c r="N102" s="7"/>
      <c r="O102" s="7"/>
      <c r="P102" s="7"/>
      <c r="Q102" s="7"/>
      <c r="R102" s="7"/>
      <c r="S102" s="7">
        <v>45</v>
      </c>
      <c r="T102" s="7"/>
      <c r="U102" s="7"/>
      <c r="V102" s="7"/>
      <c r="W102" s="7">
        <f t="shared" si="5"/>
        <v>65</v>
      </c>
      <c r="X102" s="35">
        <f t="shared" si="6"/>
        <v>185250</v>
      </c>
      <c r="Y102" s="7"/>
      <c r="Z102" s="39">
        <v>200</v>
      </c>
      <c r="AA102" s="1">
        <f t="shared" si="7"/>
        <v>135</v>
      </c>
    </row>
    <row r="103" spans="1:27" ht="20.100000000000001" customHeight="1">
      <c r="A103" s="7" t="s">
        <v>303</v>
      </c>
      <c r="B103" s="14" t="s">
        <v>293</v>
      </c>
      <c r="C103" s="14" t="s">
        <v>304</v>
      </c>
      <c r="D103" s="21" t="s">
        <v>305</v>
      </c>
      <c r="E103" s="7" t="s">
        <v>12</v>
      </c>
      <c r="F103" s="7"/>
      <c r="G103" s="8">
        <v>7280</v>
      </c>
      <c r="H103" s="7">
        <f t="shared" si="4"/>
        <v>0</v>
      </c>
      <c r="I103" s="7"/>
      <c r="J103" s="7">
        <v>10</v>
      </c>
      <c r="K103" s="7"/>
      <c r="L103" s="7">
        <v>20</v>
      </c>
      <c r="M103" s="7"/>
      <c r="N103" s="7"/>
      <c r="O103" s="7"/>
      <c r="P103" s="7"/>
      <c r="Q103" s="7"/>
      <c r="R103" s="7"/>
      <c r="S103" s="7">
        <v>5</v>
      </c>
      <c r="T103" s="7"/>
      <c r="U103" s="7"/>
      <c r="V103" s="7"/>
      <c r="W103" s="7">
        <f t="shared" si="5"/>
        <v>35</v>
      </c>
      <c r="X103" s="35">
        <f t="shared" si="6"/>
        <v>254800</v>
      </c>
      <c r="Y103" s="7"/>
      <c r="Z103" s="39">
        <v>100</v>
      </c>
      <c r="AA103" s="1">
        <f t="shared" si="7"/>
        <v>65</v>
      </c>
    </row>
    <row r="104" spans="1:27" ht="20.100000000000001" customHeight="1">
      <c r="A104" s="7" t="s">
        <v>306</v>
      </c>
      <c r="B104" s="14" t="s">
        <v>293</v>
      </c>
      <c r="C104" s="14" t="s">
        <v>286</v>
      </c>
      <c r="D104" s="21" t="s">
        <v>287</v>
      </c>
      <c r="E104" s="7" t="s">
        <v>12</v>
      </c>
      <c r="F104" s="7"/>
      <c r="G104" s="8">
        <v>0</v>
      </c>
      <c r="H104" s="7">
        <f t="shared" si="4"/>
        <v>0</v>
      </c>
      <c r="I104" s="7"/>
      <c r="J104" s="7">
        <v>10</v>
      </c>
      <c r="K104" s="7"/>
      <c r="L104" s="7">
        <v>80</v>
      </c>
      <c r="M104" s="7"/>
      <c r="N104" s="7"/>
      <c r="O104" s="7"/>
      <c r="P104" s="7"/>
      <c r="Q104" s="7"/>
      <c r="R104" s="7"/>
      <c r="S104" s="7">
        <v>150</v>
      </c>
      <c r="T104" s="7"/>
      <c r="U104" s="7"/>
      <c r="V104" s="7"/>
      <c r="W104" s="7">
        <f t="shared" si="5"/>
        <v>240</v>
      </c>
      <c r="X104" s="35">
        <f t="shared" si="6"/>
        <v>0</v>
      </c>
      <c r="Y104" s="7"/>
      <c r="Z104" s="39">
        <v>640</v>
      </c>
      <c r="AA104" s="1">
        <f t="shared" si="7"/>
        <v>400</v>
      </c>
    </row>
    <row r="105" spans="1:27" ht="20.100000000000001" customHeight="1">
      <c r="A105" s="7" t="s">
        <v>307</v>
      </c>
      <c r="B105" s="14" t="s">
        <v>293</v>
      </c>
      <c r="C105" s="13" t="s">
        <v>26</v>
      </c>
      <c r="D105" s="21" t="s">
        <v>677</v>
      </c>
      <c r="E105" s="7" t="s">
        <v>12</v>
      </c>
      <c r="F105" s="7"/>
      <c r="G105" s="8">
        <v>0</v>
      </c>
      <c r="H105" s="7">
        <f t="shared" ref="H105:H160" si="8">F105*G105</f>
        <v>0</v>
      </c>
      <c r="I105" s="7"/>
      <c r="J105" s="7">
        <v>1</v>
      </c>
      <c r="K105" s="7"/>
      <c r="L105" s="7">
        <v>1</v>
      </c>
      <c r="M105" s="7"/>
      <c r="N105" s="7"/>
      <c r="O105" s="7"/>
      <c r="P105" s="7"/>
      <c r="Q105" s="7"/>
      <c r="R105" s="7"/>
      <c r="S105" s="7">
        <v>1</v>
      </c>
      <c r="T105" s="7"/>
      <c r="U105" s="7"/>
      <c r="V105" s="7"/>
      <c r="W105" s="7">
        <f t="shared" ref="W105:W160" si="9">I105+J105+K105+L105+M105+N105+O105+P105+Q105+R105+S105+T105+U105+V105</f>
        <v>3</v>
      </c>
      <c r="X105" s="35">
        <f t="shared" ref="X105:X160" si="10">G105*W105</f>
        <v>0</v>
      </c>
      <c r="Y105" s="7"/>
      <c r="Z105" s="39"/>
      <c r="AA105" s="41">
        <f t="shared" si="7"/>
        <v>-3</v>
      </c>
    </row>
    <row r="106" spans="1:27" ht="20.100000000000001" customHeight="1">
      <c r="A106" s="7" t="s">
        <v>308</v>
      </c>
      <c r="B106" s="14" t="s">
        <v>293</v>
      </c>
      <c r="C106" s="14" t="s">
        <v>290</v>
      </c>
      <c r="D106" s="21" t="s">
        <v>309</v>
      </c>
      <c r="E106" s="7" t="s">
        <v>12</v>
      </c>
      <c r="F106" s="7"/>
      <c r="G106" s="8">
        <v>0</v>
      </c>
      <c r="H106" s="7">
        <f t="shared" si="8"/>
        <v>0</v>
      </c>
      <c r="I106" s="7"/>
      <c r="J106" s="7">
        <v>2</v>
      </c>
      <c r="K106" s="7"/>
      <c r="L106" s="7">
        <v>2</v>
      </c>
      <c r="M106" s="7"/>
      <c r="N106" s="7"/>
      <c r="O106" s="7"/>
      <c r="P106" s="7"/>
      <c r="Q106" s="7"/>
      <c r="R106" s="7"/>
      <c r="S106" s="7">
        <v>1</v>
      </c>
      <c r="T106" s="7"/>
      <c r="U106" s="7"/>
      <c r="V106" s="7"/>
      <c r="W106" s="7">
        <f t="shared" si="9"/>
        <v>5</v>
      </c>
      <c r="X106" s="35">
        <f t="shared" si="10"/>
        <v>0</v>
      </c>
      <c r="Y106" s="7"/>
      <c r="Z106" s="39">
        <v>16</v>
      </c>
      <c r="AA106" s="1">
        <f t="shared" si="7"/>
        <v>11</v>
      </c>
    </row>
    <row r="107" spans="1:27" ht="20.100000000000001" customHeight="1">
      <c r="A107" s="7" t="s">
        <v>310</v>
      </c>
      <c r="B107" s="14" t="s">
        <v>293</v>
      </c>
      <c r="C107" s="14" t="s">
        <v>31</v>
      </c>
      <c r="D107" s="21" t="s">
        <v>31</v>
      </c>
      <c r="E107" s="7" t="s">
        <v>12</v>
      </c>
      <c r="F107" s="7"/>
      <c r="G107" s="7"/>
      <c r="H107" s="7">
        <f t="shared" si="8"/>
        <v>0</v>
      </c>
      <c r="I107" s="7"/>
      <c r="J107" s="7">
        <v>5</v>
      </c>
      <c r="K107" s="7"/>
      <c r="L107" s="7">
        <v>20</v>
      </c>
      <c r="M107" s="7"/>
      <c r="N107" s="7"/>
      <c r="O107" s="7"/>
      <c r="P107" s="7"/>
      <c r="Q107" s="7"/>
      <c r="R107" s="7"/>
      <c r="S107" s="7">
        <v>4</v>
      </c>
      <c r="T107" s="7"/>
      <c r="U107" s="7"/>
      <c r="V107" s="7"/>
      <c r="W107" s="7">
        <f t="shared" si="9"/>
        <v>29</v>
      </c>
      <c r="X107" s="35">
        <f t="shared" si="10"/>
        <v>0</v>
      </c>
      <c r="Y107" s="7"/>
      <c r="Z107" s="39">
        <v>152</v>
      </c>
      <c r="AA107" s="1">
        <f t="shared" si="7"/>
        <v>123</v>
      </c>
    </row>
    <row r="108" spans="1:27" ht="20.100000000000001" customHeight="1">
      <c r="A108" s="25" t="s">
        <v>321</v>
      </c>
      <c r="B108" s="30" t="s">
        <v>322</v>
      </c>
      <c r="C108" s="30" t="s">
        <v>322</v>
      </c>
      <c r="D108" s="24" t="s">
        <v>323</v>
      </c>
      <c r="E108" s="25" t="s">
        <v>12</v>
      </c>
      <c r="F108" s="25"/>
      <c r="G108" s="26">
        <v>9000</v>
      </c>
      <c r="H108" s="25">
        <f t="shared" si="8"/>
        <v>0</v>
      </c>
      <c r="I108" s="25"/>
      <c r="J108" s="25">
        <v>20</v>
      </c>
      <c r="K108" s="25"/>
      <c r="L108" s="25">
        <v>0</v>
      </c>
      <c r="M108" s="25"/>
      <c r="N108" s="25"/>
      <c r="O108" s="25"/>
      <c r="P108" s="25"/>
      <c r="Q108" s="25"/>
      <c r="R108" s="25"/>
      <c r="S108" s="25"/>
      <c r="T108" s="25"/>
      <c r="U108" s="25"/>
      <c r="V108" s="25"/>
      <c r="W108" s="25">
        <f t="shared" si="9"/>
        <v>20</v>
      </c>
      <c r="X108" s="37">
        <f t="shared" si="10"/>
        <v>180000</v>
      </c>
      <c r="Y108" s="36">
        <v>260000</v>
      </c>
      <c r="Z108" s="39">
        <v>20</v>
      </c>
      <c r="AA108" s="1">
        <f t="shared" si="7"/>
        <v>0</v>
      </c>
    </row>
    <row r="109" spans="1:27" ht="20.100000000000001" customHeight="1">
      <c r="A109" s="7" t="s">
        <v>324</v>
      </c>
      <c r="B109" s="14" t="s">
        <v>322</v>
      </c>
      <c r="C109" s="14" t="s">
        <v>325</v>
      </c>
      <c r="D109" s="21" t="s">
        <v>326</v>
      </c>
      <c r="E109" s="7" t="s">
        <v>12</v>
      </c>
      <c r="F109" s="7"/>
      <c r="G109" s="8">
        <v>4000</v>
      </c>
      <c r="H109" s="7">
        <f t="shared" si="8"/>
        <v>0</v>
      </c>
      <c r="I109" s="7"/>
      <c r="J109" s="7">
        <v>20</v>
      </c>
      <c r="K109" s="7"/>
      <c r="L109" s="7">
        <v>0</v>
      </c>
      <c r="M109" s="7"/>
      <c r="N109" s="7"/>
      <c r="O109" s="7"/>
      <c r="P109" s="7"/>
      <c r="Q109" s="7"/>
      <c r="R109" s="7"/>
      <c r="S109" s="7"/>
      <c r="T109" s="7"/>
      <c r="U109" s="7"/>
      <c r="V109" s="7"/>
      <c r="W109" s="7">
        <f t="shared" si="9"/>
        <v>20</v>
      </c>
      <c r="X109" s="35">
        <f t="shared" si="10"/>
        <v>80000</v>
      </c>
      <c r="Y109" s="7"/>
      <c r="Z109" s="39">
        <v>20</v>
      </c>
      <c r="AA109" s="1">
        <f t="shared" si="7"/>
        <v>0</v>
      </c>
    </row>
    <row r="110" spans="1:27" ht="20.100000000000001" customHeight="1">
      <c r="A110" s="7" t="s">
        <v>327</v>
      </c>
      <c r="B110" s="14" t="s">
        <v>322</v>
      </c>
      <c r="C110" s="13" t="s">
        <v>26</v>
      </c>
      <c r="D110" s="21" t="s">
        <v>677</v>
      </c>
      <c r="E110" s="7" t="s">
        <v>12</v>
      </c>
      <c r="F110" s="7"/>
      <c r="G110" s="8">
        <v>0</v>
      </c>
      <c r="H110" s="7">
        <f t="shared" si="8"/>
        <v>0</v>
      </c>
      <c r="I110" s="7"/>
      <c r="J110" s="7">
        <v>1</v>
      </c>
      <c r="K110" s="7"/>
      <c r="L110" s="7">
        <v>0</v>
      </c>
      <c r="M110" s="7"/>
      <c r="N110" s="7"/>
      <c r="O110" s="7"/>
      <c r="P110" s="7"/>
      <c r="Q110" s="7"/>
      <c r="R110" s="7"/>
      <c r="S110" s="7"/>
      <c r="T110" s="7"/>
      <c r="U110" s="7"/>
      <c r="V110" s="7"/>
      <c r="W110" s="7">
        <f t="shared" si="9"/>
        <v>1</v>
      </c>
      <c r="X110" s="35">
        <f t="shared" si="10"/>
        <v>0</v>
      </c>
      <c r="Y110" s="7"/>
      <c r="Z110" s="39"/>
      <c r="AA110" s="41">
        <f t="shared" si="7"/>
        <v>-1</v>
      </c>
    </row>
    <row r="111" spans="1:27" ht="20.100000000000001" customHeight="1">
      <c r="A111" s="25" t="s">
        <v>328</v>
      </c>
      <c r="B111" s="30" t="s">
        <v>329</v>
      </c>
      <c r="C111" s="30" t="s">
        <v>189</v>
      </c>
      <c r="D111" s="24" t="s">
        <v>330</v>
      </c>
      <c r="E111" s="25" t="s">
        <v>12</v>
      </c>
      <c r="F111" s="25"/>
      <c r="G111" s="26">
        <v>9700</v>
      </c>
      <c r="H111" s="25">
        <f t="shared" si="8"/>
        <v>0</v>
      </c>
      <c r="I111" s="25">
        <v>50</v>
      </c>
      <c r="J111" s="25">
        <v>200</v>
      </c>
      <c r="K111" s="25"/>
      <c r="L111" s="25">
        <v>550</v>
      </c>
      <c r="M111" s="25"/>
      <c r="N111" s="25"/>
      <c r="O111" s="25"/>
      <c r="P111" s="25"/>
      <c r="Q111" s="25">
        <v>10</v>
      </c>
      <c r="R111" s="25"/>
      <c r="S111" s="25">
        <v>50</v>
      </c>
      <c r="T111" s="25">
        <v>25</v>
      </c>
      <c r="U111" s="25"/>
      <c r="V111" s="25"/>
      <c r="W111" s="25">
        <f t="shared" si="9"/>
        <v>885</v>
      </c>
      <c r="X111" s="37">
        <f t="shared" si="10"/>
        <v>8584500</v>
      </c>
      <c r="Y111" s="36">
        <v>16466112</v>
      </c>
      <c r="Z111" s="39">
        <v>2632</v>
      </c>
      <c r="AA111" s="1">
        <f t="shared" si="7"/>
        <v>1747</v>
      </c>
    </row>
    <row r="112" spans="1:27" ht="20.100000000000001" customHeight="1">
      <c r="A112" s="7" t="s">
        <v>331</v>
      </c>
      <c r="B112" s="14" t="s">
        <v>329</v>
      </c>
      <c r="C112" s="14" t="s">
        <v>332</v>
      </c>
      <c r="D112" s="21" t="s">
        <v>333</v>
      </c>
      <c r="E112" s="7" t="s">
        <v>12</v>
      </c>
      <c r="F112" s="7"/>
      <c r="G112" s="8">
        <v>6200</v>
      </c>
      <c r="H112" s="7">
        <f t="shared" si="8"/>
        <v>0</v>
      </c>
      <c r="I112" s="7">
        <v>50</v>
      </c>
      <c r="J112" s="7">
        <v>200</v>
      </c>
      <c r="K112" s="7"/>
      <c r="L112" s="7">
        <v>550</v>
      </c>
      <c r="M112" s="7"/>
      <c r="N112" s="7"/>
      <c r="O112" s="7"/>
      <c r="P112" s="7"/>
      <c r="Q112" s="7">
        <v>10</v>
      </c>
      <c r="R112" s="7"/>
      <c r="S112" s="7">
        <v>50</v>
      </c>
      <c r="T112" s="7">
        <v>25</v>
      </c>
      <c r="U112" s="7"/>
      <c r="V112" s="7"/>
      <c r="W112" s="7">
        <f t="shared" si="9"/>
        <v>885</v>
      </c>
      <c r="X112" s="35">
        <f t="shared" si="10"/>
        <v>5487000</v>
      </c>
      <c r="Y112" s="7"/>
      <c r="Z112" s="39">
        <v>2632</v>
      </c>
      <c r="AA112" s="1">
        <f t="shared" si="7"/>
        <v>1747</v>
      </c>
    </row>
    <row r="113" spans="1:27" ht="20.100000000000001" customHeight="1">
      <c r="A113" s="7" t="s">
        <v>334</v>
      </c>
      <c r="B113" s="14" t="s">
        <v>329</v>
      </c>
      <c r="C113" s="14" t="s">
        <v>335</v>
      </c>
      <c r="D113" s="21" t="s">
        <v>336</v>
      </c>
      <c r="E113" s="7" t="s">
        <v>12</v>
      </c>
      <c r="F113" s="7"/>
      <c r="G113" s="8">
        <v>2500</v>
      </c>
      <c r="H113" s="7">
        <f t="shared" si="8"/>
        <v>0</v>
      </c>
      <c r="I113" s="7">
        <v>50</v>
      </c>
      <c r="J113" s="7">
        <v>200</v>
      </c>
      <c r="K113" s="7"/>
      <c r="L113" s="7">
        <v>550</v>
      </c>
      <c r="M113" s="7"/>
      <c r="N113" s="7"/>
      <c r="O113" s="7"/>
      <c r="P113" s="7"/>
      <c r="Q113" s="7">
        <v>10</v>
      </c>
      <c r="R113" s="7"/>
      <c r="S113" s="7">
        <v>50</v>
      </c>
      <c r="T113" s="7">
        <v>25</v>
      </c>
      <c r="U113" s="7"/>
      <c r="V113" s="7"/>
      <c r="W113" s="7">
        <f t="shared" si="9"/>
        <v>885</v>
      </c>
      <c r="X113" s="35">
        <f t="shared" si="10"/>
        <v>2212500</v>
      </c>
      <c r="Y113" s="7"/>
      <c r="Z113" s="39">
        <v>2632</v>
      </c>
      <c r="AA113" s="1">
        <f t="shared" si="7"/>
        <v>1747</v>
      </c>
    </row>
    <row r="114" spans="1:27" ht="20.100000000000001" customHeight="1">
      <c r="A114" s="7" t="s">
        <v>337</v>
      </c>
      <c r="B114" s="14" t="s">
        <v>329</v>
      </c>
      <c r="C114" s="13" t="s">
        <v>26</v>
      </c>
      <c r="D114" s="21" t="s">
        <v>677</v>
      </c>
      <c r="E114" s="7" t="s">
        <v>12</v>
      </c>
      <c r="F114" s="7"/>
      <c r="G114" s="8">
        <v>0</v>
      </c>
      <c r="H114" s="7">
        <f t="shared" si="8"/>
        <v>0</v>
      </c>
      <c r="I114" s="7">
        <v>1</v>
      </c>
      <c r="J114" s="7">
        <v>3</v>
      </c>
      <c r="K114" s="7"/>
      <c r="L114" s="7">
        <v>4</v>
      </c>
      <c r="M114" s="7"/>
      <c r="N114" s="7"/>
      <c r="O114" s="7"/>
      <c r="P114" s="7"/>
      <c r="Q114" s="7">
        <v>1</v>
      </c>
      <c r="R114" s="7"/>
      <c r="S114" s="7">
        <v>1</v>
      </c>
      <c r="T114" s="7">
        <v>1</v>
      </c>
      <c r="U114" s="7"/>
      <c r="V114" s="7"/>
      <c r="W114" s="7">
        <f t="shared" si="9"/>
        <v>11</v>
      </c>
      <c r="X114" s="35">
        <f t="shared" si="10"/>
        <v>0</v>
      </c>
      <c r="Y114" s="7"/>
      <c r="Z114" s="39"/>
      <c r="AA114" s="41">
        <f t="shared" si="7"/>
        <v>-11</v>
      </c>
    </row>
    <row r="115" spans="1:27" ht="20.100000000000001" customHeight="1">
      <c r="A115" s="7" t="s">
        <v>338</v>
      </c>
      <c r="B115" s="14" t="s">
        <v>329</v>
      </c>
      <c r="C115" s="14" t="s">
        <v>290</v>
      </c>
      <c r="D115" s="21" t="s">
        <v>290</v>
      </c>
      <c r="E115" s="7" t="s">
        <v>12</v>
      </c>
      <c r="F115" s="7"/>
      <c r="G115" s="8">
        <v>0</v>
      </c>
      <c r="H115" s="7">
        <f t="shared" si="8"/>
        <v>0</v>
      </c>
      <c r="I115" s="7">
        <v>2</v>
      </c>
      <c r="J115" s="7">
        <v>6</v>
      </c>
      <c r="K115" s="7"/>
      <c r="L115" s="7">
        <v>8</v>
      </c>
      <c r="M115" s="7"/>
      <c r="N115" s="7"/>
      <c r="O115" s="7"/>
      <c r="P115" s="7"/>
      <c r="Q115" s="7">
        <v>1</v>
      </c>
      <c r="R115" s="7"/>
      <c r="S115" s="7">
        <v>2</v>
      </c>
      <c r="T115" s="7">
        <v>2</v>
      </c>
      <c r="U115" s="7"/>
      <c r="V115" s="7"/>
      <c r="W115" s="7">
        <f t="shared" si="9"/>
        <v>21</v>
      </c>
      <c r="X115" s="35">
        <f t="shared" si="10"/>
        <v>0</v>
      </c>
      <c r="Y115" s="7"/>
      <c r="Z115" s="39">
        <v>48</v>
      </c>
      <c r="AA115" s="1">
        <f t="shared" si="7"/>
        <v>27</v>
      </c>
    </row>
    <row r="116" spans="1:27" ht="20.100000000000001" customHeight="1">
      <c r="A116" s="7" t="s">
        <v>339</v>
      </c>
      <c r="B116" s="14" t="s">
        <v>329</v>
      </c>
      <c r="C116" s="14" t="s">
        <v>31</v>
      </c>
      <c r="D116" s="21" t="s">
        <v>31</v>
      </c>
      <c r="E116" s="7" t="s">
        <v>12</v>
      </c>
      <c r="F116" s="7"/>
      <c r="G116" s="8">
        <v>336</v>
      </c>
      <c r="H116" s="7">
        <f t="shared" si="8"/>
        <v>0</v>
      </c>
      <c r="I116" s="7">
        <v>20</v>
      </c>
      <c r="J116" s="7">
        <v>100</v>
      </c>
      <c r="K116" s="7"/>
      <c r="L116" s="7">
        <v>400</v>
      </c>
      <c r="M116" s="7"/>
      <c r="N116" s="7"/>
      <c r="O116" s="7"/>
      <c r="P116" s="7"/>
      <c r="Q116" s="7">
        <v>3</v>
      </c>
      <c r="R116" s="7"/>
      <c r="S116" s="7">
        <v>4</v>
      </c>
      <c r="T116" s="7">
        <v>15</v>
      </c>
      <c r="U116" s="7"/>
      <c r="V116" s="7"/>
      <c r="W116" s="7">
        <f t="shared" si="9"/>
        <v>542</v>
      </c>
      <c r="X116" s="35">
        <f t="shared" si="10"/>
        <v>182112</v>
      </c>
      <c r="Y116" s="7"/>
      <c r="Z116" s="39">
        <v>1244</v>
      </c>
      <c r="AA116" s="1">
        <f t="shared" si="7"/>
        <v>702</v>
      </c>
    </row>
    <row r="117" spans="1:27" ht="20.100000000000001" customHeight="1">
      <c r="A117" s="25" t="s">
        <v>340</v>
      </c>
      <c r="B117" s="30" t="s">
        <v>341</v>
      </c>
      <c r="C117" s="30" t="s">
        <v>342</v>
      </c>
      <c r="D117" s="24" t="s">
        <v>343</v>
      </c>
      <c r="E117" s="25" t="s">
        <v>12</v>
      </c>
      <c r="F117" s="25"/>
      <c r="G117" s="26">
        <v>9995</v>
      </c>
      <c r="H117" s="25">
        <f t="shared" si="8"/>
        <v>0</v>
      </c>
      <c r="I117" s="25"/>
      <c r="J117" s="25">
        <v>20</v>
      </c>
      <c r="K117" s="25"/>
      <c r="L117" s="25">
        <v>80</v>
      </c>
      <c r="M117" s="25"/>
      <c r="N117" s="25"/>
      <c r="O117" s="25"/>
      <c r="P117" s="25"/>
      <c r="Q117" s="25"/>
      <c r="R117" s="25"/>
      <c r="S117" s="25"/>
      <c r="T117" s="25"/>
      <c r="U117" s="25"/>
      <c r="V117" s="25"/>
      <c r="W117" s="25">
        <f t="shared" si="9"/>
        <v>100</v>
      </c>
      <c r="X117" s="37">
        <f t="shared" si="10"/>
        <v>999500</v>
      </c>
      <c r="Y117" s="36">
        <v>2398500</v>
      </c>
      <c r="Z117" s="39">
        <v>520</v>
      </c>
      <c r="AA117" s="1">
        <f t="shared" si="7"/>
        <v>420</v>
      </c>
    </row>
    <row r="118" spans="1:27" ht="20.100000000000001" customHeight="1">
      <c r="A118" s="7" t="s">
        <v>344</v>
      </c>
      <c r="B118" s="14" t="s">
        <v>341</v>
      </c>
      <c r="C118" s="14" t="s">
        <v>345</v>
      </c>
      <c r="D118" s="21" t="s">
        <v>346</v>
      </c>
      <c r="E118" s="7" t="s">
        <v>12</v>
      </c>
      <c r="F118" s="7"/>
      <c r="G118" s="8">
        <v>9995</v>
      </c>
      <c r="H118" s="7">
        <f t="shared" si="8"/>
        <v>0</v>
      </c>
      <c r="I118" s="7"/>
      <c r="J118" s="7">
        <v>20</v>
      </c>
      <c r="K118" s="7"/>
      <c r="L118" s="7">
        <v>80</v>
      </c>
      <c r="M118" s="7"/>
      <c r="N118" s="7"/>
      <c r="O118" s="7"/>
      <c r="P118" s="7"/>
      <c r="Q118" s="7"/>
      <c r="R118" s="7"/>
      <c r="S118" s="7"/>
      <c r="T118" s="7"/>
      <c r="U118" s="7"/>
      <c r="V118" s="7"/>
      <c r="W118" s="7">
        <f t="shared" si="9"/>
        <v>100</v>
      </c>
      <c r="X118" s="35">
        <f t="shared" si="10"/>
        <v>999500</v>
      </c>
      <c r="Y118" s="7"/>
      <c r="Z118" s="39">
        <v>480</v>
      </c>
      <c r="AA118" s="1">
        <f t="shared" si="7"/>
        <v>380</v>
      </c>
    </row>
    <row r="119" spans="1:27" ht="20.100000000000001" customHeight="1">
      <c r="A119" s="7" t="s">
        <v>347</v>
      </c>
      <c r="B119" s="14" t="s">
        <v>341</v>
      </c>
      <c r="C119" s="14" t="s">
        <v>348</v>
      </c>
      <c r="D119" s="21" t="s">
        <v>349</v>
      </c>
      <c r="E119" s="7" t="s">
        <v>12</v>
      </c>
      <c r="F119" s="7"/>
      <c r="G119" s="8">
        <v>3995</v>
      </c>
      <c r="H119" s="7">
        <f t="shared" si="8"/>
        <v>0</v>
      </c>
      <c r="I119" s="7"/>
      <c r="J119" s="7">
        <v>20</v>
      </c>
      <c r="K119" s="7"/>
      <c r="L119" s="7">
        <v>80</v>
      </c>
      <c r="M119" s="7"/>
      <c r="N119" s="7"/>
      <c r="O119" s="7"/>
      <c r="P119" s="7"/>
      <c r="Q119" s="7"/>
      <c r="R119" s="7"/>
      <c r="S119" s="7"/>
      <c r="T119" s="7"/>
      <c r="U119" s="7"/>
      <c r="V119" s="7"/>
      <c r="W119" s="7">
        <f t="shared" si="9"/>
        <v>100</v>
      </c>
      <c r="X119" s="35">
        <f t="shared" si="10"/>
        <v>399500</v>
      </c>
      <c r="Y119" s="7"/>
      <c r="Z119" s="39">
        <v>480</v>
      </c>
      <c r="AA119" s="1">
        <f t="shared" si="7"/>
        <v>380</v>
      </c>
    </row>
    <row r="120" spans="1:27" ht="20.100000000000001" customHeight="1">
      <c r="A120" s="7" t="s">
        <v>350</v>
      </c>
      <c r="B120" s="14" t="s">
        <v>341</v>
      </c>
      <c r="C120" s="14" t="s">
        <v>351</v>
      </c>
      <c r="D120" s="21" t="s">
        <v>352</v>
      </c>
      <c r="E120" s="7" t="s">
        <v>12</v>
      </c>
      <c r="F120" s="7"/>
      <c r="G120" s="8">
        <v>0</v>
      </c>
      <c r="H120" s="7">
        <f t="shared" si="8"/>
        <v>0</v>
      </c>
      <c r="I120" s="7"/>
      <c r="J120" s="7">
        <v>5</v>
      </c>
      <c r="K120" s="7"/>
      <c r="L120" s="7">
        <v>5</v>
      </c>
      <c r="M120" s="7"/>
      <c r="N120" s="7"/>
      <c r="O120" s="7"/>
      <c r="P120" s="7"/>
      <c r="Q120" s="7"/>
      <c r="R120" s="7"/>
      <c r="S120" s="7"/>
      <c r="T120" s="7"/>
      <c r="U120" s="7"/>
      <c r="V120" s="7"/>
      <c r="W120" s="7">
        <f t="shared" si="9"/>
        <v>10</v>
      </c>
      <c r="X120" s="35">
        <f t="shared" si="10"/>
        <v>0</v>
      </c>
      <c r="Y120" s="7"/>
      <c r="Z120" s="39">
        <v>160</v>
      </c>
      <c r="AA120" s="1">
        <f t="shared" si="7"/>
        <v>150</v>
      </c>
    </row>
    <row r="121" spans="1:27" ht="20.100000000000001" customHeight="1">
      <c r="A121" s="7" t="s">
        <v>353</v>
      </c>
      <c r="B121" s="14" t="s">
        <v>341</v>
      </c>
      <c r="C121" s="13" t="s">
        <v>26</v>
      </c>
      <c r="D121" s="21" t="s">
        <v>677</v>
      </c>
      <c r="E121" s="7" t="s">
        <v>12</v>
      </c>
      <c r="F121" s="7"/>
      <c r="G121" s="8">
        <v>0</v>
      </c>
      <c r="H121" s="7">
        <f t="shared" si="8"/>
        <v>0</v>
      </c>
      <c r="I121" s="7"/>
      <c r="J121" s="7">
        <v>1</v>
      </c>
      <c r="K121" s="7"/>
      <c r="L121" s="7">
        <v>2</v>
      </c>
      <c r="M121" s="7"/>
      <c r="N121" s="7"/>
      <c r="O121" s="7"/>
      <c r="P121" s="7"/>
      <c r="Q121" s="7"/>
      <c r="R121" s="7"/>
      <c r="S121" s="7"/>
      <c r="T121" s="7"/>
      <c r="U121" s="7"/>
      <c r="V121" s="7"/>
      <c r="W121" s="7">
        <f t="shared" si="9"/>
        <v>3</v>
      </c>
      <c r="X121" s="35">
        <f t="shared" si="10"/>
        <v>0</v>
      </c>
      <c r="Y121" s="7"/>
      <c r="Z121" s="39"/>
      <c r="AA121" s="41">
        <f t="shared" si="7"/>
        <v>-3</v>
      </c>
    </row>
    <row r="122" spans="1:27" ht="20.100000000000001" customHeight="1">
      <c r="A122" s="7" t="s">
        <v>354</v>
      </c>
      <c r="B122" s="14" t="s">
        <v>341</v>
      </c>
      <c r="C122" s="14" t="s">
        <v>290</v>
      </c>
      <c r="D122" s="21" t="s">
        <v>355</v>
      </c>
      <c r="E122" s="7" t="s">
        <v>12</v>
      </c>
      <c r="F122" s="7"/>
      <c r="G122" s="8">
        <v>0</v>
      </c>
      <c r="H122" s="7">
        <f t="shared" si="8"/>
        <v>0</v>
      </c>
      <c r="I122" s="7"/>
      <c r="J122" s="7">
        <v>2</v>
      </c>
      <c r="K122" s="7"/>
      <c r="L122" s="7">
        <v>4</v>
      </c>
      <c r="M122" s="7"/>
      <c r="N122" s="7"/>
      <c r="O122" s="7"/>
      <c r="P122" s="7"/>
      <c r="Q122" s="7"/>
      <c r="R122" s="7"/>
      <c r="S122" s="7"/>
      <c r="T122" s="7"/>
      <c r="U122" s="7"/>
      <c r="V122" s="7"/>
      <c r="W122" s="7">
        <f t="shared" si="9"/>
        <v>6</v>
      </c>
      <c r="X122" s="35">
        <f t="shared" si="10"/>
        <v>0</v>
      </c>
      <c r="Y122" s="7"/>
      <c r="Z122" s="39">
        <v>32</v>
      </c>
      <c r="AA122" s="1">
        <f t="shared" si="7"/>
        <v>26</v>
      </c>
    </row>
    <row r="123" spans="1:27" ht="20.100000000000001" customHeight="1">
      <c r="A123" s="7" t="s">
        <v>356</v>
      </c>
      <c r="B123" s="14" t="s">
        <v>31</v>
      </c>
      <c r="C123" s="14" t="s">
        <v>31</v>
      </c>
      <c r="D123" s="21" t="s">
        <v>31</v>
      </c>
      <c r="E123" s="7" t="s">
        <v>12</v>
      </c>
      <c r="F123" s="7"/>
      <c r="G123" s="8">
        <v>0</v>
      </c>
      <c r="H123" s="7">
        <f t="shared" si="8"/>
        <v>0</v>
      </c>
      <c r="I123" s="7"/>
      <c r="J123" s="7">
        <v>30</v>
      </c>
      <c r="K123" s="7"/>
      <c r="L123" s="7">
        <v>35</v>
      </c>
      <c r="M123" s="7"/>
      <c r="N123" s="7"/>
      <c r="O123" s="7"/>
      <c r="P123" s="7"/>
      <c r="Q123" s="7"/>
      <c r="R123" s="7"/>
      <c r="S123" s="7"/>
      <c r="T123" s="7"/>
      <c r="U123" s="7"/>
      <c r="V123" s="7"/>
      <c r="W123" s="7">
        <f t="shared" si="9"/>
        <v>65</v>
      </c>
      <c r="X123" s="35">
        <f t="shared" si="10"/>
        <v>0</v>
      </c>
      <c r="Y123" s="7"/>
      <c r="Z123" s="39">
        <v>140</v>
      </c>
      <c r="AA123" s="1">
        <f t="shared" si="7"/>
        <v>75</v>
      </c>
    </row>
    <row r="124" spans="1:27" ht="20.100000000000001" customHeight="1">
      <c r="A124" s="25" t="s">
        <v>357</v>
      </c>
      <c r="B124" s="30" t="s">
        <v>358</v>
      </c>
      <c r="C124" s="30" t="s">
        <v>359</v>
      </c>
      <c r="D124" s="24" t="s">
        <v>360</v>
      </c>
      <c r="E124" s="25" t="s">
        <v>12</v>
      </c>
      <c r="F124" s="25"/>
      <c r="G124" s="26">
        <v>11600</v>
      </c>
      <c r="H124" s="25">
        <f t="shared" si="8"/>
        <v>0</v>
      </c>
      <c r="I124" s="25"/>
      <c r="J124" s="25">
        <v>0</v>
      </c>
      <c r="K124" s="25"/>
      <c r="L124" s="25">
        <v>100</v>
      </c>
      <c r="M124" s="25"/>
      <c r="N124" s="25">
        <v>250</v>
      </c>
      <c r="O124" s="25"/>
      <c r="P124" s="25"/>
      <c r="Q124" s="25"/>
      <c r="R124" s="25"/>
      <c r="S124" s="25"/>
      <c r="T124" s="25"/>
      <c r="U124" s="25"/>
      <c r="V124" s="25"/>
      <c r="W124" s="25">
        <f t="shared" si="9"/>
        <v>350</v>
      </c>
      <c r="X124" s="37">
        <f t="shared" si="10"/>
        <v>4060000</v>
      </c>
      <c r="Y124" s="36">
        <v>16742900</v>
      </c>
      <c r="Z124" s="39">
        <v>1620</v>
      </c>
      <c r="AA124" s="1">
        <f t="shared" si="7"/>
        <v>1270</v>
      </c>
    </row>
    <row r="125" spans="1:27" ht="20.100000000000001" customHeight="1">
      <c r="A125" s="7" t="s">
        <v>361</v>
      </c>
      <c r="B125" s="14" t="s">
        <v>358</v>
      </c>
      <c r="C125" s="14" t="s">
        <v>362</v>
      </c>
      <c r="D125" s="21" t="s">
        <v>363</v>
      </c>
      <c r="E125" s="7" t="s">
        <v>12</v>
      </c>
      <c r="F125" s="7"/>
      <c r="G125" s="8">
        <v>5200</v>
      </c>
      <c r="H125" s="7">
        <f t="shared" si="8"/>
        <v>0</v>
      </c>
      <c r="I125" s="7"/>
      <c r="J125" s="7">
        <v>0</v>
      </c>
      <c r="K125" s="7"/>
      <c r="L125" s="7">
        <v>100</v>
      </c>
      <c r="M125" s="7"/>
      <c r="N125" s="7">
        <v>250</v>
      </c>
      <c r="O125" s="7"/>
      <c r="P125" s="7"/>
      <c r="Q125" s="7"/>
      <c r="R125" s="7"/>
      <c r="S125" s="7"/>
      <c r="T125" s="7"/>
      <c r="U125" s="7"/>
      <c r="V125" s="7"/>
      <c r="W125" s="7">
        <f t="shared" si="9"/>
        <v>350</v>
      </c>
      <c r="X125" s="35">
        <f t="shared" si="10"/>
        <v>1820000</v>
      </c>
      <c r="Y125" s="7"/>
      <c r="Z125" s="39">
        <v>1620</v>
      </c>
      <c r="AA125" s="1">
        <f t="shared" si="7"/>
        <v>1270</v>
      </c>
    </row>
    <row r="126" spans="1:27" ht="20.100000000000001" customHeight="1">
      <c r="A126" s="7" t="s">
        <v>364</v>
      </c>
      <c r="B126" s="14" t="s">
        <v>358</v>
      </c>
      <c r="C126" s="14" t="s">
        <v>365</v>
      </c>
      <c r="D126" s="21" t="s">
        <v>366</v>
      </c>
      <c r="E126" s="7" t="s">
        <v>12</v>
      </c>
      <c r="F126" s="7"/>
      <c r="G126" s="8">
        <v>2600</v>
      </c>
      <c r="H126" s="7">
        <f t="shared" si="8"/>
        <v>0</v>
      </c>
      <c r="I126" s="7"/>
      <c r="J126" s="7">
        <v>0</v>
      </c>
      <c r="K126" s="7"/>
      <c r="L126" s="7">
        <v>100</v>
      </c>
      <c r="M126" s="7"/>
      <c r="N126" s="7">
        <v>250</v>
      </c>
      <c r="O126" s="7"/>
      <c r="P126" s="7"/>
      <c r="Q126" s="7"/>
      <c r="R126" s="7"/>
      <c r="S126" s="7"/>
      <c r="T126" s="7"/>
      <c r="U126" s="7"/>
      <c r="V126" s="7"/>
      <c r="W126" s="7">
        <f t="shared" si="9"/>
        <v>350</v>
      </c>
      <c r="X126" s="35">
        <f t="shared" si="10"/>
        <v>910000</v>
      </c>
      <c r="Y126" s="7"/>
      <c r="Z126" s="39">
        <v>1620</v>
      </c>
      <c r="AA126" s="1">
        <f t="shared" si="7"/>
        <v>1270</v>
      </c>
    </row>
    <row r="127" spans="1:27" ht="20.100000000000001" customHeight="1">
      <c r="A127" s="7" t="s">
        <v>367</v>
      </c>
      <c r="B127" s="14" t="s">
        <v>358</v>
      </c>
      <c r="C127" s="14" t="s">
        <v>368</v>
      </c>
      <c r="D127" s="21" t="s">
        <v>369</v>
      </c>
      <c r="E127" s="7" t="s">
        <v>12</v>
      </c>
      <c r="F127" s="7"/>
      <c r="G127" s="8">
        <v>500</v>
      </c>
      <c r="H127" s="7">
        <f t="shared" si="8"/>
        <v>0</v>
      </c>
      <c r="I127" s="7"/>
      <c r="J127" s="7">
        <v>0</v>
      </c>
      <c r="K127" s="7"/>
      <c r="L127" s="7">
        <v>50</v>
      </c>
      <c r="M127" s="7"/>
      <c r="N127" s="7">
        <v>20</v>
      </c>
      <c r="O127" s="7"/>
      <c r="P127" s="7"/>
      <c r="Q127" s="7"/>
      <c r="R127" s="7"/>
      <c r="S127" s="7"/>
      <c r="T127" s="7"/>
      <c r="U127" s="7"/>
      <c r="V127" s="7"/>
      <c r="W127" s="7">
        <f t="shared" si="9"/>
        <v>70</v>
      </c>
      <c r="X127" s="35">
        <f t="shared" si="10"/>
        <v>35000</v>
      </c>
      <c r="Y127" s="7"/>
      <c r="Z127" s="39">
        <v>4</v>
      </c>
      <c r="AA127" s="1">
        <f t="shared" si="7"/>
        <v>-66</v>
      </c>
    </row>
    <row r="128" spans="1:27" ht="20.100000000000001" customHeight="1">
      <c r="A128" s="7" t="s">
        <v>370</v>
      </c>
      <c r="B128" s="14" t="s">
        <v>358</v>
      </c>
      <c r="C128" s="14" t="s">
        <v>371</v>
      </c>
      <c r="D128" s="21" t="s">
        <v>372</v>
      </c>
      <c r="E128" s="7" t="s">
        <v>12</v>
      </c>
      <c r="F128" s="7"/>
      <c r="G128" s="8">
        <v>22500</v>
      </c>
      <c r="H128" s="7">
        <f t="shared" si="8"/>
        <v>0</v>
      </c>
      <c r="I128" s="7"/>
      <c r="J128" s="7">
        <v>0</v>
      </c>
      <c r="K128" s="7"/>
      <c r="L128" s="7">
        <v>100</v>
      </c>
      <c r="M128" s="7"/>
      <c r="N128" s="7"/>
      <c r="O128" s="7"/>
      <c r="P128" s="7"/>
      <c r="Q128" s="7"/>
      <c r="R128" s="7"/>
      <c r="S128" s="7"/>
      <c r="T128" s="7"/>
      <c r="U128" s="7"/>
      <c r="V128" s="7"/>
      <c r="W128" s="7">
        <f t="shared" si="9"/>
        <v>100</v>
      </c>
      <c r="X128" s="35">
        <f t="shared" si="10"/>
        <v>2250000</v>
      </c>
      <c r="Y128" s="7"/>
      <c r="Z128" s="39">
        <v>128</v>
      </c>
      <c r="AA128" s="1">
        <f t="shared" si="7"/>
        <v>28</v>
      </c>
    </row>
    <row r="129" spans="1:27" ht="20.100000000000001" customHeight="1">
      <c r="A129" s="7" t="s">
        <v>373</v>
      </c>
      <c r="B129" s="14" t="s">
        <v>358</v>
      </c>
      <c r="C129" s="14" t="s">
        <v>374</v>
      </c>
      <c r="D129" s="21" t="s">
        <v>375</v>
      </c>
      <c r="E129" s="7" t="s">
        <v>12</v>
      </c>
      <c r="F129" s="7"/>
      <c r="G129" s="8">
        <v>7800</v>
      </c>
      <c r="H129" s="7">
        <f t="shared" si="8"/>
        <v>0</v>
      </c>
      <c r="I129" s="7"/>
      <c r="J129" s="7">
        <v>0</v>
      </c>
      <c r="K129" s="7"/>
      <c r="L129" s="7">
        <v>100</v>
      </c>
      <c r="M129" s="7"/>
      <c r="N129" s="7"/>
      <c r="O129" s="7"/>
      <c r="P129" s="7"/>
      <c r="Q129" s="7"/>
      <c r="R129" s="7"/>
      <c r="S129" s="7"/>
      <c r="T129" s="7"/>
      <c r="U129" s="7"/>
      <c r="V129" s="7"/>
      <c r="W129" s="7">
        <f t="shared" si="9"/>
        <v>100</v>
      </c>
      <c r="X129" s="35">
        <f t="shared" si="10"/>
        <v>780000</v>
      </c>
      <c r="Y129" s="7"/>
      <c r="Z129" s="39">
        <v>128</v>
      </c>
      <c r="AA129" s="1">
        <f t="shared" si="7"/>
        <v>28</v>
      </c>
    </row>
    <row r="130" spans="1:27" ht="20.100000000000001" customHeight="1">
      <c r="A130" s="7" t="s">
        <v>376</v>
      </c>
      <c r="B130" s="14" t="s">
        <v>358</v>
      </c>
      <c r="C130" s="14" t="s">
        <v>377</v>
      </c>
      <c r="D130" s="21" t="s">
        <v>378</v>
      </c>
      <c r="E130" s="7" t="s">
        <v>12</v>
      </c>
      <c r="F130" s="7"/>
      <c r="G130" s="8">
        <v>5600</v>
      </c>
      <c r="H130" s="7">
        <f t="shared" si="8"/>
        <v>0</v>
      </c>
      <c r="I130" s="7"/>
      <c r="J130" s="7">
        <v>0</v>
      </c>
      <c r="K130" s="7"/>
      <c r="L130" s="7">
        <v>100</v>
      </c>
      <c r="M130" s="7"/>
      <c r="N130" s="7"/>
      <c r="O130" s="7"/>
      <c r="P130" s="7"/>
      <c r="Q130" s="7"/>
      <c r="R130" s="7"/>
      <c r="S130" s="7"/>
      <c r="T130" s="7"/>
      <c r="U130" s="7"/>
      <c r="V130" s="7"/>
      <c r="W130" s="7">
        <f t="shared" si="9"/>
        <v>100</v>
      </c>
      <c r="X130" s="35">
        <f t="shared" si="10"/>
        <v>560000</v>
      </c>
      <c r="Y130" s="7"/>
      <c r="Z130" s="39">
        <v>128</v>
      </c>
      <c r="AA130" s="1">
        <f t="shared" si="7"/>
        <v>28</v>
      </c>
    </row>
    <row r="131" spans="1:27" ht="20.100000000000001" customHeight="1">
      <c r="A131" s="7" t="s">
        <v>379</v>
      </c>
      <c r="B131" s="14" t="s">
        <v>358</v>
      </c>
      <c r="C131" s="14" t="s">
        <v>380</v>
      </c>
      <c r="D131" s="21" t="s">
        <v>381</v>
      </c>
      <c r="E131" s="7" t="s">
        <v>12</v>
      </c>
      <c r="F131" s="7"/>
      <c r="G131" s="8">
        <v>10000</v>
      </c>
      <c r="H131" s="7">
        <f t="shared" si="8"/>
        <v>0</v>
      </c>
      <c r="I131" s="7"/>
      <c r="J131" s="7"/>
      <c r="K131" s="7"/>
      <c r="L131" s="7">
        <v>200</v>
      </c>
      <c r="M131" s="7"/>
      <c r="N131" s="7">
        <v>10</v>
      </c>
      <c r="O131" s="7"/>
      <c r="P131" s="7"/>
      <c r="Q131" s="7"/>
      <c r="R131" s="7"/>
      <c r="S131" s="7"/>
      <c r="T131" s="7"/>
      <c r="U131" s="7"/>
      <c r="V131" s="7"/>
      <c r="W131" s="7">
        <f t="shared" si="9"/>
        <v>210</v>
      </c>
      <c r="X131" s="35">
        <f t="shared" si="10"/>
        <v>2100000</v>
      </c>
      <c r="Y131" s="7"/>
      <c r="Z131" s="39">
        <v>496</v>
      </c>
      <c r="AA131" s="1">
        <f t="shared" ref="AA131:AA194" si="11">Z131-W131</f>
        <v>286</v>
      </c>
    </row>
    <row r="132" spans="1:27" ht="20.100000000000001" customHeight="1">
      <c r="A132" s="7" t="s">
        <v>382</v>
      </c>
      <c r="B132" s="14" t="s">
        <v>358</v>
      </c>
      <c r="C132" s="14" t="s">
        <v>383</v>
      </c>
      <c r="D132" s="21" t="s">
        <v>384</v>
      </c>
      <c r="E132" s="7" t="s">
        <v>12</v>
      </c>
      <c r="F132" s="7"/>
      <c r="G132" s="8">
        <v>5400</v>
      </c>
      <c r="H132" s="7">
        <f t="shared" si="8"/>
        <v>0</v>
      </c>
      <c r="I132" s="7"/>
      <c r="J132" s="7"/>
      <c r="K132" s="7"/>
      <c r="L132" s="7">
        <v>200</v>
      </c>
      <c r="M132" s="7"/>
      <c r="N132" s="7">
        <v>20</v>
      </c>
      <c r="O132" s="7"/>
      <c r="P132" s="7"/>
      <c r="Q132" s="7"/>
      <c r="R132" s="7"/>
      <c r="S132" s="7"/>
      <c r="T132" s="7"/>
      <c r="U132" s="7"/>
      <c r="V132" s="7"/>
      <c r="W132" s="7">
        <f t="shared" si="9"/>
        <v>220</v>
      </c>
      <c r="X132" s="35">
        <f t="shared" si="10"/>
        <v>1188000</v>
      </c>
      <c r="Y132" s="7"/>
      <c r="Z132" s="39">
        <v>288</v>
      </c>
      <c r="AA132" s="1">
        <f t="shared" si="11"/>
        <v>68</v>
      </c>
    </row>
    <row r="133" spans="1:27" ht="20.100000000000001" customHeight="1">
      <c r="A133" s="7" t="s">
        <v>385</v>
      </c>
      <c r="B133" s="14" t="s">
        <v>358</v>
      </c>
      <c r="C133" s="14" t="s">
        <v>386</v>
      </c>
      <c r="D133" s="21" t="s">
        <v>387</v>
      </c>
      <c r="E133" s="7" t="s">
        <v>12</v>
      </c>
      <c r="F133" s="7"/>
      <c r="G133" s="8">
        <v>4600</v>
      </c>
      <c r="H133" s="7">
        <f t="shared" si="8"/>
        <v>0</v>
      </c>
      <c r="I133" s="7"/>
      <c r="J133" s="7"/>
      <c r="K133" s="7"/>
      <c r="L133" s="7">
        <v>200</v>
      </c>
      <c r="M133" s="7"/>
      <c r="N133" s="7"/>
      <c r="O133" s="7"/>
      <c r="P133" s="7"/>
      <c r="Q133" s="7"/>
      <c r="R133" s="7"/>
      <c r="S133" s="7"/>
      <c r="T133" s="7"/>
      <c r="U133" s="7"/>
      <c r="V133" s="7"/>
      <c r="W133" s="7">
        <f t="shared" si="9"/>
        <v>200</v>
      </c>
      <c r="X133" s="35">
        <f t="shared" si="10"/>
        <v>920000</v>
      </c>
      <c r="Y133" s="7"/>
      <c r="Z133" s="39">
        <v>296</v>
      </c>
      <c r="AA133" s="1">
        <f t="shared" si="11"/>
        <v>96</v>
      </c>
    </row>
    <row r="134" spans="1:27" ht="20.100000000000001" customHeight="1">
      <c r="A134" s="7" t="s">
        <v>388</v>
      </c>
      <c r="B134" s="14" t="s">
        <v>358</v>
      </c>
      <c r="C134" s="14" t="s">
        <v>389</v>
      </c>
      <c r="D134" s="21" t="s">
        <v>390</v>
      </c>
      <c r="E134" s="7" t="s">
        <v>12</v>
      </c>
      <c r="F134" s="7"/>
      <c r="G134" s="8">
        <v>50500</v>
      </c>
      <c r="H134" s="7">
        <f t="shared" si="8"/>
        <v>0</v>
      </c>
      <c r="I134" s="7"/>
      <c r="J134" s="7">
        <v>10</v>
      </c>
      <c r="K134" s="7"/>
      <c r="L134" s="7">
        <v>5</v>
      </c>
      <c r="M134" s="7"/>
      <c r="N134" s="7"/>
      <c r="O134" s="7"/>
      <c r="P134" s="7"/>
      <c r="Q134" s="7"/>
      <c r="R134" s="7"/>
      <c r="S134" s="7"/>
      <c r="T134" s="7"/>
      <c r="U134" s="7"/>
      <c r="V134" s="7"/>
      <c r="W134" s="7">
        <f t="shared" si="9"/>
        <v>15</v>
      </c>
      <c r="X134" s="35">
        <f t="shared" si="10"/>
        <v>757500</v>
      </c>
      <c r="Y134" s="7"/>
      <c r="Z134" s="39">
        <v>136</v>
      </c>
      <c r="AA134" s="1">
        <f t="shared" si="11"/>
        <v>121</v>
      </c>
    </row>
    <row r="135" spans="1:27" ht="20.100000000000001" customHeight="1">
      <c r="A135" s="7" t="s">
        <v>391</v>
      </c>
      <c r="B135" s="14" t="s">
        <v>358</v>
      </c>
      <c r="C135" s="14" t="s">
        <v>392</v>
      </c>
      <c r="D135" s="21" t="s">
        <v>393</v>
      </c>
      <c r="E135" s="7" t="s">
        <v>12</v>
      </c>
      <c r="F135" s="7"/>
      <c r="G135" s="8">
        <v>20200</v>
      </c>
      <c r="H135" s="7">
        <f t="shared" si="8"/>
        <v>0</v>
      </c>
      <c r="I135" s="7"/>
      <c r="J135" s="7">
        <v>0</v>
      </c>
      <c r="K135" s="7"/>
      <c r="L135" s="7">
        <v>5</v>
      </c>
      <c r="M135" s="7"/>
      <c r="N135" s="7"/>
      <c r="O135" s="7"/>
      <c r="P135" s="7"/>
      <c r="Q135" s="7"/>
      <c r="R135" s="7"/>
      <c r="S135" s="7"/>
      <c r="T135" s="7"/>
      <c r="U135" s="7"/>
      <c r="V135" s="7"/>
      <c r="W135" s="7">
        <f t="shared" si="9"/>
        <v>5</v>
      </c>
      <c r="X135" s="35">
        <f t="shared" si="10"/>
        <v>101000</v>
      </c>
      <c r="Y135" s="7"/>
      <c r="Z135" s="39">
        <v>136</v>
      </c>
      <c r="AA135" s="1">
        <f t="shared" si="11"/>
        <v>131</v>
      </c>
    </row>
    <row r="136" spans="1:27" ht="20.100000000000001" customHeight="1">
      <c r="A136" s="7" t="s">
        <v>394</v>
      </c>
      <c r="B136" s="14" t="s">
        <v>358</v>
      </c>
      <c r="C136" s="14" t="s">
        <v>395</v>
      </c>
      <c r="D136" s="21" t="s">
        <v>396</v>
      </c>
      <c r="E136" s="7" t="s">
        <v>12</v>
      </c>
      <c r="F136" s="7"/>
      <c r="G136" s="8">
        <v>29000</v>
      </c>
      <c r="H136" s="7">
        <f t="shared" si="8"/>
        <v>0</v>
      </c>
      <c r="I136" s="7"/>
      <c r="J136" s="7">
        <v>0</v>
      </c>
      <c r="K136" s="7"/>
      <c r="L136" s="7">
        <v>5</v>
      </c>
      <c r="M136" s="7"/>
      <c r="N136" s="7"/>
      <c r="O136" s="7"/>
      <c r="P136" s="7"/>
      <c r="Q136" s="7"/>
      <c r="R136" s="7"/>
      <c r="S136" s="7"/>
      <c r="T136" s="7"/>
      <c r="U136" s="7"/>
      <c r="V136" s="7"/>
      <c r="W136" s="7">
        <f t="shared" si="9"/>
        <v>5</v>
      </c>
      <c r="X136" s="35">
        <f t="shared" si="10"/>
        <v>145000</v>
      </c>
      <c r="Y136" s="7"/>
      <c r="Z136" s="39">
        <v>136</v>
      </c>
      <c r="AA136" s="1">
        <f t="shared" si="11"/>
        <v>131</v>
      </c>
    </row>
    <row r="137" spans="1:27" ht="20.100000000000001" customHeight="1">
      <c r="A137" s="7" t="s">
        <v>397</v>
      </c>
      <c r="B137" s="14" t="s">
        <v>358</v>
      </c>
      <c r="C137" s="14" t="s">
        <v>398</v>
      </c>
      <c r="D137" s="21" t="s">
        <v>399</v>
      </c>
      <c r="E137" s="7" t="s">
        <v>12</v>
      </c>
      <c r="F137" s="7"/>
      <c r="G137" s="8">
        <v>95000</v>
      </c>
      <c r="H137" s="7">
        <f t="shared" si="8"/>
        <v>0</v>
      </c>
      <c r="I137" s="7"/>
      <c r="J137" s="7">
        <v>0</v>
      </c>
      <c r="K137" s="7"/>
      <c r="L137" s="7">
        <v>10</v>
      </c>
      <c r="M137" s="7"/>
      <c r="N137" s="7"/>
      <c r="O137" s="7"/>
      <c r="P137" s="7"/>
      <c r="Q137" s="7"/>
      <c r="R137" s="7"/>
      <c r="S137" s="7"/>
      <c r="T137" s="7"/>
      <c r="U137" s="7"/>
      <c r="V137" s="7"/>
      <c r="W137" s="7">
        <f t="shared" si="9"/>
        <v>10</v>
      </c>
      <c r="X137" s="35">
        <f t="shared" si="10"/>
        <v>950000</v>
      </c>
      <c r="Y137" s="7"/>
      <c r="Z137" s="39">
        <v>144</v>
      </c>
      <c r="AA137" s="1">
        <f t="shared" si="11"/>
        <v>134</v>
      </c>
    </row>
    <row r="138" spans="1:27" ht="20.100000000000001" customHeight="1">
      <c r="A138" s="7" t="s">
        <v>400</v>
      </c>
      <c r="B138" s="14" t="s">
        <v>358</v>
      </c>
      <c r="C138" s="14" t="s">
        <v>401</v>
      </c>
      <c r="D138" s="21" t="s">
        <v>402</v>
      </c>
      <c r="E138" s="7" t="s">
        <v>12</v>
      </c>
      <c r="F138" s="7"/>
      <c r="G138" s="8">
        <v>11600</v>
      </c>
      <c r="H138" s="7">
        <f t="shared" si="8"/>
        <v>0</v>
      </c>
      <c r="I138" s="7"/>
      <c r="J138" s="7">
        <v>0</v>
      </c>
      <c r="K138" s="7"/>
      <c r="L138" s="7">
        <v>10</v>
      </c>
      <c r="M138" s="7"/>
      <c r="N138" s="7"/>
      <c r="O138" s="7"/>
      <c r="P138" s="7"/>
      <c r="Q138" s="7"/>
      <c r="R138" s="7"/>
      <c r="S138" s="7"/>
      <c r="T138" s="7"/>
      <c r="U138" s="7"/>
      <c r="V138" s="7"/>
      <c r="W138" s="7">
        <f t="shared" si="9"/>
        <v>10</v>
      </c>
      <c r="X138" s="35">
        <f t="shared" si="10"/>
        <v>116000</v>
      </c>
      <c r="Y138" s="7"/>
      <c r="Z138" s="39">
        <v>152</v>
      </c>
      <c r="AA138" s="1">
        <f t="shared" si="11"/>
        <v>142</v>
      </c>
    </row>
    <row r="139" spans="1:27" ht="20.100000000000001" customHeight="1">
      <c r="A139" s="7" t="s">
        <v>403</v>
      </c>
      <c r="B139" s="14" t="s">
        <v>358</v>
      </c>
      <c r="C139" s="13" t="s">
        <v>26</v>
      </c>
      <c r="D139" s="21" t="s">
        <v>677</v>
      </c>
      <c r="E139" s="7" t="s">
        <v>12</v>
      </c>
      <c r="F139" s="7"/>
      <c r="G139" s="8">
        <v>0</v>
      </c>
      <c r="H139" s="7">
        <f t="shared" si="8"/>
        <v>0</v>
      </c>
      <c r="I139" s="7"/>
      <c r="J139" s="7">
        <v>0</v>
      </c>
      <c r="K139" s="7"/>
      <c r="L139" s="7">
        <v>1</v>
      </c>
      <c r="M139" s="7"/>
      <c r="N139" s="7"/>
      <c r="O139" s="7"/>
      <c r="P139" s="7"/>
      <c r="Q139" s="7"/>
      <c r="R139" s="7"/>
      <c r="S139" s="7"/>
      <c r="T139" s="7"/>
      <c r="U139" s="7"/>
      <c r="V139" s="7"/>
      <c r="W139" s="7">
        <f t="shared" si="9"/>
        <v>1</v>
      </c>
      <c r="X139" s="35">
        <f t="shared" si="10"/>
        <v>0</v>
      </c>
      <c r="Y139" s="7"/>
      <c r="Z139" s="39"/>
      <c r="AA139" s="41">
        <f t="shared" si="11"/>
        <v>-1</v>
      </c>
    </row>
    <row r="140" spans="1:27" ht="20.100000000000001" customHeight="1">
      <c r="A140" s="7" t="s">
        <v>404</v>
      </c>
      <c r="B140" s="7" t="s">
        <v>358</v>
      </c>
      <c r="C140" s="7" t="s">
        <v>290</v>
      </c>
      <c r="D140" s="21" t="s">
        <v>405</v>
      </c>
      <c r="E140" s="7" t="s">
        <v>12</v>
      </c>
      <c r="F140" s="7"/>
      <c r="G140" s="8">
        <v>0</v>
      </c>
      <c r="H140" s="7">
        <f t="shared" si="8"/>
        <v>0</v>
      </c>
      <c r="I140" s="7"/>
      <c r="J140" s="7">
        <v>0</v>
      </c>
      <c r="K140" s="7"/>
      <c r="L140" s="7">
        <v>2</v>
      </c>
      <c r="M140" s="7"/>
      <c r="N140" s="7"/>
      <c r="O140" s="7"/>
      <c r="P140" s="7"/>
      <c r="Q140" s="7"/>
      <c r="R140" s="7"/>
      <c r="S140" s="7"/>
      <c r="T140" s="7"/>
      <c r="U140" s="7"/>
      <c r="V140" s="7"/>
      <c r="W140" s="7">
        <f t="shared" si="9"/>
        <v>2</v>
      </c>
      <c r="X140" s="35">
        <f t="shared" si="10"/>
        <v>0</v>
      </c>
      <c r="Y140" s="7"/>
      <c r="Z140" s="39">
        <v>32</v>
      </c>
      <c r="AA140" s="1">
        <f t="shared" si="11"/>
        <v>30</v>
      </c>
    </row>
    <row r="141" spans="1:27" ht="20.100000000000001" customHeight="1">
      <c r="A141" s="7" t="s">
        <v>406</v>
      </c>
      <c r="B141" s="7" t="s">
        <v>358</v>
      </c>
      <c r="C141" s="7" t="s">
        <v>31</v>
      </c>
      <c r="D141" s="21" t="s">
        <v>31</v>
      </c>
      <c r="E141" s="7" t="s">
        <v>12</v>
      </c>
      <c r="F141" s="7"/>
      <c r="G141" s="8">
        <v>336</v>
      </c>
      <c r="H141" s="7">
        <f t="shared" si="8"/>
        <v>0</v>
      </c>
      <c r="I141" s="7"/>
      <c r="J141" s="7">
        <v>0</v>
      </c>
      <c r="K141" s="7"/>
      <c r="L141" s="7">
        <v>100</v>
      </c>
      <c r="M141" s="7"/>
      <c r="N141" s="7">
        <v>50</v>
      </c>
      <c r="O141" s="7"/>
      <c r="P141" s="7"/>
      <c r="Q141" s="7"/>
      <c r="R141" s="7"/>
      <c r="S141" s="7"/>
      <c r="T141" s="7"/>
      <c r="U141" s="7"/>
      <c r="V141" s="7"/>
      <c r="W141" s="7">
        <f t="shared" si="9"/>
        <v>150</v>
      </c>
      <c r="X141" s="35">
        <f t="shared" si="10"/>
        <v>50400</v>
      </c>
      <c r="Y141" s="7"/>
      <c r="Z141" s="39">
        <v>340</v>
      </c>
      <c r="AA141" s="1">
        <f t="shared" si="11"/>
        <v>190</v>
      </c>
    </row>
    <row r="142" spans="1:27" ht="20.100000000000001" customHeight="1">
      <c r="A142" s="25">
        <v>26</v>
      </c>
      <c r="B142" s="25" t="s">
        <v>407</v>
      </c>
      <c r="C142" s="25" t="s">
        <v>407</v>
      </c>
      <c r="D142" s="24" t="s">
        <v>408</v>
      </c>
      <c r="E142" s="25" t="s">
        <v>12</v>
      </c>
      <c r="F142" s="25"/>
      <c r="G142" s="26">
        <v>651.57479999999998</v>
      </c>
      <c r="H142" s="25">
        <f t="shared" si="8"/>
        <v>0</v>
      </c>
      <c r="I142" s="25">
        <v>82</v>
      </c>
      <c r="J142" s="25">
        <v>10</v>
      </c>
      <c r="K142" s="25"/>
      <c r="L142" s="25">
        <v>600</v>
      </c>
      <c r="M142" s="25"/>
      <c r="N142" s="25">
        <v>250</v>
      </c>
      <c r="O142" s="25"/>
      <c r="P142" s="25"/>
      <c r="Q142" s="25"/>
      <c r="R142" s="25"/>
      <c r="S142" s="25"/>
      <c r="T142" s="25"/>
      <c r="U142" s="25"/>
      <c r="V142" s="25"/>
      <c r="W142" s="25">
        <f t="shared" si="9"/>
        <v>942</v>
      </c>
      <c r="X142" s="37">
        <f t="shared" si="10"/>
        <v>613783.46160000004</v>
      </c>
      <c r="Y142" s="38">
        <v>613783.46160000004</v>
      </c>
      <c r="Z142" s="39">
        <v>2600</v>
      </c>
      <c r="AA142" s="1">
        <f t="shared" si="11"/>
        <v>1658</v>
      </c>
    </row>
    <row r="143" spans="1:27" ht="20.100000000000001" customHeight="1">
      <c r="A143" s="25" t="s">
        <v>409</v>
      </c>
      <c r="B143" s="25" t="s">
        <v>410</v>
      </c>
      <c r="C143" s="25" t="s">
        <v>411</v>
      </c>
      <c r="D143" s="24" t="s">
        <v>412</v>
      </c>
      <c r="E143" s="25" t="s">
        <v>12</v>
      </c>
      <c r="F143" s="25"/>
      <c r="G143" s="26">
        <v>60500</v>
      </c>
      <c r="H143" s="25">
        <f t="shared" si="8"/>
        <v>0</v>
      </c>
      <c r="I143" s="25"/>
      <c r="J143" s="25">
        <v>10</v>
      </c>
      <c r="K143" s="25"/>
      <c r="L143" s="25">
        <v>5</v>
      </c>
      <c r="M143" s="25"/>
      <c r="N143" s="25"/>
      <c r="O143" s="25"/>
      <c r="P143" s="25"/>
      <c r="Q143" s="25"/>
      <c r="R143" s="25"/>
      <c r="S143" s="25"/>
      <c r="T143" s="25"/>
      <c r="U143" s="25"/>
      <c r="V143" s="25"/>
      <c r="W143" s="25">
        <f t="shared" si="9"/>
        <v>15</v>
      </c>
      <c r="X143" s="37">
        <f t="shared" si="10"/>
        <v>907500</v>
      </c>
      <c r="Y143" s="36">
        <v>2601500</v>
      </c>
      <c r="Z143" s="39">
        <v>40</v>
      </c>
      <c r="AA143" s="1">
        <f t="shared" si="11"/>
        <v>25</v>
      </c>
    </row>
    <row r="144" spans="1:27" ht="20.100000000000001" customHeight="1">
      <c r="A144" s="7" t="s">
        <v>413</v>
      </c>
      <c r="B144" s="7" t="s">
        <v>410</v>
      </c>
      <c r="C144" s="7" t="s">
        <v>414</v>
      </c>
      <c r="D144" s="21" t="s">
        <v>415</v>
      </c>
      <c r="E144" s="7" t="s">
        <v>12</v>
      </c>
      <c r="F144" s="7"/>
      <c r="G144" s="8">
        <v>30900</v>
      </c>
      <c r="H144" s="7">
        <f t="shared" si="8"/>
        <v>0</v>
      </c>
      <c r="I144" s="7"/>
      <c r="J144" s="7">
        <v>10</v>
      </c>
      <c r="K144" s="7"/>
      <c r="L144" s="7">
        <v>5</v>
      </c>
      <c r="M144" s="7"/>
      <c r="N144" s="7"/>
      <c r="O144" s="7"/>
      <c r="P144" s="7"/>
      <c r="Q144" s="7"/>
      <c r="R144" s="7"/>
      <c r="S144" s="7"/>
      <c r="T144" s="7"/>
      <c r="U144" s="7"/>
      <c r="V144" s="7"/>
      <c r="W144" s="7">
        <f t="shared" si="9"/>
        <v>15</v>
      </c>
      <c r="X144" s="35">
        <f t="shared" si="10"/>
        <v>463500</v>
      </c>
      <c r="Y144" s="7"/>
      <c r="Z144" s="39">
        <v>40</v>
      </c>
      <c r="AA144" s="1">
        <f t="shared" si="11"/>
        <v>25</v>
      </c>
    </row>
    <row r="145" spans="1:27" ht="20.100000000000001" customHeight="1">
      <c r="A145" s="7" t="s">
        <v>416</v>
      </c>
      <c r="B145" s="7" t="s">
        <v>410</v>
      </c>
      <c r="C145" s="7" t="s">
        <v>417</v>
      </c>
      <c r="D145" s="21" t="s">
        <v>418</v>
      </c>
      <c r="E145" s="7" t="s">
        <v>12</v>
      </c>
      <c r="F145" s="7"/>
      <c r="G145" s="8">
        <v>38300</v>
      </c>
      <c r="H145" s="7">
        <f t="shared" si="8"/>
        <v>0</v>
      </c>
      <c r="I145" s="7"/>
      <c r="J145" s="7">
        <v>10</v>
      </c>
      <c r="K145" s="7"/>
      <c r="L145" s="7">
        <v>5</v>
      </c>
      <c r="M145" s="7"/>
      <c r="N145" s="7"/>
      <c r="O145" s="7"/>
      <c r="P145" s="7"/>
      <c r="Q145" s="7"/>
      <c r="R145" s="7"/>
      <c r="S145" s="7"/>
      <c r="T145" s="7"/>
      <c r="U145" s="7"/>
      <c r="V145" s="7"/>
      <c r="W145" s="7">
        <f t="shared" si="9"/>
        <v>15</v>
      </c>
      <c r="X145" s="35">
        <f t="shared" si="10"/>
        <v>574500</v>
      </c>
      <c r="Y145" s="7"/>
      <c r="Z145" s="39">
        <v>40</v>
      </c>
      <c r="AA145" s="1">
        <f t="shared" si="11"/>
        <v>25</v>
      </c>
    </row>
    <row r="146" spans="1:27" ht="20.100000000000001" customHeight="1">
      <c r="A146" s="7" t="s">
        <v>419</v>
      </c>
      <c r="B146" s="7" t="s">
        <v>410</v>
      </c>
      <c r="C146" s="7" t="s">
        <v>264</v>
      </c>
      <c r="D146" s="21" t="s">
        <v>420</v>
      </c>
      <c r="E146" s="7" t="s">
        <v>12</v>
      </c>
      <c r="F146" s="7"/>
      <c r="G146" s="8">
        <v>12700</v>
      </c>
      <c r="H146" s="7">
        <f t="shared" si="8"/>
        <v>0</v>
      </c>
      <c r="I146" s="7"/>
      <c r="J146" s="7">
        <v>10</v>
      </c>
      <c r="K146" s="7"/>
      <c r="L146" s="7">
        <v>10</v>
      </c>
      <c r="M146" s="7"/>
      <c r="N146" s="7"/>
      <c r="O146" s="7"/>
      <c r="P146" s="7"/>
      <c r="Q146" s="7"/>
      <c r="R146" s="7"/>
      <c r="S146" s="7"/>
      <c r="T146" s="7"/>
      <c r="U146" s="7"/>
      <c r="V146" s="7"/>
      <c r="W146" s="7">
        <f t="shared" si="9"/>
        <v>20</v>
      </c>
      <c r="X146" s="35">
        <f t="shared" si="10"/>
        <v>254000</v>
      </c>
      <c r="Y146" s="7"/>
      <c r="Z146" s="39">
        <v>40</v>
      </c>
      <c r="AA146" s="1">
        <f t="shared" si="11"/>
        <v>20</v>
      </c>
    </row>
    <row r="147" spans="1:27" ht="20.100000000000001" customHeight="1">
      <c r="A147" s="7" t="s">
        <v>421</v>
      </c>
      <c r="B147" s="7" t="s">
        <v>410</v>
      </c>
      <c r="C147" s="7" t="s">
        <v>422</v>
      </c>
      <c r="D147" s="21" t="s">
        <v>423</v>
      </c>
      <c r="E147" s="7" t="s">
        <v>12</v>
      </c>
      <c r="F147" s="7"/>
      <c r="G147" s="8">
        <v>1500</v>
      </c>
      <c r="H147" s="7">
        <f t="shared" si="8"/>
        <v>0</v>
      </c>
      <c r="I147" s="7"/>
      <c r="J147" s="7">
        <v>2</v>
      </c>
      <c r="K147" s="7"/>
      <c r="L147" s="7">
        <v>1</v>
      </c>
      <c r="M147" s="7"/>
      <c r="N147" s="7"/>
      <c r="O147" s="7"/>
      <c r="P147" s="7"/>
      <c r="Q147" s="7"/>
      <c r="R147" s="7"/>
      <c r="S147" s="7"/>
      <c r="T147" s="7"/>
      <c r="U147" s="7"/>
      <c r="V147" s="7"/>
      <c r="W147" s="7">
        <f t="shared" si="9"/>
        <v>3</v>
      </c>
      <c r="X147" s="35">
        <f t="shared" si="10"/>
        <v>4500</v>
      </c>
      <c r="Y147" s="7"/>
      <c r="Z147" s="39">
        <v>20</v>
      </c>
      <c r="AA147" s="1">
        <f t="shared" si="11"/>
        <v>17</v>
      </c>
    </row>
    <row r="148" spans="1:27" ht="20.100000000000001" customHeight="1">
      <c r="A148" s="7" t="s">
        <v>424</v>
      </c>
      <c r="B148" s="7" t="s">
        <v>410</v>
      </c>
      <c r="C148" s="7" t="s">
        <v>425</v>
      </c>
      <c r="D148" s="21" t="s">
        <v>426</v>
      </c>
      <c r="E148" s="7" t="s">
        <v>12</v>
      </c>
      <c r="F148" s="7"/>
      <c r="G148" s="8">
        <v>12400</v>
      </c>
      <c r="H148" s="7">
        <f t="shared" si="8"/>
        <v>0</v>
      </c>
      <c r="I148" s="7"/>
      <c r="J148" s="7">
        <v>10</v>
      </c>
      <c r="K148" s="7"/>
      <c r="L148" s="7">
        <v>5</v>
      </c>
      <c r="M148" s="7"/>
      <c r="N148" s="7"/>
      <c r="O148" s="7"/>
      <c r="P148" s="7"/>
      <c r="Q148" s="7"/>
      <c r="R148" s="7"/>
      <c r="S148" s="7"/>
      <c r="T148" s="7"/>
      <c r="U148" s="7"/>
      <c r="V148" s="7"/>
      <c r="W148" s="7">
        <f t="shared" si="9"/>
        <v>15</v>
      </c>
      <c r="X148" s="35">
        <f t="shared" si="10"/>
        <v>186000</v>
      </c>
      <c r="Y148" s="7"/>
      <c r="Z148" s="39">
        <v>40</v>
      </c>
      <c r="AA148" s="1">
        <f t="shared" si="11"/>
        <v>25</v>
      </c>
    </row>
    <row r="149" spans="1:27" ht="20.100000000000001" customHeight="1">
      <c r="A149" s="7" t="s">
        <v>427</v>
      </c>
      <c r="B149" s="7" t="s">
        <v>410</v>
      </c>
      <c r="C149" s="7" t="s">
        <v>428</v>
      </c>
      <c r="D149" s="21" t="s">
        <v>429</v>
      </c>
      <c r="E149" s="7" t="s">
        <v>12</v>
      </c>
      <c r="F149" s="7"/>
      <c r="G149" s="8">
        <v>13800</v>
      </c>
      <c r="H149" s="7">
        <f t="shared" si="8"/>
        <v>0</v>
      </c>
      <c r="I149" s="7"/>
      <c r="J149" s="7">
        <v>10</v>
      </c>
      <c r="K149" s="7"/>
      <c r="L149" s="7">
        <v>5</v>
      </c>
      <c r="M149" s="7"/>
      <c r="N149" s="7"/>
      <c r="O149" s="7"/>
      <c r="P149" s="7"/>
      <c r="Q149" s="7"/>
      <c r="R149" s="7"/>
      <c r="S149" s="7"/>
      <c r="T149" s="7"/>
      <c r="U149" s="7"/>
      <c r="V149" s="7"/>
      <c r="W149" s="7">
        <f t="shared" si="9"/>
        <v>15</v>
      </c>
      <c r="X149" s="35">
        <f t="shared" si="10"/>
        <v>207000</v>
      </c>
      <c r="Y149" s="7"/>
      <c r="Z149" s="39">
        <v>40</v>
      </c>
      <c r="AA149" s="1">
        <f t="shared" si="11"/>
        <v>25</v>
      </c>
    </row>
    <row r="150" spans="1:27" ht="20.100000000000001" customHeight="1">
      <c r="A150" s="7" t="s">
        <v>430</v>
      </c>
      <c r="B150" s="7" t="s">
        <v>410</v>
      </c>
      <c r="C150" s="13" t="s">
        <v>26</v>
      </c>
      <c r="D150" s="21" t="s">
        <v>677</v>
      </c>
      <c r="E150" s="7" t="s">
        <v>12</v>
      </c>
      <c r="F150" s="7"/>
      <c r="G150" s="8">
        <v>0</v>
      </c>
      <c r="H150" s="7">
        <f t="shared" si="8"/>
        <v>0</v>
      </c>
      <c r="I150" s="7"/>
      <c r="J150" s="7">
        <v>1</v>
      </c>
      <c r="K150" s="7"/>
      <c r="L150" s="7">
        <v>1</v>
      </c>
      <c r="M150" s="7"/>
      <c r="N150" s="7"/>
      <c r="O150" s="7"/>
      <c r="P150" s="7"/>
      <c r="Q150" s="7"/>
      <c r="R150" s="7"/>
      <c r="S150" s="7"/>
      <c r="T150" s="7"/>
      <c r="U150" s="7"/>
      <c r="V150" s="7"/>
      <c r="W150" s="7">
        <f t="shared" si="9"/>
        <v>2</v>
      </c>
      <c r="X150" s="35">
        <f t="shared" si="10"/>
        <v>0</v>
      </c>
      <c r="Y150" s="7"/>
      <c r="Z150" s="39"/>
      <c r="AA150" s="41">
        <f t="shared" si="11"/>
        <v>-2</v>
      </c>
    </row>
    <row r="151" spans="1:27" ht="20.100000000000001" customHeight="1">
      <c r="A151" s="7" t="s">
        <v>431</v>
      </c>
      <c r="B151" s="7" t="s">
        <v>410</v>
      </c>
      <c r="C151" s="7" t="s">
        <v>170</v>
      </c>
      <c r="D151" s="21" t="s">
        <v>432</v>
      </c>
      <c r="E151" s="7" t="s">
        <v>12</v>
      </c>
      <c r="F151" s="7"/>
      <c r="G151" s="8">
        <v>0</v>
      </c>
      <c r="H151" s="7">
        <f t="shared" si="8"/>
        <v>0</v>
      </c>
      <c r="I151" s="7"/>
      <c r="J151" s="7">
        <v>2</v>
      </c>
      <c r="K151" s="7"/>
      <c r="L151" s="7">
        <v>2</v>
      </c>
      <c r="M151" s="7"/>
      <c r="N151" s="7"/>
      <c r="O151" s="7"/>
      <c r="P151" s="7"/>
      <c r="Q151" s="7"/>
      <c r="R151" s="7"/>
      <c r="S151" s="7"/>
      <c r="T151" s="7"/>
      <c r="U151" s="7"/>
      <c r="V151" s="7"/>
      <c r="W151" s="7">
        <f t="shared" si="9"/>
        <v>4</v>
      </c>
      <c r="X151" s="35">
        <f t="shared" si="10"/>
        <v>0</v>
      </c>
      <c r="Y151" s="7"/>
      <c r="Z151" s="39">
        <v>4</v>
      </c>
      <c r="AA151" s="1">
        <f t="shared" si="11"/>
        <v>0</v>
      </c>
    </row>
    <row r="152" spans="1:27" ht="20.100000000000001" customHeight="1">
      <c r="A152" s="7" t="s">
        <v>433</v>
      </c>
      <c r="B152" s="7" t="s">
        <v>410</v>
      </c>
      <c r="C152" s="7" t="s">
        <v>31</v>
      </c>
      <c r="D152" s="21" t="s">
        <v>434</v>
      </c>
      <c r="E152" s="7" t="s">
        <v>12</v>
      </c>
      <c r="F152" s="7"/>
      <c r="G152" s="8">
        <v>300</v>
      </c>
      <c r="H152" s="7">
        <f t="shared" si="8"/>
        <v>0</v>
      </c>
      <c r="I152" s="7"/>
      <c r="J152" s="7">
        <v>10</v>
      </c>
      <c r="K152" s="7"/>
      <c r="L152" s="7">
        <v>5</v>
      </c>
      <c r="M152" s="7"/>
      <c r="N152" s="7"/>
      <c r="O152" s="7"/>
      <c r="P152" s="7"/>
      <c r="Q152" s="7"/>
      <c r="R152" s="7"/>
      <c r="S152" s="7"/>
      <c r="T152" s="7"/>
      <c r="U152" s="7"/>
      <c r="V152" s="7"/>
      <c r="W152" s="7">
        <f t="shared" si="9"/>
        <v>15</v>
      </c>
      <c r="X152" s="35">
        <f t="shared" si="10"/>
        <v>4500</v>
      </c>
      <c r="Y152" s="7"/>
      <c r="Z152" s="39">
        <v>60</v>
      </c>
      <c r="AA152" s="1">
        <f t="shared" si="11"/>
        <v>45</v>
      </c>
    </row>
    <row r="153" spans="1:27" ht="20.100000000000001" customHeight="1">
      <c r="A153" s="25" t="s">
        <v>435</v>
      </c>
      <c r="B153" s="25" t="s">
        <v>436</v>
      </c>
      <c r="C153" s="25" t="s">
        <v>437</v>
      </c>
      <c r="D153" s="24" t="s">
        <v>438</v>
      </c>
      <c r="E153" s="25" t="s">
        <v>12</v>
      </c>
      <c r="F153" s="25"/>
      <c r="G153" s="26">
        <v>13000</v>
      </c>
      <c r="H153" s="25">
        <f t="shared" si="8"/>
        <v>0</v>
      </c>
      <c r="I153" s="25"/>
      <c r="J153" s="25">
        <v>50</v>
      </c>
      <c r="K153" s="25"/>
      <c r="L153" s="25">
        <v>0</v>
      </c>
      <c r="M153" s="25"/>
      <c r="N153" s="25"/>
      <c r="O153" s="25"/>
      <c r="P153" s="25"/>
      <c r="Q153" s="25"/>
      <c r="R153" s="25"/>
      <c r="S153" s="25"/>
      <c r="T153" s="25"/>
      <c r="U153" s="25"/>
      <c r="V153" s="25"/>
      <c r="W153" s="25">
        <f t="shared" si="9"/>
        <v>50</v>
      </c>
      <c r="X153" s="37">
        <f t="shared" si="10"/>
        <v>650000</v>
      </c>
      <c r="Y153" s="36">
        <v>1493000</v>
      </c>
      <c r="Z153" s="39">
        <v>440</v>
      </c>
      <c r="AA153" s="1">
        <f t="shared" si="11"/>
        <v>390</v>
      </c>
    </row>
    <row r="154" spans="1:27" ht="20.100000000000001" customHeight="1">
      <c r="A154" s="7" t="s">
        <v>439</v>
      </c>
      <c r="B154" s="7" t="s">
        <v>436</v>
      </c>
      <c r="C154" s="7" t="s">
        <v>440</v>
      </c>
      <c r="D154" s="21" t="s">
        <v>441</v>
      </c>
      <c r="E154" s="7" t="s">
        <v>12</v>
      </c>
      <c r="F154" s="7"/>
      <c r="G154" s="8">
        <v>8000</v>
      </c>
      <c r="H154" s="7">
        <f t="shared" si="8"/>
        <v>0</v>
      </c>
      <c r="I154" s="7"/>
      <c r="J154" s="7">
        <v>50</v>
      </c>
      <c r="K154" s="7"/>
      <c r="L154" s="7">
        <v>0</v>
      </c>
      <c r="M154" s="7"/>
      <c r="N154" s="7"/>
      <c r="O154" s="7"/>
      <c r="P154" s="7"/>
      <c r="Q154" s="7"/>
      <c r="R154" s="7"/>
      <c r="S154" s="7"/>
      <c r="T154" s="7"/>
      <c r="U154" s="7"/>
      <c r="V154" s="7"/>
      <c r="W154" s="7">
        <f t="shared" si="9"/>
        <v>50</v>
      </c>
      <c r="X154" s="35">
        <f t="shared" si="10"/>
        <v>400000</v>
      </c>
      <c r="Y154" s="7"/>
      <c r="Z154" s="39">
        <v>440</v>
      </c>
      <c r="AA154" s="1">
        <f t="shared" si="11"/>
        <v>390</v>
      </c>
    </row>
    <row r="155" spans="1:27" ht="20.100000000000001" customHeight="1">
      <c r="A155" s="7" t="s">
        <v>442</v>
      </c>
      <c r="B155" s="7" t="s">
        <v>436</v>
      </c>
      <c r="C155" s="7" t="s">
        <v>443</v>
      </c>
      <c r="D155" s="21" t="s">
        <v>444</v>
      </c>
      <c r="E155" s="7" t="s">
        <v>12</v>
      </c>
      <c r="F155" s="7"/>
      <c r="G155" s="8">
        <v>5000</v>
      </c>
      <c r="H155" s="7">
        <f t="shared" si="8"/>
        <v>0</v>
      </c>
      <c r="I155" s="7"/>
      <c r="J155" s="7">
        <v>50</v>
      </c>
      <c r="K155" s="7"/>
      <c r="L155" s="7">
        <v>0</v>
      </c>
      <c r="M155" s="7"/>
      <c r="N155" s="7"/>
      <c r="O155" s="7"/>
      <c r="P155" s="7"/>
      <c r="Q155" s="7"/>
      <c r="R155" s="7"/>
      <c r="S155" s="7"/>
      <c r="T155" s="7"/>
      <c r="U155" s="7"/>
      <c r="V155" s="7"/>
      <c r="W155" s="7">
        <f t="shared" si="9"/>
        <v>50</v>
      </c>
      <c r="X155" s="35">
        <f t="shared" si="10"/>
        <v>250000</v>
      </c>
      <c r="Y155" s="7"/>
      <c r="Z155" s="39">
        <v>440</v>
      </c>
      <c r="AA155" s="1">
        <f t="shared" si="11"/>
        <v>390</v>
      </c>
    </row>
    <row r="156" spans="1:27" ht="20.100000000000001" customHeight="1">
      <c r="A156" s="7" t="s">
        <v>445</v>
      </c>
      <c r="B156" s="7" t="s">
        <v>436</v>
      </c>
      <c r="C156" s="7" t="s">
        <v>446</v>
      </c>
      <c r="D156" s="21" t="s">
        <v>447</v>
      </c>
      <c r="E156" s="7" t="s">
        <v>12</v>
      </c>
      <c r="F156" s="7"/>
      <c r="G156" s="8">
        <v>3600</v>
      </c>
      <c r="H156" s="7">
        <f t="shared" si="8"/>
        <v>0</v>
      </c>
      <c r="I156" s="7"/>
      <c r="J156" s="7">
        <v>50</v>
      </c>
      <c r="K156" s="7"/>
      <c r="L156" s="7">
        <v>0</v>
      </c>
      <c r="M156" s="7"/>
      <c r="N156" s="7"/>
      <c r="O156" s="7"/>
      <c r="P156" s="7"/>
      <c r="Q156" s="7"/>
      <c r="R156" s="7"/>
      <c r="S156" s="7"/>
      <c r="T156" s="7"/>
      <c r="U156" s="7"/>
      <c r="V156" s="7"/>
      <c r="W156" s="7">
        <f t="shared" si="9"/>
        <v>50</v>
      </c>
      <c r="X156" s="35">
        <f t="shared" si="10"/>
        <v>180000</v>
      </c>
      <c r="Y156" s="7"/>
      <c r="Z156" s="39">
        <v>440</v>
      </c>
      <c r="AA156" s="1">
        <f t="shared" si="11"/>
        <v>390</v>
      </c>
    </row>
    <row r="157" spans="1:27" ht="20.100000000000001" customHeight="1">
      <c r="A157" s="7" t="s">
        <v>448</v>
      </c>
      <c r="B157" s="7" t="s">
        <v>436</v>
      </c>
      <c r="C157" s="7" t="s">
        <v>449</v>
      </c>
      <c r="D157" s="21" t="s">
        <v>450</v>
      </c>
      <c r="E157" s="7" t="s">
        <v>12</v>
      </c>
      <c r="F157" s="7"/>
      <c r="G157" s="8">
        <v>200</v>
      </c>
      <c r="H157" s="7">
        <f t="shared" si="8"/>
        <v>0</v>
      </c>
      <c r="I157" s="7"/>
      <c r="J157" s="7">
        <v>50</v>
      </c>
      <c r="K157" s="7"/>
      <c r="L157" s="7">
        <v>0</v>
      </c>
      <c r="M157" s="7"/>
      <c r="N157" s="7"/>
      <c r="O157" s="7"/>
      <c r="P157" s="7"/>
      <c r="Q157" s="7"/>
      <c r="R157" s="7"/>
      <c r="S157" s="7"/>
      <c r="T157" s="7"/>
      <c r="U157" s="7"/>
      <c r="V157" s="7"/>
      <c r="W157" s="7">
        <f t="shared" si="9"/>
        <v>50</v>
      </c>
      <c r="X157" s="35">
        <f t="shared" si="10"/>
        <v>10000</v>
      </c>
      <c r="Y157" s="7"/>
      <c r="Z157" s="39">
        <v>960</v>
      </c>
      <c r="AA157" s="1">
        <f t="shared" si="11"/>
        <v>910</v>
      </c>
    </row>
    <row r="158" spans="1:27" ht="20.100000000000001" customHeight="1">
      <c r="A158" s="7" t="s">
        <v>451</v>
      </c>
      <c r="B158" s="7" t="s">
        <v>436</v>
      </c>
      <c r="C158" s="13" t="s">
        <v>26</v>
      </c>
      <c r="D158" s="21" t="s">
        <v>677</v>
      </c>
      <c r="E158" s="7" t="s">
        <v>12</v>
      </c>
      <c r="F158" s="7"/>
      <c r="G158" s="8">
        <v>0</v>
      </c>
      <c r="H158" s="7">
        <f t="shared" si="8"/>
        <v>0</v>
      </c>
      <c r="I158" s="7"/>
      <c r="J158" s="7">
        <v>1</v>
      </c>
      <c r="K158" s="7"/>
      <c r="L158" s="7">
        <v>0</v>
      </c>
      <c r="M158" s="7"/>
      <c r="N158" s="7"/>
      <c r="O158" s="7"/>
      <c r="P158" s="7"/>
      <c r="Q158" s="7"/>
      <c r="R158" s="7"/>
      <c r="S158" s="7"/>
      <c r="T158" s="7"/>
      <c r="U158" s="7"/>
      <c r="V158" s="7"/>
      <c r="W158" s="7">
        <f t="shared" si="9"/>
        <v>1</v>
      </c>
      <c r="X158" s="35">
        <f t="shared" si="10"/>
        <v>0</v>
      </c>
      <c r="Y158" s="7"/>
      <c r="Z158" s="39"/>
      <c r="AA158" s="41">
        <f t="shared" si="11"/>
        <v>-1</v>
      </c>
    </row>
    <row r="159" spans="1:27" ht="20.100000000000001" customHeight="1">
      <c r="A159" s="7" t="s">
        <v>452</v>
      </c>
      <c r="B159" s="7" t="s">
        <v>436</v>
      </c>
      <c r="C159" s="7" t="s">
        <v>453</v>
      </c>
      <c r="D159" s="21" t="s">
        <v>454</v>
      </c>
      <c r="E159" s="7" t="s">
        <v>12</v>
      </c>
      <c r="F159" s="7"/>
      <c r="G159" s="8">
        <v>0</v>
      </c>
      <c r="H159" s="7">
        <f t="shared" si="8"/>
        <v>0</v>
      </c>
      <c r="I159" s="7"/>
      <c r="J159" s="7">
        <v>2</v>
      </c>
      <c r="K159" s="7"/>
      <c r="L159" s="7">
        <v>0</v>
      </c>
      <c r="M159" s="7"/>
      <c r="N159" s="7"/>
      <c r="O159" s="7"/>
      <c r="P159" s="7"/>
      <c r="Q159" s="7"/>
      <c r="R159" s="7"/>
      <c r="S159" s="7"/>
      <c r="T159" s="7"/>
      <c r="U159" s="7"/>
      <c r="V159" s="7"/>
      <c r="W159" s="7">
        <f t="shared" si="9"/>
        <v>2</v>
      </c>
      <c r="X159" s="35">
        <f t="shared" si="10"/>
        <v>0</v>
      </c>
      <c r="Y159" s="7"/>
      <c r="Z159" s="39">
        <v>16</v>
      </c>
      <c r="AA159" s="1">
        <f t="shared" si="11"/>
        <v>14</v>
      </c>
    </row>
    <row r="160" spans="1:27" ht="20.100000000000001" customHeight="1">
      <c r="A160" s="7" t="s">
        <v>455</v>
      </c>
      <c r="B160" s="7" t="s">
        <v>436</v>
      </c>
      <c r="C160" s="7" t="s">
        <v>456</v>
      </c>
      <c r="D160" s="21" t="s">
        <v>31</v>
      </c>
      <c r="E160" s="7" t="s">
        <v>12</v>
      </c>
      <c r="F160" s="7"/>
      <c r="G160" s="8">
        <v>300</v>
      </c>
      <c r="H160" s="7">
        <f t="shared" si="8"/>
        <v>0</v>
      </c>
      <c r="I160" s="7"/>
      <c r="J160" s="7">
        <v>10</v>
      </c>
      <c r="K160" s="7"/>
      <c r="L160" s="7">
        <v>0</v>
      </c>
      <c r="M160" s="7"/>
      <c r="N160" s="7"/>
      <c r="O160" s="7"/>
      <c r="P160" s="7"/>
      <c r="Q160" s="7"/>
      <c r="R160" s="7"/>
      <c r="S160" s="7"/>
      <c r="T160" s="7"/>
      <c r="U160" s="7"/>
      <c r="V160" s="7"/>
      <c r="W160" s="7">
        <f t="shared" si="9"/>
        <v>10</v>
      </c>
      <c r="X160" s="35">
        <f t="shared" si="10"/>
        <v>3000</v>
      </c>
      <c r="Y160" s="7"/>
      <c r="Z160" s="39">
        <v>160</v>
      </c>
      <c r="AA160" s="1">
        <f t="shared" si="11"/>
        <v>150</v>
      </c>
    </row>
    <row r="161" spans="1:27" ht="20.100000000000001" customHeight="1">
      <c r="A161" s="25" t="s">
        <v>494</v>
      </c>
      <c r="B161" s="25" t="s">
        <v>495</v>
      </c>
      <c r="C161" s="25" t="s">
        <v>496</v>
      </c>
      <c r="D161" s="24" t="s">
        <v>497</v>
      </c>
      <c r="E161" s="25" t="s">
        <v>12</v>
      </c>
      <c r="F161" s="25"/>
      <c r="G161" s="31">
        <v>10650</v>
      </c>
      <c r="H161" s="25">
        <f t="shared" ref="H161:H194" si="12">F161*G161</f>
        <v>0</v>
      </c>
      <c r="I161" s="25"/>
      <c r="J161" s="25">
        <v>0</v>
      </c>
      <c r="K161" s="25"/>
      <c r="L161" s="25">
        <v>30</v>
      </c>
      <c r="M161" s="25"/>
      <c r="N161" s="25"/>
      <c r="O161" s="25"/>
      <c r="P161" s="25"/>
      <c r="Q161" s="25"/>
      <c r="R161" s="25"/>
      <c r="S161" s="25"/>
      <c r="T161" s="25"/>
      <c r="U161" s="25"/>
      <c r="V161" s="25"/>
      <c r="W161" s="25">
        <f t="shared" ref="W161:W195" si="13">I161+J161+K161+L161+M161+N161+O161+P161+Q161+R161+S161+T161+U161+V161</f>
        <v>30</v>
      </c>
      <c r="X161" s="37">
        <f t="shared" ref="X161:X195" si="14">G161*W161</f>
        <v>319500</v>
      </c>
      <c r="Y161" s="36">
        <v>736250</v>
      </c>
      <c r="Z161" s="39">
        <v>160</v>
      </c>
      <c r="AA161" s="1">
        <f t="shared" si="11"/>
        <v>130</v>
      </c>
    </row>
    <row r="162" spans="1:27" ht="20.100000000000001" customHeight="1">
      <c r="A162" s="7" t="s">
        <v>498</v>
      </c>
      <c r="B162" s="7" t="s">
        <v>495</v>
      </c>
      <c r="C162" s="7" t="s">
        <v>131</v>
      </c>
      <c r="D162" s="21" t="s">
        <v>499</v>
      </c>
      <c r="E162" s="7" t="s">
        <v>12</v>
      </c>
      <c r="F162" s="7"/>
      <c r="G162" s="17">
        <v>10200</v>
      </c>
      <c r="H162" s="7">
        <f t="shared" si="12"/>
        <v>0</v>
      </c>
      <c r="I162" s="7"/>
      <c r="J162" s="7">
        <v>0</v>
      </c>
      <c r="K162" s="7"/>
      <c r="L162" s="7">
        <v>30</v>
      </c>
      <c r="M162" s="7"/>
      <c r="N162" s="7"/>
      <c r="O162" s="7"/>
      <c r="P162" s="7"/>
      <c r="Q162" s="7"/>
      <c r="R162" s="7"/>
      <c r="S162" s="7"/>
      <c r="T162" s="7"/>
      <c r="U162" s="7"/>
      <c r="V162" s="7"/>
      <c r="W162" s="7">
        <f t="shared" si="13"/>
        <v>30</v>
      </c>
      <c r="X162" s="35">
        <f t="shared" si="14"/>
        <v>306000</v>
      </c>
      <c r="Y162" s="7"/>
      <c r="Z162" s="39">
        <v>160</v>
      </c>
      <c r="AA162" s="1">
        <f t="shared" si="11"/>
        <v>130</v>
      </c>
    </row>
    <row r="163" spans="1:27" ht="20.100000000000001" customHeight="1">
      <c r="A163" s="7" t="s">
        <v>500</v>
      </c>
      <c r="B163" s="7" t="s">
        <v>495</v>
      </c>
      <c r="C163" s="7" t="s">
        <v>501</v>
      </c>
      <c r="D163" s="21" t="s">
        <v>502</v>
      </c>
      <c r="E163" s="7" t="s">
        <v>12</v>
      </c>
      <c r="F163" s="7"/>
      <c r="G163" s="17">
        <v>3300</v>
      </c>
      <c r="H163" s="7">
        <f t="shared" si="12"/>
        <v>0</v>
      </c>
      <c r="I163" s="7"/>
      <c r="J163" s="7">
        <v>0</v>
      </c>
      <c r="K163" s="7"/>
      <c r="L163" s="7">
        <v>30</v>
      </c>
      <c r="M163" s="7"/>
      <c r="N163" s="7"/>
      <c r="O163" s="7"/>
      <c r="P163" s="7"/>
      <c r="Q163" s="7"/>
      <c r="R163" s="7"/>
      <c r="S163" s="7"/>
      <c r="T163" s="7"/>
      <c r="U163" s="7"/>
      <c r="V163" s="7"/>
      <c r="W163" s="7">
        <f t="shared" si="13"/>
        <v>30</v>
      </c>
      <c r="X163" s="35">
        <f t="shared" si="14"/>
        <v>99000</v>
      </c>
      <c r="Y163" s="7"/>
      <c r="Z163" s="39">
        <v>160</v>
      </c>
      <c r="AA163" s="1">
        <f t="shared" si="11"/>
        <v>130</v>
      </c>
    </row>
    <row r="164" spans="1:27" ht="20.100000000000001" customHeight="1">
      <c r="A164" s="7" t="s">
        <v>503</v>
      </c>
      <c r="B164" s="7" t="s">
        <v>495</v>
      </c>
      <c r="C164" s="7" t="s">
        <v>422</v>
      </c>
      <c r="D164" s="21" t="s">
        <v>504</v>
      </c>
      <c r="E164" s="7" t="s">
        <v>12</v>
      </c>
      <c r="F164" s="7"/>
      <c r="G164" s="17">
        <v>1450</v>
      </c>
      <c r="H164" s="7">
        <f t="shared" si="12"/>
        <v>0</v>
      </c>
      <c r="I164" s="7"/>
      <c r="J164" s="7">
        <v>0</v>
      </c>
      <c r="K164" s="7"/>
      <c r="L164" s="7">
        <v>5</v>
      </c>
      <c r="M164" s="7"/>
      <c r="N164" s="7"/>
      <c r="O164" s="7"/>
      <c r="P164" s="7"/>
      <c r="Q164" s="7"/>
      <c r="R164" s="7"/>
      <c r="S164" s="7"/>
      <c r="T164" s="7"/>
      <c r="U164" s="7"/>
      <c r="V164" s="7"/>
      <c r="W164" s="7">
        <f t="shared" si="13"/>
        <v>5</v>
      </c>
      <c r="X164" s="35">
        <f t="shared" si="14"/>
        <v>7250</v>
      </c>
      <c r="Y164" s="7"/>
      <c r="Z164" s="39">
        <v>60</v>
      </c>
      <c r="AA164" s="1">
        <f t="shared" si="11"/>
        <v>55</v>
      </c>
    </row>
    <row r="165" spans="1:27" ht="20.100000000000001" customHeight="1">
      <c r="A165" s="7" t="s">
        <v>505</v>
      </c>
      <c r="B165" s="7" t="s">
        <v>495</v>
      </c>
      <c r="C165" s="13" t="s">
        <v>26</v>
      </c>
      <c r="D165" s="21" t="s">
        <v>677</v>
      </c>
      <c r="E165" s="7" t="s">
        <v>12</v>
      </c>
      <c r="F165" s="7"/>
      <c r="G165" s="17">
        <v>0</v>
      </c>
      <c r="H165" s="7">
        <f t="shared" si="12"/>
        <v>0</v>
      </c>
      <c r="I165" s="7"/>
      <c r="J165" s="7">
        <v>0</v>
      </c>
      <c r="K165" s="7"/>
      <c r="L165" s="7">
        <v>1</v>
      </c>
      <c r="M165" s="7"/>
      <c r="N165" s="7"/>
      <c r="O165" s="7"/>
      <c r="P165" s="7"/>
      <c r="Q165" s="7"/>
      <c r="R165" s="7"/>
      <c r="S165" s="7"/>
      <c r="T165" s="7"/>
      <c r="U165" s="7"/>
      <c r="V165" s="7"/>
      <c r="W165" s="7">
        <f t="shared" si="13"/>
        <v>1</v>
      </c>
      <c r="X165" s="35">
        <f t="shared" si="14"/>
        <v>0</v>
      </c>
      <c r="Y165" s="7"/>
      <c r="Z165" s="39"/>
      <c r="AA165" s="41">
        <f t="shared" si="11"/>
        <v>-1</v>
      </c>
    </row>
    <row r="166" spans="1:27" ht="20.100000000000001" customHeight="1">
      <c r="A166" s="7" t="s">
        <v>506</v>
      </c>
      <c r="B166" s="7" t="s">
        <v>495</v>
      </c>
      <c r="C166" s="7" t="s">
        <v>170</v>
      </c>
      <c r="D166" s="21" t="s">
        <v>507</v>
      </c>
      <c r="E166" s="7" t="s">
        <v>12</v>
      </c>
      <c r="F166" s="7"/>
      <c r="G166" s="17">
        <v>0</v>
      </c>
      <c r="H166" s="7">
        <f t="shared" si="12"/>
        <v>0</v>
      </c>
      <c r="I166" s="7"/>
      <c r="J166" s="7">
        <v>0</v>
      </c>
      <c r="K166" s="7"/>
      <c r="L166" s="7">
        <v>2</v>
      </c>
      <c r="M166" s="7"/>
      <c r="N166" s="7"/>
      <c r="O166" s="7"/>
      <c r="P166" s="7"/>
      <c r="Q166" s="7"/>
      <c r="R166" s="7"/>
      <c r="S166" s="7"/>
      <c r="T166" s="7"/>
      <c r="U166" s="7"/>
      <c r="V166" s="7"/>
      <c r="W166" s="7">
        <f t="shared" si="13"/>
        <v>2</v>
      </c>
      <c r="X166" s="35">
        <f t="shared" si="14"/>
        <v>0</v>
      </c>
      <c r="Y166" s="7"/>
      <c r="Z166" s="39">
        <v>8</v>
      </c>
      <c r="AA166" s="1">
        <f t="shared" si="11"/>
        <v>6</v>
      </c>
    </row>
    <row r="167" spans="1:27" ht="20.100000000000001" customHeight="1">
      <c r="A167" s="7" t="s">
        <v>508</v>
      </c>
      <c r="B167" s="7" t="s">
        <v>495</v>
      </c>
      <c r="C167" s="7" t="s">
        <v>31</v>
      </c>
      <c r="D167" s="21" t="s">
        <v>434</v>
      </c>
      <c r="E167" s="7" t="s">
        <v>12</v>
      </c>
      <c r="F167" s="7"/>
      <c r="G167" s="17">
        <v>300</v>
      </c>
      <c r="H167" s="7">
        <f t="shared" si="12"/>
        <v>0</v>
      </c>
      <c r="I167" s="7"/>
      <c r="J167" s="7">
        <v>0</v>
      </c>
      <c r="K167" s="7"/>
      <c r="L167" s="7">
        <v>15</v>
      </c>
      <c r="M167" s="7"/>
      <c r="N167" s="7"/>
      <c r="O167" s="7"/>
      <c r="P167" s="7"/>
      <c r="Q167" s="7"/>
      <c r="R167" s="7"/>
      <c r="S167" s="7"/>
      <c r="T167" s="7"/>
      <c r="U167" s="7"/>
      <c r="V167" s="7"/>
      <c r="W167" s="7">
        <f t="shared" si="13"/>
        <v>15</v>
      </c>
      <c r="X167" s="35">
        <f t="shared" si="14"/>
        <v>4500</v>
      </c>
      <c r="Y167" s="7"/>
      <c r="Z167" s="39">
        <v>120</v>
      </c>
      <c r="AA167" s="1">
        <f t="shared" si="11"/>
        <v>105</v>
      </c>
    </row>
    <row r="168" spans="1:27" ht="20.100000000000001" customHeight="1">
      <c r="A168" s="25" t="s">
        <v>509</v>
      </c>
      <c r="B168" s="25" t="s">
        <v>510</v>
      </c>
      <c r="C168" s="25" t="s">
        <v>511</v>
      </c>
      <c r="D168" s="24" t="s">
        <v>512</v>
      </c>
      <c r="E168" s="25" t="s">
        <v>12</v>
      </c>
      <c r="F168" s="25"/>
      <c r="G168" s="32">
        <v>12000</v>
      </c>
      <c r="H168" s="25">
        <f t="shared" si="12"/>
        <v>0</v>
      </c>
      <c r="I168" s="25"/>
      <c r="J168" s="25">
        <v>2</v>
      </c>
      <c r="K168" s="25"/>
      <c r="L168" s="25">
        <v>10</v>
      </c>
      <c r="M168" s="25"/>
      <c r="N168" s="25"/>
      <c r="O168" s="25"/>
      <c r="P168" s="25"/>
      <c r="Q168" s="25"/>
      <c r="R168" s="25"/>
      <c r="S168" s="25"/>
      <c r="T168" s="25"/>
      <c r="U168" s="25"/>
      <c r="V168" s="25"/>
      <c r="W168" s="25">
        <f t="shared" si="13"/>
        <v>12</v>
      </c>
      <c r="X168" s="37">
        <f t="shared" si="14"/>
        <v>144000</v>
      </c>
      <c r="Y168" s="36">
        <v>693000</v>
      </c>
      <c r="Z168" s="39">
        <v>40</v>
      </c>
      <c r="AA168" s="1">
        <f t="shared" si="11"/>
        <v>28</v>
      </c>
    </row>
    <row r="169" spans="1:27" ht="20.100000000000001" customHeight="1">
      <c r="A169" s="7" t="s">
        <v>513</v>
      </c>
      <c r="B169" s="7" t="s">
        <v>510</v>
      </c>
      <c r="C169" s="7" t="s">
        <v>514</v>
      </c>
      <c r="D169" s="21" t="s">
        <v>515</v>
      </c>
      <c r="E169" s="7" t="s">
        <v>12</v>
      </c>
      <c r="F169" s="7"/>
      <c r="G169" s="15">
        <v>8500</v>
      </c>
      <c r="H169" s="7">
        <f t="shared" si="12"/>
        <v>0</v>
      </c>
      <c r="I169" s="7"/>
      <c r="J169" s="7">
        <v>2</v>
      </c>
      <c r="K169" s="7"/>
      <c r="L169" s="7">
        <v>15</v>
      </c>
      <c r="M169" s="7"/>
      <c r="N169" s="7"/>
      <c r="O169" s="7"/>
      <c r="P169" s="7"/>
      <c r="Q169" s="7"/>
      <c r="R169" s="7"/>
      <c r="S169" s="7"/>
      <c r="T169" s="7"/>
      <c r="U169" s="7"/>
      <c r="V169" s="7"/>
      <c r="W169" s="7">
        <f t="shared" si="13"/>
        <v>17</v>
      </c>
      <c r="X169" s="35">
        <f t="shared" si="14"/>
        <v>144500</v>
      </c>
      <c r="Y169" s="7"/>
      <c r="Z169" s="39">
        <v>60</v>
      </c>
      <c r="AA169" s="1">
        <f t="shared" si="11"/>
        <v>43</v>
      </c>
    </row>
    <row r="170" spans="1:27" ht="20.100000000000001" customHeight="1">
      <c r="A170" s="7" t="s">
        <v>516</v>
      </c>
      <c r="B170" s="7" t="s">
        <v>510</v>
      </c>
      <c r="C170" s="7" t="s">
        <v>517</v>
      </c>
      <c r="D170" s="21" t="s">
        <v>518</v>
      </c>
      <c r="E170" s="7" t="s">
        <v>12</v>
      </c>
      <c r="F170" s="7"/>
      <c r="G170" s="15">
        <v>4000</v>
      </c>
      <c r="H170" s="7">
        <f t="shared" si="12"/>
        <v>0</v>
      </c>
      <c r="I170" s="7"/>
      <c r="J170" s="7">
        <v>10</v>
      </c>
      <c r="K170" s="7"/>
      <c r="L170" s="7">
        <v>15</v>
      </c>
      <c r="M170" s="7"/>
      <c r="N170" s="7"/>
      <c r="O170" s="7"/>
      <c r="P170" s="7"/>
      <c r="Q170" s="7"/>
      <c r="R170" s="7"/>
      <c r="S170" s="7"/>
      <c r="T170" s="7"/>
      <c r="U170" s="7"/>
      <c r="V170" s="7"/>
      <c r="W170" s="7">
        <f t="shared" si="13"/>
        <v>25</v>
      </c>
      <c r="X170" s="35">
        <f t="shared" si="14"/>
        <v>100000</v>
      </c>
      <c r="Y170" s="7"/>
      <c r="Z170" s="39">
        <v>60</v>
      </c>
      <c r="AA170" s="1">
        <f t="shared" si="11"/>
        <v>35</v>
      </c>
    </row>
    <row r="171" spans="1:27" ht="20.100000000000001" customHeight="1">
      <c r="A171" s="7" t="s">
        <v>519</v>
      </c>
      <c r="B171" s="7" t="s">
        <v>510</v>
      </c>
      <c r="C171" s="7" t="s">
        <v>520</v>
      </c>
      <c r="D171" s="21" t="s">
        <v>521</v>
      </c>
      <c r="E171" s="7" t="s">
        <v>12</v>
      </c>
      <c r="F171" s="7"/>
      <c r="G171" s="15">
        <v>4500</v>
      </c>
      <c r="H171" s="7">
        <f t="shared" si="12"/>
        <v>0</v>
      </c>
      <c r="I171" s="7"/>
      <c r="J171" s="7">
        <v>2</v>
      </c>
      <c r="K171" s="7"/>
      <c r="L171" s="7">
        <v>15</v>
      </c>
      <c r="M171" s="7"/>
      <c r="N171" s="7"/>
      <c r="O171" s="7"/>
      <c r="P171" s="7"/>
      <c r="Q171" s="7"/>
      <c r="R171" s="7"/>
      <c r="S171" s="7"/>
      <c r="T171" s="7"/>
      <c r="U171" s="7"/>
      <c r="V171" s="7"/>
      <c r="W171" s="7">
        <f t="shared" si="13"/>
        <v>17</v>
      </c>
      <c r="X171" s="35">
        <f t="shared" si="14"/>
        <v>76500</v>
      </c>
      <c r="Y171" s="7"/>
      <c r="Z171" s="39">
        <v>60</v>
      </c>
      <c r="AA171" s="1">
        <f t="shared" si="11"/>
        <v>43</v>
      </c>
    </row>
    <row r="172" spans="1:27" ht="20.100000000000001" customHeight="1">
      <c r="A172" s="7" t="s">
        <v>522</v>
      </c>
      <c r="B172" s="7" t="s">
        <v>510</v>
      </c>
      <c r="C172" s="7" t="s">
        <v>523</v>
      </c>
      <c r="D172" s="21" t="s">
        <v>524</v>
      </c>
      <c r="E172" s="7" t="s">
        <v>12</v>
      </c>
      <c r="F172" s="7"/>
      <c r="G172" s="15">
        <v>12000</v>
      </c>
      <c r="H172" s="7">
        <f t="shared" si="12"/>
        <v>0</v>
      </c>
      <c r="I172" s="7"/>
      <c r="J172" s="7">
        <v>4</v>
      </c>
      <c r="K172" s="7"/>
      <c r="L172" s="7">
        <v>15</v>
      </c>
      <c r="M172" s="7"/>
      <c r="N172" s="7"/>
      <c r="O172" s="7"/>
      <c r="P172" s="7"/>
      <c r="Q172" s="7"/>
      <c r="R172" s="7"/>
      <c r="S172" s="7"/>
      <c r="T172" s="7"/>
      <c r="U172" s="7"/>
      <c r="V172" s="7"/>
      <c r="W172" s="7">
        <f t="shared" si="13"/>
        <v>19</v>
      </c>
      <c r="X172" s="35">
        <f t="shared" si="14"/>
        <v>228000</v>
      </c>
      <c r="Y172" s="7"/>
      <c r="Z172" s="39">
        <v>60</v>
      </c>
      <c r="AA172" s="1">
        <f t="shared" si="11"/>
        <v>41</v>
      </c>
    </row>
    <row r="173" spans="1:27" ht="20.100000000000001" customHeight="1">
      <c r="A173" s="7" t="s">
        <v>525</v>
      </c>
      <c r="B173" s="7" t="s">
        <v>510</v>
      </c>
      <c r="C173" s="13" t="s">
        <v>26</v>
      </c>
      <c r="D173" s="21" t="s">
        <v>677</v>
      </c>
      <c r="E173" s="7" t="s">
        <v>12</v>
      </c>
      <c r="F173" s="7"/>
      <c r="G173" s="15"/>
      <c r="H173" s="7">
        <f t="shared" si="12"/>
        <v>0</v>
      </c>
      <c r="I173" s="7"/>
      <c r="J173" s="7">
        <v>1</v>
      </c>
      <c r="K173" s="7"/>
      <c r="L173" s="7">
        <v>1</v>
      </c>
      <c r="M173" s="7"/>
      <c r="N173" s="7"/>
      <c r="O173" s="7"/>
      <c r="P173" s="7"/>
      <c r="Q173" s="7"/>
      <c r="R173" s="7"/>
      <c r="S173" s="7"/>
      <c r="T173" s="7"/>
      <c r="U173" s="7"/>
      <c r="V173" s="7"/>
      <c r="W173" s="7">
        <f t="shared" si="13"/>
        <v>2</v>
      </c>
      <c r="X173" s="35">
        <f t="shared" si="14"/>
        <v>0</v>
      </c>
      <c r="Y173" s="7"/>
      <c r="Z173" s="39"/>
      <c r="AA173" s="41">
        <f t="shared" si="11"/>
        <v>-2</v>
      </c>
    </row>
    <row r="174" spans="1:27" ht="20.100000000000001" customHeight="1">
      <c r="A174" s="7" t="s">
        <v>526</v>
      </c>
      <c r="B174" s="7" t="s">
        <v>510</v>
      </c>
      <c r="C174" s="7" t="s">
        <v>290</v>
      </c>
      <c r="D174" s="21" t="s">
        <v>432</v>
      </c>
      <c r="E174" s="7" t="s">
        <v>12</v>
      </c>
      <c r="F174" s="7"/>
      <c r="G174" s="15"/>
      <c r="H174" s="7">
        <f t="shared" si="12"/>
        <v>0</v>
      </c>
      <c r="I174" s="7"/>
      <c r="J174" s="7">
        <v>1</v>
      </c>
      <c r="K174" s="7"/>
      <c r="L174" s="7">
        <v>2</v>
      </c>
      <c r="M174" s="7"/>
      <c r="N174" s="7"/>
      <c r="O174" s="7"/>
      <c r="P174" s="7"/>
      <c r="Q174" s="7"/>
      <c r="R174" s="7"/>
      <c r="S174" s="7"/>
      <c r="T174" s="7"/>
      <c r="U174" s="7"/>
      <c r="V174" s="7"/>
      <c r="W174" s="7">
        <f t="shared" si="13"/>
        <v>3</v>
      </c>
      <c r="X174" s="35">
        <f t="shared" si="14"/>
        <v>0</v>
      </c>
      <c r="Y174" s="7"/>
      <c r="Z174" s="39">
        <v>8</v>
      </c>
      <c r="AA174" s="1">
        <f t="shared" si="11"/>
        <v>5</v>
      </c>
    </row>
    <row r="175" spans="1:27" ht="20.100000000000001" customHeight="1">
      <c r="A175" s="7" t="s">
        <v>527</v>
      </c>
      <c r="B175" s="7" t="s">
        <v>510</v>
      </c>
      <c r="C175" s="7" t="s">
        <v>31</v>
      </c>
      <c r="D175" s="21" t="s">
        <v>434</v>
      </c>
      <c r="E175" s="7" t="s">
        <v>12</v>
      </c>
      <c r="F175" s="7"/>
      <c r="G175" s="7"/>
      <c r="H175" s="7">
        <f t="shared" si="12"/>
        <v>0</v>
      </c>
      <c r="I175" s="7"/>
      <c r="J175" s="7">
        <v>1</v>
      </c>
      <c r="K175" s="7"/>
      <c r="L175" s="7">
        <v>10</v>
      </c>
      <c r="M175" s="7"/>
      <c r="N175" s="7"/>
      <c r="O175" s="7"/>
      <c r="P175" s="7"/>
      <c r="Q175" s="7"/>
      <c r="R175" s="7"/>
      <c r="S175" s="7"/>
      <c r="T175" s="7"/>
      <c r="U175" s="7"/>
      <c r="V175" s="7"/>
      <c r="W175" s="7">
        <f t="shared" si="13"/>
        <v>11</v>
      </c>
      <c r="X175" s="35">
        <f t="shared" si="14"/>
        <v>0</v>
      </c>
      <c r="Y175" s="7"/>
      <c r="Z175" s="39">
        <v>40</v>
      </c>
      <c r="AA175" s="1">
        <f t="shared" si="11"/>
        <v>29</v>
      </c>
    </row>
    <row r="176" spans="1:27" ht="20.100000000000001" customHeight="1">
      <c r="A176" s="25" t="s">
        <v>562</v>
      </c>
      <c r="B176" s="25" t="s">
        <v>563</v>
      </c>
      <c r="C176" s="25" t="s">
        <v>564</v>
      </c>
      <c r="D176" s="24" t="s">
        <v>565</v>
      </c>
      <c r="E176" s="25" t="s">
        <v>12</v>
      </c>
      <c r="F176" s="25"/>
      <c r="G176" s="31">
        <v>5977.8</v>
      </c>
      <c r="H176" s="25">
        <f t="shared" si="12"/>
        <v>0</v>
      </c>
      <c r="I176" s="25"/>
      <c r="J176" s="25">
        <v>100</v>
      </c>
      <c r="K176" s="25"/>
      <c r="L176" s="25">
        <v>0</v>
      </c>
      <c r="M176" s="25"/>
      <c r="N176" s="25"/>
      <c r="O176" s="25"/>
      <c r="P176" s="25"/>
      <c r="Q176" s="25"/>
      <c r="R176" s="25"/>
      <c r="S176" s="25"/>
      <c r="T176" s="25"/>
      <c r="U176" s="25"/>
      <c r="V176" s="25"/>
      <c r="W176" s="42">
        <v>80</v>
      </c>
      <c r="X176" s="37">
        <f t="shared" si="14"/>
        <v>478224</v>
      </c>
      <c r="Y176" s="36">
        <v>2200725.4</v>
      </c>
      <c r="Z176" s="39">
        <v>80</v>
      </c>
      <c r="AA176" s="1">
        <f t="shared" si="11"/>
        <v>0</v>
      </c>
    </row>
    <row r="177" spans="1:27" ht="20.100000000000001" customHeight="1">
      <c r="A177" s="7" t="s">
        <v>566</v>
      </c>
      <c r="B177" s="7" t="s">
        <v>563</v>
      </c>
      <c r="C177" s="7" t="s">
        <v>567</v>
      </c>
      <c r="D177" s="21" t="s">
        <v>568</v>
      </c>
      <c r="E177" s="7" t="s">
        <v>12</v>
      </c>
      <c r="F177" s="7"/>
      <c r="G177" s="17">
        <v>13284</v>
      </c>
      <c r="H177" s="7">
        <f t="shared" si="12"/>
        <v>0</v>
      </c>
      <c r="I177" s="7"/>
      <c r="J177" s="7">
        <v>100</v>
      </c>
      <c r="K177" s="7"/>
      <c r="L177" s="7">
        <v>0</v>
      </c>
      <c r="M177" s="7"/>
      <c r="N177" s="7"/>
      <c r="O177" s="7"/>
      <c r="P177" s="7"/>
      <c r="Q177" s="7"/>
      <c r="R177" s="7"/>
      <c r="S177" s="7"/>
      <c r="T177" s="7"/>
      <c r="U177" s="7"/>
      <c r="V177" s="7"/>
      <c r="W177" s="42">
        <v>80</v>
      </c>
      <c r="X177" s="35">
        <f t="shared" si="14"/>
        <v>1062720</v>
      </c>
      <c r="Y177" s="7"/>
      <c r="Z177" s="39">
        <v>80</v>
      </c>
      <c r="AA177" s="1">
        <f t="shared" si="11"/>
        <v>0</v>
      </c>
    </row>
    <row r="178" spans="1:27" ht="20.100000000000001" customHeight="1">
      <c r="A178" s="7" t="s">
        <v>569</v>
      </c>
      <c r="B178" s="7" t="s">
        <v>563</v>
      </c>
      <c r="C178" s="7" t="s">
        <v>570</v>
      </c>
      <c r="D178" s="21" t="s">
        <v>571</v>
      </c>
      <c r="E178" s="7" t="s">
        <v>12</v>
      </c>
      <c r="F178" s="7"/>
      <c r="G178" s="17">
        <v>2490.75</v>
      </c>
      <c r="H178" s="7">
        <f t="shared" si="12"/>
        <v>0</v>
      </c>
      <c r="I178" s="7"/>
      <c r="J178" s="7">
        <v>100</v>
      </c>
      <c r="K178" s="7"/>
      <c r="L178" s="7">
        <v>0</v>
      </c>
      <c r="M178" s="7"/>
      <c r="N178" s="7"/>
      <c r="O178" s="7"/>
      <c r="P178" s="7"/>
      <c r="Q178" s="7"/>
      <c r="R178" s="7"/>
      <c r="S178" s="7"/>
      <c r="T178" s="7"/>
      <c r="U178" s="7"/>
      <c r="V178" s="7"/>
      <c r="W178" s="42">
        <v>80</v>
      </c>
      <c r="X178" s="35">
        <f t="shared" si="14"/>
        <v>199260</v>
      </c>
      <c r="Y178" s="7"/>
      <c r="Z178" s="39">
        <v>80</v>
      </c>
      <c r="AA178" s="1">
        <f t="shared" si="11"/>
        <v>0</v>
      </c>
    </row>
    <row r="179" spans="1:27" ht="20.100000000000001" customHeight="1">
      <c r="A179" s="7" t="s">
        <v>572</v>
      </c>
      <c r="B179" s="7" t="s">
        <v>563</v>
      </c>
      <c r="C179" s="7" t="s">
        <v>143</v>
      </c>
      <c r="D179" s="21" t="s">
        <v>573</v>
      </c>
      <c r="E179" s="7" t="s">
        <v>12</v>
      </c>
      <c r="F179" s="7"/>
      <c r="G179" s="17">
        <v>797.04</v>
      </c>
      <c r="H179" s="7">
        <f t="shared" si="12"/>
        <v>0</v>
      </c>
      <c r="I179" s="7"/>
      <c r="J179" s="7">
        <v>10</v>
      </c>
      <c r="K179" s="7"/>
      <c r="L179" s="7">
        <v>0</v>
      </c>
      <c r="M179" s="7"/>
      <c r="N179" s="7"/>
      <c r="O179" s="7"/>
      <c r="P179" s="7"/>
      <c r="Q179" s="7"/>
      <c r="R179" s="7"/>
      <c r="S179" s="7"/>
      <c r="T179" s="7"/>
      <c r="U179" s="7"/>
      <c r="V179" s="7"/>
      <c r="W179" s="7">
        <f t="shared" si="13"/>
        <v>10</v>
      </c>
      <c r="X179" s="35">
        <f t="shared" si="14"/>
        <v>7970.4</v>
      </c>
      <c r="Y179" s="7"/>
      <c r="Z179" s="39">
        <v>20</v>
      </c>
      <c r="AA179" s="1">
        <f t="shared" si="11"/>
        <v>10</v>
      </c>
    </row>
    <row r="180" spans="1:27" ht="20.100000000000001" customHeight="1">
      <c r="A180" s="7" t="s">
        <v>574</v>
      </c>
      <c r="B180" s="7" t="s">
        <v>563</v>
      </c>
      <c r="C180" s="13" t="s">
        <v>26</v>
      </c>
      <c r="D180" s="21" t="s">
        <v>677</v>
      </c>
      <c r="E180" s="7" t="s">
        <v>12</v>
      </c>
      <c r="F180" s="7"/>
      <c r="G180" s="17"/>
      <c r="H180" s="7">
        <f t="shared" si="12"/>
        <v>0</v>
      </c>
      <c r="I180" s="7"/>
      <c r="J180" s="7">
        <v>2</v>
      </c>
      <c r="K180" s="7"/>
      <c r="L180" s="7">
        <v>0</v>
      </c>
      <c r="M180" s="7"/>
      <c r="N180" s="7"/>
      <c r="O180" s="7"/>
      <c r="P180" s="7"/>
      <c r="Q180" s="7"/>
      <c r="R180" s="7"/>
      <c r="S180" s="7"/>
      <c r="T180" s="7"/>
      <c r="U180" s="7"/>
      <c r="V180" s="7"/>
      <c r="W180" s="7">
        <f t="shared" si="13"/>
        <v>2</v>
      </c>
      <c r="X180" s="35">
        <f t="shared" si="14"/>
        <v>0</v>
      </c>
      <c r="Y180" s="7"/>
      <c r="Z180" s="39"/>
      <c r="AA180" s="41">
        <f t="shared" si="11"/>
        <v>-2</v>
      </c>
    </row>
    <row r="181" spans="1:27" ht="20.100000000000001" customHeight="1">
      <c r="A181" s="7" t="s">
        <v>575</v>
      </c>
      <c r="B181" s="7" t="s">
        <v>563</v>
      </c>
      <c r="C181" s="7" t="s">
        <v>541</v>
      </c>
      <c r="D181" s="21" t="s">
        <v>541</v>
      </c>
      <c r="E181" s="7" t="s">
        <v>12</v>
      </c>
      <c r="F181" s="7"/>
      <c r="G181" s="17"/>
      <c r="H181" s="7">
        <f t="shared" si="12"/>
        <v>0</v>
      </c>
      <c r="I181" s="7"/>
      <c r="J181" s="7">
        <v>4</v>
      </c>
      <c r="K181" s="7"/>
      <c r="L181" s="7">
        <v>0</v>
      </c>
      <c r="M181" s="7"/>
      <c r="N181" s="7"/>
      <c r="O181" s="7"/>
      <c r="P181" s="7"/>
      <c r="Q181" s="7"/>
      <c r="R181" s="7"/>
      <c r="S181" s="7"/>
      <c r="T181" s="7"/>
      <c r="U181" s="7"/>
      <c r="V181" s="7"/>
      <c r="W181" s="7">
        <f t="shared" si="13"/>
        <v>4</v>
      </c>
      <c r="X181" s="35">
        <f t="shared" si="14"/>
        <v>0</v>
      </c>
      <c r="Y181" s="7"/>
      <c r="Z181" s="39">
        <v>8</v>
      </c>
      <c r="AA181" s="1">
        <f t="shared" si="11"/>
        <v>4</v>
      </c>
    </row>
    <row r="182" spans="1:27" ht="20.100000000000001" customHeight="1">
      <c r="A182" s="7" t="s">
        <v>576</v>
      </c>
      <c r="B182" s="7" t="s">
        <v>563</v>
      </c>
      <c r="C182" s="7" t="s">
        <v>31</v>
      </c>
      <c r="D182" s="21" t="s">
        <v>31</v>
      </c>
      <c r="E182" s="7" t="s">
        <v>12</v>
      </c>
      <c r="F182" s="7"/>
      <c r="G182" s="17">
        <v>350</v>
      </c>
      <c r="H182" s="7">
        <f t="shared" si="12"/>
        <v>0</v>
      </c>
      <c r="I182" s="7"/>
      <c r="J182" s="7">
        <v>50</v>
      </c>
      <c r="K182" s="7"/>
      <c r="L182" s="7">
        <v>0</v>
      </c>
      <c r="M182" s="7"/>
      <c r="N182" s="7"/>
      <c r="O182" s="7"/>
      <c r="P182" s="7"/>
      <c r="Q182" s="7"/>
      <c r="R182" s="7"/>
      <c r="S182" s="7"/>
      <c r="T182" s="7"/>
      <c r="U182" s="7"/>
      <c r="V182" s="7"/>
      <c r="W182" s="42">
        <v>40</v>
      </c>
      <c r="X182" s="35">
        <f t="shared" si="14"/>
        <v>14000</v>
      </c>
      <c r="Y182" s="7"/>
      <c r="Z182" s="39">
        <v>40</v>
      </c>
      <c r="AA182" s="1">
        <f t="shared" si="11"/>
        <v>0</v>
      </c>
    </row>
    <row r="183" spans="1:27" ht="20.100000000000001" customHeight="1">
      <c r="A183" s="25" t="s">
        <v>577</v>
      </c>
      <c r="B183" s="25" t="s">
        <v>578</v>
      </c>
      <c r="C183" s="25" t="s">
        <v>579</v>
      </c>
      <c r="D183" s="24" t="s">
        <v>580</v>
      </c>
      <c r="E183" s="25" t="s">
        <v>12</v>
      </c>
      <c r="F183" s="25"/>
      <c r="G183" s="25">
        <v>37000</v>
      </c>
      <c r="H183" s="25">
        <f t="shared" si="12"/>
        <v>0</v>
      </c>
      <c r="I183" s="25"/>
      <c r="J183" s="25">
        <v>30</v>
      </c>
      <c r="K183" s="25"/>
      <c r="L183" s="25">
        <v>0</v>
      </c>
      <c r="M183" s="25"/>
      <c r="N183" s="25"/>
      <c r="O183" s="25"/>
      <c r="P183" s="25"/>
      <c r="Q183" s="25"/>
      <c r="R183" s="25"/>
      <c r="S183" s="25"/>
      <c r="T183" s="25"/>
      <c r="U183" s="25"/>
      <c r="V183" s="25"/>
      <c r="W183" s="25">
        <f t="shared" si="13"/>
        <v>30</v>
      </c>
      <c r="X183" s="37">
        <f t="shared" si="14"/>
        <v>1110000</v>
      </c>
      <c r="Y183" s="36">
        <v>2552500</v>
      </c>
      <c r="Z183" s="39">
        <v>80</v>
      </c>
      <c r="AA183" s="1">
        <f t="shared" si="11"/>
        <v>50</v>
      </c>
    </row>
    <row r="184" spans="1:27" ht="20.100000000000001" customHeight="1">
      <c r="A184" s="7" t="s">
        <v>581</v>
      </c>
      <c r="B184" s="7" t="s">
        <v>578</v>
      </c>
      <c r="C184" s="7" t="s">
        <v>582</v>
      </c>
      <c r="D184" s="21" t="s">
        <v>583</v>
      </c>
      <c r="E184" s="7" t="s">
        <v>12</v>
      </c>
      <c r="F184" s="7"/>
      <c r="G184" s="7">
        <v>4400</v>
      </c>
      <c r="H184" s="7">
        <f t="shared" si="12"/>
        <v>0</v>
      </c>
      <c r="I184" s="7"/>
      <c r="J184" s="7">
        <v>30</v>
      </c>
      <c r="K184" s="7"/>
      <c r="L184" s="7">
        <v>0</v>
      </c>
      <c r="M184" s="7"/>
      <c r="N184" s="7"/>
      <c r="O184" s="7"/>
      <c r="P184" s="7"/>
      <c r="Q184" s="7"/>
      <c r="R184" s="7"/>
      <c r="S184" s="7"/>
      <c r="T184" s="7"/>
      <c r="U184" s="7"/>
      <c r="V184" s="7"/>
      <c r="W184" s="7">
        <f t="shared" si="13"/>
        <v>30</v>
      </c>
      <c r="X184" s="35">
        <f t="shared" si="14"/>
        <v>132000</v>
      </c>
      <c r="Y184" s="7"/>
      <c r="Z184" s="39">
        <v>80</v>
      </c>
      <c r="AA184" s="1">
        <f t="shared" si="11"/>
        <v>50</v>
      </c>
    </row>
    <row r="185" spans="1:27" ht="20.100000000000001" customHeight="1">
      <c r="A185" s="7" t="s">
        <v>584</v>
      </c>
      <c r="B185" s="7" t="s">
        <v>578</v>
      </c>
      <c r="C185" s="7" t="s">
        <v>585</v>
      </c>
      <c r="D185" s="21" t="s">
        <v>586</v>
      </c>
      <c r="E185" s="7" t="s">
        <v>12</v>
      </c>
      <c r="F185" s="7"/>
      <c r="G185" s="7">
        <v>14100</v>
      </c>
      <c r="H185" s="7">
        <f t="shared" si="12"/>
        <v>0</v>
      </c>
      <c r="I185" s="7"/>
      <c r="J185" s="7">
        <v>30</v>
      </c>
      <c r="K185" s="7"/>
      <c r="L185" s="7">
        <v>0</v>
      </c>
      <c r="M185" s="7"/>
      <c r="N185" s="7"/>
      <c r="O185" s="7"/>
      <c r="P185" s="7"/>
      <c r="Q185" s="7"/>
      <c r="R185" s="7"/>
      <c r="S185" s="7"/>
      <c r="T185" s="7"/>
      <c r="U185" s="7"/>
      <c r="V185" s="7"/>
      <c r="W185" s="7">
        <f t="shared" si="13"/>
        <v>30</v>
      </c>
      <c r="X185" s="35">
        <f t="shared" si="14"/>
        <v>423000</v>
      </c>
      <c r="Y185" s="7"/>
      <c r="Z185" s="39">
        <v>40</v>
      </c>
      <c r="AA185" s="1">
        <f t="shared" si="11"/>
        <v>10</v>
      </c>
    </row>
    <row r="186" spans="1:27" ht="20.100000000000001" customHeight="1">
      <c r="A186" s="7" t="s">
        <v>587</v>
      </c>
      <c r="B186" s="7" t="s">
        <v>578</v>
      </c>
      <c r="C186" s="7" t="s">
        <v>588</v>
      </c>
      <c r="D186" s="21" t="s">
        <v>589</v>
      </c>
      <c r="E186" s="7" t="s">
        <v>12</v>
      </c>
      <c r="F186" s="7"/>
      <c r="G186" s="7">
        <v>11250</v>
      </c>
      <c r="H186" s="7">
        <f t="shared" si="12"/>
        <v>0</v>
      </c>
      <c r="I186" s="7"/>
      <c r="J186" s="7">
        <v>30</v>
      </c>
      <c r="K186" s="7"/>
      <c r="L186" s="7">
        <v>0</v>
      </c>
      <c r="M186" s="7"/>
      <c r="N186" s="7"/>
      <c r="O186" s="7"/>
      <c r="P186" s="7"/>
      <c r="Q186" s="7"/>
      <c r="R186" s="7"/>
      <c r="S186" s="7"/>
      <c r="T186" s="7"/>
      <c r="U186" s="7"/>
      <c r="V186" s="7"/>
      <c r="W186" s="7">
        <f t="shared" si="13"/>
        <v>30</v>
      </c>
      <c r="X186" s="35">
        <f t="shared" si="14"/>
        <v>337500</v>
      </c>
      <c r="Y186" s="7"/>
      <c r="Z186" s="39">
        <v>80</v>
      </c>
      <c r="AA186" s="1">
        <f t="shared" si="11"/>
        <v>50</v>
      </c>
    </row>
    <row r="187" spans="1:27" ht="20.100000000000001" customHeight="1">
      <c r="A187" s="7" t="s">
        <v>590</v>
      </c>
      <c r="B187" s="7" t="s">
        <v>578</v>
      </c>
      <c r="C187" s="7" t="s">
        <v>591</v>
      </c>
      <c r="D187" s="21" t="s">
        <v>592</v>
      </c>
      <c r="E187" s="7" t="s">
        <v>12</v>
      </c>
      <c r="F187" s="7"/>
      <c r="G187" s="7">
        <v>1000</v>
      </c>
      <c r="H187" s="7">
        <f t="shared" si="12"/>
        <v>0</v>
      </c>
      <c r="I187" s="7"/>
      <c r="J187" s="7">
        <v>50</v>
      </c>
      <c r="K187" s="7"/>
      <c r="L187" s="7">
        <v>0</v>
      </c>
      <c r="M187" s="7"/>
      <c r="N187" s="7"/>
      <c r="O187" s="7"/>
      <c r="P187" s="7"/>
      <c r="Q187" s="7"/>
      <c r="R187" s="7"/>
      <c r="S187" s="7"/>
      <c r="T187" s="7"/>
      <c r="U187" s="7"/>
      <c r="V187" s="7"/>
      <c r="W187" s="7">
        <f t="shared" si="13"/>
        <v>50</v>
      </c>
      <c r="X187" s="35">
        <f t="shared" si="14"/>
        <v>50000</v>
      </c>
      <c r="Y187" s="7"/>
      <c r="Z187" s="39">
        <v>180</v>
      </c>
      <c r="AA187" s="1">
        <f t="shared" si="11"/>
        <v>130</v>
      </c>
    </row>
    <row r="188" spans="1:27" ht="20.100000000000001" customHeight="1">
      <c r="A188" s="7" t="s">
        <v>593</v>
      </c>
      <c r="B188" s="7" t="s">
        <v>578</v>
      </c>
      <c r="C188" s="13" t="s">
        <v>26</v>
      </c>
      <c r="D188" s="21" t="s">
        <v>677</v>
      </c>
      <c r="E188" s="7" t="s">
        <v>12</v>
      </c>
      <c r="F188" s="7"/>
      <c r="G188" s="7">
        <v>0</v>
      </c>
      <c r="H188" s="7">
        <f t="shared" si="12"/>
        <v>0</v>
      </c>
      <c r="I188" s="7"/>
      <c r="J188" s="7">
        <v>1</v>
      </c>
      <c r="K188" s="7"/>
      <c r="L188" s="7">
        <v>0</v>
      </c>
      <c r="M188" s="7"/>
      <c r="N188" s="7"/>
      <c r="O188" s="7"/>
      <c r="P188" s="7"/>
      <c r="Q188" s="7"/>
      <c r="R188" s="7"/>
      <c r="S188" s="7"/>
      <c r="T188" s="7"/>
      <c r="U188" s="7"/>
      <c r="V188" s="7"/>
      <c r="W188" s="7">
        <f t="shared" si="13"/>
        <v>1</v>
      </c>
      <c r="X188" s="35">
        <f t="shared" si="14"/>
        <v>0</v>
      </c>
      <c r="Y188" s="7"/>
      <c r="Z188" s="39"/>
      <c r="AA188" s="41">
        <f t="shared" si="11"/>
        <v>-1</v>
      </c>
    </row>
    <row r="189" spans="1:27" ht="20.100000000000001" customHeight="1">
      <c r="A189" s="7" t="s">
        <v>594</v>
      </c>
      <c r="B189" s="7" t="s">
        <v>578</v>
      </c>
      <c r="C189" s="7" t="s">
        <v>170</v>
      </c>
      <c r="D189" s="21" t="s">
        <v>595</v>
      </c>
      <c r="E189" s="7" t="s">
        <v>12</v>
      </c>
      <c r="F189" s="7"/>
      <c r="G189" s="7"/>
      <c r="H189" s="7">
        <f>F189*G191</f>
        <v>0</v>
      </c>
      <c r="I189" s="7"/>
      <c r="J189" s="7">
        <v>2</v>
      </c>
      <c r="K189" s="7"/>
      <c r="L189" s="7">
        <v>0</v>
      </c>
      <c r="M189" s="7"/>
      <c r="N189" s="7"/>
      <c r="O189" s="7"/>
      <c r="P189" s="7"/>
      <c r="Q189" s="7"/>
      <c r="R189" s="7"/>
      <c r="S189" s="7"/>
      <c r="T189" s="7"/>
      <c r="U189" s="7"/>
      <c r="V189" s="7"/>
      <c r="W189" s="7">
        <f t="shared" si="13"/>
        <v>2</v>
      </c>
      <c r="X189" s="35">
        <f t="shared" si="14"/>
        <v>0</v>
      </c>
      <c r="Y189" s="7"/>
      <c r="Z189" s="39">
        <v>4</v>
      </c>
      <c r="AA189" s="1">
        <f t="shared" si="11"/>
        <v>2</v>
      </c>
    </row>
    <row r="190" spans="1:27" ht="20.100000000000001" customHeight="1">
      <c r="A190" s="7" t="s">
        <v>596</v>
      </c>
      <c r="B190" s="7" t="s">
        <v>578</v>
      </c>
      <c r="C190" s="7" t="s">
        <v>31</v>
      </c>
      <c r="D190" s="21" t="s">
        <v>32</v>
      </c>
      <c r="E190" s="7" t="s">
        <v>12</v>
      </c>
      <c r="F190" s="43"/>
      <c r="M190" s="43"/>
      <c r="N190" s="43"/>
      <c r="O190" s="43"/>
      <c r="P190" s="43"/>
      <c r="Q190" s="43"/>
      <c r="R190" s="43"/>
      <c r="S190" s="43"/>
      <c r="T190" s="43"/>
      <c r="U190" s="43"/>
      <c r="V190" s="7"/>
      <c r="W190" s="7">
        <f>I191+J191+K191+L191+M190+N190+O190+P190+Q190+R190+S190+T190+U190+V190</f>
        <v>10</v>
      </c>
      <c r="X190" s="35">
        <f>G191*W190</f>
        <v>500000</v>
      </c>
      <c r="Y190" s="7"/>
      <c r="Z190" s="39">
        <v>8</v>
      </c>
      <c r="AA190" s="1">
        <f t="shared" si="11"/>
        <v>-2</v>
      </c>
    </row>
    <row r="191" spans="1:27" ht="20.100000000000001" customHeight="1">
      <c r="A191" s="25" t="s">
        <v>597</v>
      </c>
      <c r="B191" s="25" t="s">
        <v>598</v>
      </c>
      <c r="C191" s="25" t="s">
        <v>599</v>
      </c>
      <c r="D191" s="24" t="s">
        <v>600</v>
      </c>
      <c r="E191" s="43" t="s">
        <v>601</v>
      </c>
      <c r="F191" s="43"/>
      <c r="G191" s="43">
        <v>50000</v>
      </c>
      <c r="H191" s="43">
        <f>G191*F190</f>
        <v>0</v>
      </c>
      <c r="I191" s="43"/>
      <c r="J191" s="43">
        <v>0</v>
      </c>
      <c r="K191" s="43"/>
      <c r="L191" s="43">
        <v>10</v>
      </c>
      <c r="M191" s="43"/>
      <c r="N191" s="43"/>
      <c r="O191" s="43"/>
      <c r="P191" s="43"/>
      <c r="Q191" s="43"/>
      <c r="R191" s="43"/>
      <c r="S191" s="43"/>
      <c r="T191" s="43"/>
      <c r="U191" s="43"/>
      <c r="V191" s="43">
        <v>10</v>
      </c>
      <c r="W191" s="25">
        <v>20</v>
      </c>
      <c r="X191" s="37">
        <f>W191*G191</f>
        <v>1000000</v>
      </c>
      <c r="Y191" s="37">
        <v>100000</v>
      </c>
      <c r="Z191" s="39">
        <v>40</v>
      </c>
      <c r="AA191" s="1">
        <f t="shared" si="11"/>
        <v>20</v>
      </c>
    </row>
    <row r="192" spans="1:27" ht="20.100000000000001" customHeight="1">
      <c r="A192" s="7" t="s">
        <v>602</v>
      </c>
      <c r="B192" s="7" t="s">
        <v>598</v>
      </c>
      <c r="C192" s="7" t="s">
        <v>603</v>
      </c>
      <c r="D192" s="21" t="s">
        <v>604</v>
      </c>
      <c r="E192" s="43"/>
      <c r="F192" s="43"/>
      <c r="G192" s="43"/>
      <c r="H192" s="43"/>
      <c r="I192" s="43"/>
      <c r="J192" s="43"/>
      <c r="K192" s="43"/>
      <c r="L192" s="43"/>
      <c r="M192" s="43"/>
      <c r="N192" s="43"/>
      <c r="O192" s="43"/>
      <c r="P192" s="43"/>
      <c r="Q192" s="43"/>
      <c r="R192" s="43"/>
      <c r="S192" s="43"/>
      <c r="T192" s="43"/>
      <c r="U192" s="43"/>
      <c r="V192" s="43"/>
      <c r="W192" s="7">
        <f t="shared" si="13"/>
        <v>0</v>
      </c>
      <c r="X192" s="35">
        <f t="shared" si="14"/>
        <v>0</v>
      </c>
      <c r="Y192" s="7"/>
      <c r="Z192" s="39">
        <v>40</v>
      </c>
    </row>
    <row r="193" spans="1:27" ht="20.100000000000001" customHeight="1">
      <c r="A193" s="7" t="s">
        <v>605</v>
      </c>
      <c r="B193" s="7" t="s">
        <v>598</v>
      </c>
      <c r="C193" s="13" t="s">
        <v>26</v>
      </c>
      <c r="D193" s="21" t="s">
        <v>677</v>
      </c>
      <c r="E193" s="43"/>
      <c r="F193" s="43"/>
      <c r="G193" s="43"/>
      <c r="H193" s="43"/>
      <c r="I193" s="43"/>
      <c r="J193" s="43"/>
      <c r="K193" s="43"/>
      <c r="L193" s="43"/>
      <c r="M193" s="43"/>
      <c r="N193" s="43"/>
      <c r="O193" s="43"/>
      <c r="P193" s="43"/>
      <c r="Q193" s="43"/>
      <c r="R193" s="43"/>
      <c r="S193" s="43"/>
      <c r="T193" s="43"/>
      <c r="U193" s="43"/>
      <c r="V193" s="43"/>
      <c r="W193" s="7">
        <f t="shared" si="13"/>
        <v>0</v>
      </c>
      <c r="X193" s="35">
        <f t="shared" si="14"/>
        <v>0</v>
      </c>
      <c r="Y193" s="7"/>
      <c r="Z193" s="39"/>
      <c r="AA193" s="1">
        <f t="shared" si="11"/>
        <v>0</v>
      </c>
    </row>
    <row r="194" spans="1:27" ht="20.100000000000001" customHeight="1">
      <c r="A194" s="25" t="s">
        <v>606</v>
      </c>
      <c r="B194" s="25" t="s">
        <v>607</v>
      </c>
      <c r="C194" s="25" t="s">
        <v>608</v>
      </c>
      <c r="D194" s="24" t="s">
        <v>609</v>
      </c>
      <c r="E194" s="7" t="s">
        <v>601</v>
      </c>
      <c r="F194" s="44"/>
      <c r="G194" s="44">
        <v>322500</v>
      </c>
      <c r="H194" s="44">
        <f t="shared" si="12"/>
        <v>0</v>
      </c>
      <c r="I194" s="44"/>
      <c r="J194" s="44">
        <v>0</v>
      </c>
      <c r="K194" s="44"/>
      <c r="L194" s="44"/>
      <c r="M194" s="44"/>
      <c r="N194" s="44"/>
      <c r="O194" s="44"/>
      <c r="P194" s="44"/>
      <c r="Q194" s="44"/>
      <c r="R194" s="44"/>
      <c r="S194" s="44"/>
      <c r="T194" s="7"/>
      <c r="U194" s="44"/>
      <c r="V194" s="44">
        <v>7</v>
      </c>
      <c r="W194" s="25">
        <f t="shared" si="13"/>
        <v>7</v>
      </c>
      <c r="X194" s="37">
        <f>W194*G194</f>
        <v>2257500</v>
      </c>
      <c r="Y194" s="36">
        <v>2257500</v>
      </c>
      <c r="Z194" s="39">
        <v>28</v>
      </c>
      <c r="AA194" s="1">
        <f t="shared" si="11"/>
        <v>21</v>
      </c>
    </row>
    <row r="195" spans="1:27" ht="20.100000000000001" customHeight="1">
      <c r="A195" s="7" t="s">
        <v>610</v>
      </c>
      <c r="B195" s="7" t="s">
        <v>607</v>
      </c>
      <c r="C195" s="7" t="s">
        <v>611</v>
      </c>
      <c r="D195" s="21" t="s">
        <v>612</v>
      </c>
      <c r="E195" s="7" t="s">
        <v>601</v>
      </c>
      <c r="F195" s="44"/>
      <c r="G195" s="44"/>
      <c r="H195" s="44"/>
      <c r="I195" s="44"/>
      <c r="J195" s="44"/>
      <c r="K195" s="44"/>
      <c r="L195" s="44"/>
      <c r="M195" s="44"/>
      <c r="N195" s="44"/>
      <c r="O195" s="44"/>
      <c r="P195" s="44"/>
      <c r="Q195" s="44"/>
      <c r="R195" s="44"/>
      <c r="S195" s="44"/>
      <c r="T195" s="7"/>
      <c r="U195" s="44"/>
      <c r="V195" s="44"/>
      <c r="W195" s="7">
        <f t="shared" si="13"/>
        <v>0</v>
      </c>
      <c r="X195" s="35">
        <f t="shared" si="14"/>
        <v>0</v>
      </c>
      <c r="Y195" s="7"/>
      <c r="Z195" s="39">
        <v>28</v>
      </c>
      <c r="AA195" s="1">
        <f t="shared" ref="AA195:AA215" si="15">Z195-W195</f>
        <v>28</v>
      </c>
    </row>
    <row r="196" spans="1:27" ht="20.100000000000001" customHeight="1">
      <c r="A196" s="7" t="s">
        <v>613</v>
      </c>
      <c r="B196" s="7" t="s">
        <v>607</v>
      </c>
      <c r="C196" s="7" t="s">
        <v>71</v>
      </c>
      <c r="D196" s="21" t="s">
        <v>614</v>
      </c>
      <c r="E196" s="7" t="s">
        <v>601</v>
      </c>
      <c r="F196" s="44"/>
      <c r="G196" s="44"/>
      <c r="H196" s="44"/>
      <c r="I196" s="44"/>
      <c r="J196" s="44"/>
      <c r="K196" s="44"/>
      <c r="L196" s="44"/>
      <c r="M196" s="44"/>
      <c r="N196" s="44"/>
      <c r="O196" s="44"/>
      <c r="P196" s="44"/>
      <c r="Q196" s="44"/>
      <c r="R196" s="44"/>
      <c r="S196" s="44"/>
      <c r="T196" s="7"/>
      <c r="U196" s="44"/>
      <c r="V196" s="44"/>
      <c r="W196" s="7">
        <f t="shared" ref="W196:W212" si="16">I196+J196+K196+L196+M196+N196+O196+P196+Q196+R196+S196+T196+U196+V196</f>
        <v>0</v>
      </c>
      <c r="X196" s="35">
        <f t="shared" ref="X196:X215" si="17">G196*W196</f>
        <v>0</v>
      </c>
      <c r="Y196" s="7"/>
      <c r="Z196" s="39">
        <v>28</v>
      </c>
      <c r="AA196" s="1">
        <f t="shared" si="15"/>
        <v>28</v>
      </c>
    </row>
    <row r="197" spans="1:27" ht="20.100000000000001" customHeight="1">
      <c r="A197" s="7" t="s">
        <v>615</v>
      </c>
      <c r="B197" s="7" t="s">
        <v>607</v>
      </c>
      <c r="C197" s="7" t="s">
        <v>616</v>
      </c>
      <c r="D197" s="21" t="s">
        <v>617</v>
      </c>
      <c r="E197" s="7" t="s">
        <v>601</v>
      </c>
      <c r="F197" s="44"/>
      <c r="G197" s="44"/>
      <c r="H197" s="44"/>
      <c r="I197" s="44"/>
      <c r="J197" s="44"/>
      <c r="K197" s="44"/>
      <c r="L197" s="44"/>
      <c r="M197" s="44"/>
      <c r="N197" s="44"/>
      <c r="O197" s="44"/>
      <c r="P197" s="44"/>
      <c r="Q197" s="44"/>
      <c r="R197" s="44"/>
      <c r="S197" s="44"/>
      <c r="T197" s="7"/>
      <c r="U197" s="44"/>
      <c r="V197" s="44"/>
      <c r="W197" s="7">
        <f t="shared" si="16"/>
        <v>0</v>
      </c>
      <c r="X197" s="35">
        <f t="shared" si="17"/>
        <v>0</v>
      </c>
      <c r="Y197" s="7"/>
      <c r="Z197" s="39">
        <v>28</v>
      </c>
      <c r="AA197" s="1">
        <f t="shared" si="15"/>
        <v>28</v>
      </c>
    </row>
    <row r="198" spans="1:27" ht="20.100000000000001" customHeight="1">
      <c r="A198" s="7" t="s">
        <v>618</v>
      </c>
      <c r="B198" s="7" t="s">
        <v>607</v>
      </c>
      <c r="C198" s="7" t="s">
        <v>619</v>
      </c>
      <c r="D198" s="21" t="s">
        <v>620</v>
      </c>
      <c r="E198" s="7" t="s">
        <v>601</v>
      </c>
      <c r="F198" s="44"/>
      <c r="G198" s="44"/>
      <c r="H198" s="44"/>
      <c r="I198" s="44"/>
      <c r="J198" s="44"/>
      <c r="K198" s="44"/>
      <c r="L198" s="44"/>
      <c r="M198" s="44"/>
      <c r="N198" s="44"/>
      <c r="O198" s="44"/>
      <c r="P198" s="44"/>
      <c r="Q198" s="44"/>
      <c r="R198" s="44"/>
      <c r="S198" s="44"/>
      <c r="T198" s="7"/>
      <c r="U198" s="44"/>
      <c r="V198" s="44"/>
      <c r="W198" s="7">
        <f t="shared" si="16"/>
        <v>0</v>
      </c>
      <c r="X198" s="35">
        <f t="shared" si="17"/>
        <v>0</v>
      </c>
      <c r="Y198" s="7"/>
      <c r="Z198" s="39">
        <v>28</v>
      </c>
      <c r="AA198" s="1">
        <f t="shared" si="15"/>
        <v>28</v>
      </c>
    </row>
    <row r="199" spans="1:27" ht="20.100000000000001" customHeight="1">
      <c r="A199" s="7" t="s">
        <v>621</v>
      </c>
      <c r="B199" s="7" t="s">
        <v>607</v>
      </c>
      <c r="C199" s="7" t="s">
        <v>622</v>
      </c>
      <c r="D199" s="21" t="s">
        <v>623</v>
      </c>
      <c r="E199" s="7" t="s">
        <v>601</v>
      </c>
      <c r="F199" s="44"/>
      <c r="G199" s="44"/>
      <c r="H199" s="44"/>
      <c r="I199" s="44"/>
      <c r="J199" s="44"/>
      <c r="K199" s="44"/>
      <c r="L199" s="44"/>
      <c r="M199" s="44"/>
      <c r="N199" s="44"/>
      <c r="O199" s="44"/>
      <c r="P199" s="44"/>
      <c r="Q199" s="44"/>
      <c r="R199" s="44"/>
      <c r="S199" s="44"/>
      <c r="T199" s="7"/>
      <c r="U199" s="44"/>
      <c r="V199" s="44"/>
      <c r="W199" s="7">
        <f t="shared" si="16"/>
        <v>0</v>
      </c>
      <c r="X199" s="35">
        <f t="shared" si="17"/>
        <v>0</v>
      </c>
      <c r="Y199" s="7"/>
      <c r="Z199" s="39">
        <v>28</v>
      </c>
      <c r="AA199" s="1">
        <f t="shared" si="15"/>
        <v>28</v>
      </c>
    </row>
    <row r="200" spans="1:27" ht="20.100000000000001" customHeight="1">
      <c r="A200" s="7" t="s">
        <v>624</v>
      </c>
      <c r="B200" s="7" t="s">
        <v>607</v>
      </c>
      <c r="C200" s="7" t="s">
        <v>625</v>
      </c>
      <c r="D200" s="21" t="s">
        <v>626</v>
      </c>
      <c r="E200" s="7" t="s">
        <v>601</v>
      </c>
      <c r="F200" s="44"/>
      <c r="G200" s="44"/>
      <c r="H200" s="44"/>
      <c r="I200" s="44"/>
      <c r="J200" s="44"/>
      <c r="K200" s="44"/>
      <c r="L200" s="44"/>
      <c r="M200" s="44"/>
      <c r="N200" s="44"/>
      <c r="O200" s="44"/>
      <c r="P200" s="44"/>
      <c r="Q200" s="44"/>
      <c r="R200" s="44"/>
      <c r="S200" s="44"/>
      <c r="T200" s="7"/>
      <c r="U200" s="44"/>
      <c r="V200" s="44"/>
      <c r="W200" s="7">
        <f t="shared" si="16"/>
        <v>0</v>
      </c>
      <c r="X200" s="35">
        <f t="shared" si="17"/>
        <v>0</v>
      </c>
      <c r="Y200" s="7"/>
      <c r="Z200" s="39">
        <v>28</v>
      </c>
      <c r="AA200" s="1">
        <f t="shared" si="15"/>
        <v>28</v>
      </c>
    </row>
    <row r="201" spans="1:27" ht="20.100000000000001" customHeight="1">
      <c r="A201" s="7" t="s">
        <v>627</v>
      </c>
      <c r="B201" s="7" t="s">
        <v>607</v>
      </c>
      <c r="C201" s="7" t="s">
        <v>628</v>
      </c>
      <c r="D201" s="21" t="s">
        <v>629</v>
      </c>
      <c r="E201" s="7" t="s">
        <v>601</v>
      </c>
      <c r="F201" s="44"/>
      <c r="G201" s="44"/>
      <c r="H201" s="44"/>
      <c r="I201" s="44"/>
      <c r="J201" s="44"/>
      <c r="K201" s="44"/>
      <c r="L201" s="44"/>
      <c r="M201" s="44"/>
      <c r="N201" s="44"/>
      <c r="O201" s="44"/>
      <c r="P201" s="44"/>
      <c r="Q201" s="44"/>
      <c r="R201" s="44"/>
      <c r="S201" s="44"/>
      <c r="T201" s="7"/>
      <c r="U201" s="44"/>
      <c r="V201" s="44"/>
      <c r="W201" s="7">
        <f t="shared" si="16"/>
        <v>0</v>
      </c>
      <c r="X201" s="35">
        <f t="shared" si="17"/>
        <v>0</v>
      </c>
      <c r="Y201" s="7"/>
      <c r="Z201" s="39">
        <v>28</v>
      </c>
      <c r="AA201" s="1">
        <f t="shared" si="15"/>
        <v>28</v>
      </c>
    </row>
    <row r="202" spans="1:27" ht="20.100000000000001" customHeight="1">
      <c r="A202" s="7" t="s">
        <v>630</v>
      </c>
      <c r="B202" s="7" t="s">
        <v>631</v>
      </c>
      <c r="C202" s="7" t="s">
        <v>632</v>
      </c>
      <c r="D202" s="21" t="s">
        <v>633</v>
      </c>
      <c r="E202" s="7" t="s">
        <v>601</v>
      </c>
      <c r="F202" s="44"/>
      <c r="G202" s="44"/>
      <c r="H202" s="44"/>
      <c r="I202" s="44"/>
      <c r="J202" s="44"/>
      <c r="K202" s="44"/>
      <c r="L202" s="44"/>
      <c r="M202" s="44"/>
      <c r="N202" s="44"/>
      <c r="O202" s="44"/>
      <c r="P202" s="44"/>
      <c r="Q202" s="44"/>
      <c r="R202" s="44"/>
      <c r="S202" s="44"/>
      <c r="T202" s="7"/>
      <c r="U202" s="44"/>
      <c r="V202" s="44"/>
      <c r="W202" s="7">
        <f t="shared" si="16"/>
        <v>0</v>
      </c>
      <c r="X202" s="35">
        <f t="shared" si="17"/>
        <v>0</v>
      </c>
      <c r="Y202" s="7"/>
      <c r="Z202" s="39">
        <v>28</v>
      </c>
      <c r="AA202" s="1">
        <f t="shared" si="15"/>
        <v>28</v>
      </c>
    </row>
    <row r="203" spans="1:27" ht="20.100000000000001" customHeight="1">
      <c r="A203" s="7" t="s">
        <v>634</v>
      </c>
      <c r="B203" s="7" t="s">
        <v>607</v>
      </c>
      <c r="C203" s="13" t="s">
        <v>26</v>
      </c>
      <c r="D203" s="21" t="s">
        <v>677</v>
      </c>
      <c r="E203" s="7" t="s">
        <v>601</v>
      </c>
      <c r="F203" s="44"/>
      <c r="G203" s="44"/>
      <c r="H203" s="44"/>
      <c r="I203" s="44"/>
      <c r="J203" s="44"/>
      <c r="K203" s="44"/>
      <c r="L203" s="44"/>
      <c r="M203" s="44"/>
      <c r="N203" s="44"/>
      <c r="O203" s="44"/>
      <c r="P203" s="44"/>
      <c r="Q203" s="44"/>
      <c r="R203" s="44"/>
      <c r="S203" s="44"/>
      <c r="T203" s="7"/>
      <c r="U203" s="44"/>
      <c r="V203" s="44"/>
      <c r="W203" s="7">
        <f t="shared" si="16"/>
        <v>0</v>
      </c>
      <c r="X203" s="35">
        <f t="shared" si="17"/>
        <v>0</v>
      </c>
      <c r="Y203" s="7"/>
      <c r="Z203" s="39">
        <v>28</v>
      </c>
      <c r="AA203" s="1">
        <f t="shared" si="15"/>
        <v>28</v>
      </c>
    </row>
    <row r="204" spans="1:27" ht="20.100000000000001" customHeight="1">
      <c r="A204" s="25" t="s">
        <v>635</v>
      </c>
      <c r="B204" s="25" t="s">
        <v>636</v>
      </c>
      <c r="C204" s="25" t="s">
        <v>637</v>
      </c>
      <c r="D204" s="24" t="s">
        <v>638</v>
      </c>
      <c r="E204" s="7" t="s">
        <v>601</v>
      </c>
      <c r="F204" s="44"/>
      <c r="G204" s="44">
        <v>205000</v>
      </c>
      <c r="H204" s="44">
        <f t="shared" ref="H204" si="18">F204*G204</f>
        <v>0</v>
      </c>
      <c r="I204" s="44"/>
      <c r="J204" s="44">
        <v>0</v>
      </c>
      <c r="K204" s="44"/>
      <c r="L204" s="44">
        <v>0</v>
      </c>
      <c r="M204" s="44"/>
      <c r="N204" s="44"/>
      <c r="O204" s="44"/>
      <c r="P204" s="44"/>
      <c r="Q204" s="44"/>
      <c r="R204" s="44"/>
      <c r="S204" s="44"/>
      <c r="T204" s="7"/>
      <c r="U204" s="44"/>
      <c r="V204" s="44">
        <v>5</v>
      </c>
      <c r="W204" s="25">
        <f t="shared" si="16"/>
        <v>5</v>
      </c>
      <c r="X204" s="37">
        <f>G204*W204</f>
        <v>1025000</v>
      </c>
      <c r="Y204" s="36">
        <v>1025000</v>
      </c>
      <c r="Z204" s="39">
        <v>20</v>
      </c>
      <c r="AA204" s="1">
        <f t="shared" si="15"/>
        <v>15</v>
      </c>
    </row>
    <row r="205" spans="1:27" ht="20.100000000000001" customHeight="1">
      <c r="A205" s="7" t="s">
        <v>639</v>
      </c>
      <c r="B205" s="7" t="s">
        <v>636</v>
      </c>
      <c r="C205" s="7" t="s">
        <v>640</v>
      </c>
      <c r="D205" s="21" t="s">
        <v>641</v>
      </c>
      <c r="E205" s="7"/>
      <c r="F205" s="44"/>
      <c r="G205" s="44"/>
      <c r="H205" s="44"/>
      <c r="I205" s="44"/>
      <c r="J205" s="44"/>
      <c r="K205" s="44"/>
      <c r="L205" s="44"/>
      <c r="M205" s="44"/>
      <c r="N205" s="44"/>
      <c r="O205" s="44"/>
      <c r="P205" s="44"/>
      <c r="Q205" s="44"/>
      <c r="R205" s="44"/>
      <c r="S205" s="44"/>
      <c r="T205" s="7"/>
      <c r="U205" s="44"/>
      <c r="V205" s="44"/>
      <c r="W205" s="7">
        <f t="shared" si="16"/>
        <v>0</v>
      </c>
      <c r="X205" s="35">
        <f t="shared" si="17"/>
        <v>0</v>
      </c>
      <c r="Y205" s="7"/>
      <c r="Z205" s="39">
        <v>20</v>
      </c>
      <c r="AA205" s="1">
        <f t="shared" si="15"/>
        <v>20</v>
      </c>
    </row>
    <row r="206" spans="1:27" ht="20.100000000000001" customHeight="1">
      <c r="A206" s="7" t="s">
        <v>642</v>
      </c>
      <c r="B206" s="7" t="s">
        <v>636</v>
      </c>
      <c r="C206" s="7" t="s">
        <v>501</v>
      </c>
      <c r="D206" s="21" t="s">
        <v>643</v>
      </c>
      <c r="E206" s="7"/>
      <c r="F206" s="44"/>
      <c r="G206" s="44"/>
      <c r="H206" s="44"/>
      <c r="I206" s="44"/>
      <c r="J206" s="44"/>
      <c r="K206" s="44"/>
      <c r="L206" s="44"/>
      <c r="M206" s="44"/>
      <c r="N206" s="44"/>
      <c r="O206" s="44"/>
      <c r="P206" s="44"/>
      <c r="Q206" s="44"/>
      <c r="R206" s="44"/>
      <c r="S206" s="44"/>
      <c r="T206" s="7"/>
      <c r="U206" s="44"/>
      <c r="V206" s="44"/>
      <c r="W206" s="7">
        <f t="shared" si="16"/>
        <v>0</v>
      </c>
      <c r="X206" s="35">
        <f t="shared" si="17"/>
        <v>0</v>
      </c>
      <c r="Y206" s="7"/>
      <c r="Z206" s="39">
        <v>20</v>
      </c>
      <c r="AA206" s="1">
        <f t="shared" si="15"/>
        <v>20</v>
      </c>
    </row>
    <row r="207" spans="1:27" ht="20.100000000000001" customHeight="1">
      <c r="A207" s="7" t="s">
        <v>644</v>
      </c>
      <c r="B207" s="7" t="s">
        <v>636</v>
      </c>
      <c r="C207" s="7" t="s">
        <v>625</v>
      </c>
      <c r="D207" s="21" t="s">
        <v>645</v>
      </c>
      <c r="E207" s="7"/>
      <c r="F207" s="44"/>
      <c r="G207" s="44"/>
      <c r="H207" s="44"/>
      <c r="I207" s="44"/>
      <c r="J207" s="44"/>
      <c r="K207" s="44"/>
      <c r="L207" s="44"/>
      <c r="M207" s="44"/>
      <c r="N207" s="44"/>
      <c r="O207" s="44"/>
      <c r="P207" s="44"/>
      <c r="Q207" s="44"/>
      <c r="R207" s="44"/>
      <c r="S207" s="44"/>
      <c r="T207" s="7"/>
      <c r="U207" s="44"/>
      <c r="V207" s="44"/>
      <c r="W207" s="7">
        <f t="shared" si="16"/>
        <v>0</v>
      </c>
      <c r="X207" s="35">
        <f t="shared" si="17"/>
        <v>0</v>
      </c>
      <c r="Y207" s="7"/>
      <c r="Z207" s="39">
        <v>20</v>
      </c>
      <c r="AA207" s="1">
        <f t="shared" si="15"/>
        <v>20</v>
      </c>
    </row>
    <row r="208" spans="1:27" ht="20.100000000000001" customHeight="1">
      <c r="A208" s="7" t="s">
        <v>646</v>
      </c>
      <c r="B208" s="7" t="s">
        <v>636</v>
      </c>
      <c r="C208" s="7" t="s">
        <v>628</v>
      </c>
      <c r="D208" s="21" t="s">
        <v>647</v>
      </c>
      <c r="E208" s="7"/>
      <c r="F208" s="44"/>
      <c r="G208" s="44"/>
      <c r="H208" s="44"/>
      <c r="I208" s="44"/>
      <c r="J208" s="44"/>
      <c r="K208" s="44"/>
      <c r="L208" s="44"/>
      <c r="M208" s="44"/>
      <c r="N208" s="44"/>
      <c r="O208" s="44"/>
      <c r="P208" s="44"/>
      <c r="Q208" s="44"/>
      <c r="R208" s="44"/>
      <c r="S208" s="44"/>
      <c r="T208" s="7"/>
      <c r="U208" s="44"/>
      <c r="V208" s="44"/>
      <c r="W208" s="7">
        <f t="shared" si="16"/>
        <v>0</v>
      </c>
      <c r="X208" s="35">
        <f t="shared" si="17"/>
        <v>0</v>
      </c>
      <c r="Y208" s="7"/>
      <c r="Z208" s="39">
        <v>20</v>
      </c>
      <c r="AA208" s="1">
        <f t="shared" si="15"/>
        <v>20</v>
      </c>
    </row>
    <row r="209" spans="1:27" ht="20.100000000000001" customHeight="1">
      <c r="A209" s="7" t="s">
        <v>648</v>
      </c>
      <c r="B209" s="7" t="s">
        <v>636</v>
      </c>
      <c r="C209" s="7" t="s">
        <v>622</v>
      </c>
      <c r="D209" s="21" t="s">
        <v>649</v>
      </c>
      <c r="E209" s="7"/>
      <c r="F209" s="44"/>
      <c r="G209" s="44"/>
      <c r="H209" s="44"/>
      <c r="I209" s="44"/>
      <c r="J209" s="44"/>
      <c r="K209" s="44"/>
      <c r="L209" s="44"/>
      <c r="M209" s="44"/>
      <c r="N209" s="44"/>
      <c r="O209" s="44"/>
      <c r="P209" s="44"/>
      <c r="Q209" s="44"/>
      <c r="R209" s="44"/>
      <c r="S209" s="44"/>
      <c r="T209" s="7"/>
      <c r="U209" s="44"/>
      <c r="V209" s="44"/>
      <c r="W209" s="7">
        <f t="shared" si="16"/>
        <v>0</v>
      </c>
      <c r="X209" s="35">
        <f t="shared" si="17"/>
        <v>0</v>
      </c>
      <c r="Y209" s="7"/>
      <c r="Z209" s="39">
        <v>20</v>
      </c>
      <c r="AA209" s="1">
        <f t="shared" si="15"/>
        <v>20</v>
      </c>
    </row>
    <row r="210" spans="1:27" ht="20.100000000000001" customHeight="1">
      <c r="A210" s="7" t="s">
        <v>650</v>
      </c>
      <c r="B210" s="16" t="s">
        <v>636</v>
      </c>
      <c r="C210" s="16" t="s">
        <v>651</v>
      </c>
      <c r="D210" s="21" t="s">
        <v>652</v>
      </c>
      <c r="E210" s="7"/>
      <c r="F210" s="44"/>
      <c r="G210" s="44"/>
      <c r="H210" s="44"/>
      <c r="I210" s="44"/>
      <c r="J210" s="44"/>
      <c r="K210" s="44"/>
      <c r="L210" s="44"/>
      <c r="M210" s="44"/>
      <c r="N210" s="44"/>
      <c r="O210" s="44"/>
      <c r="P210" s="44"/>
      <c r="Q210" s="44"/>
      <c r="R210" s="44"/>
      <c r="S210" s="44"/>
      <c r="T210" s="7"/>
      <c r="U210" s="44"/>
      <c r="V210" s="44"/>
      <c r="W210" s="7">
        <f t="shared" si="16"/>
        <v>0</v>
      </c>
      <c r="X210" s="35">
        <f t="shared" si="17"/>
        <v>0</v>
      </c>
      <c r="Y210" s="7"/>
      <c r="Z210" s="39">
        <v>20</v>
      </c>
      <c r="AA210" s="1">
        <f t="shared" si="15"/>
        <v>20</v>
      </c>
    </row>
    <row r="211" spans="1:27" ht="20.100000000000001" customHeight="1">
      <c r="A211" s="7" t="s">
        <v>653</v>
      </c>
      <c r="B211" s="16" t="s">
        <v>636</v>
      </c>
      <c r="C211" s="13" t="s">
        <v>26</v>
      </c>
      <c r="D211" s="21" t="s">
        <v>677</v>
      </c>
      <c r="E211" s="7" t="s">
        <v>601</v>
      </c>
      <c r="F211" s="44"/>
      <c r="G211" s="44"/>
      <c r="H211" s="44"/>
      <c r="I211" s="44"/>
      <c r="J211" s="44"/>
      <c r="K211" s="44"/>
      <c r="L211" s="44"/>
      <c r="M211" s="44"/>
      <c r="N211" s="44"/>
      <c r="O211" s="44"/>
      <c r="P211" s="44"/>
      <c r="Q211" s="44"/>
      <c r="R211" s="44"/>
      <c r="S211" s="44"/>
      <c r="T211" s="7"/>
      <c r="U211" s="44"/>
      <c r="V211" s="44"/>
      <c r="W211" s="7">
        <v>1</v>
      </c>
      <c r="X211" s="35">
        <f t="shared" si="17"/>
        <v>0</v>
      </c>
      <c r="Y211" s="7"/>
      <c r="Z211" s="39">
        <v>20</v>
      </c>
      <c r="AA211" s="1">
        <f t="shared" si="15"/>
        <v>19</v>
      </c>
    </row>
    <row r="212" spans="1:27" ht="20.100000000000001" customHeight="1">
      <c r="A212" s="25" t="s">
        <v>654</v>
      </c>
      <c r="B212" s="33" t="s">
        <v>655</v>
      </c>
      <c r="C212" s="33" t="s">
        <v>656</v>
      </c>
      <c r="D212" s="34" t="s">
        <v>657</v>
      </c>
      <c r="E212" s="7" t="s">
        <v>601</v>
      </c>
      <c r="F212" s="44"/>
      <c r="G212" s="7">
        <v>250000</v>
      </c>
      <c r="H212" s="44">
        <f>F212*G212</f>
        <v>0</v>
      </c>
      <c r="I212" s="44"/>
      <c r="J212" s="44">
        <v>0</v>
      </c>
      <c r="K212" s="44"/>
      <c r="L212" s="44">
        <v>0</v>
      </c>
      <c r="M212" s="44"/>
      <c r="N212" s="44"/>
      <c r="O212" s="44"/>
      <c r="P212" s="44"/>
      <c r="Q212" s="44"/>
      <c r="R212" s="44"/>
      <c r="S212" s="44"/>
      <c r="T212" s="7"/>
      <c r="U212" s="44"/>
      <c r="V212" s="44">
        <v>2</v>
      </c>
      <c r="W212" s="25">
        <f t="shared" si="16"/>
        <v>2</v>
      </c>
      <c r="X212" s="37">
        <f t="shared" si="17"/>
        <v>500000</v>
      </c>
      <c r="Y212" s="36">
        <v>500000</v>
      </c>
      <c r="Z212" s="39">
        <v>8</v>
      </c>
      <c r="AA212" s="1">
        <f t="shared" si="15"/>
        <v>6</v>
      </c>
    </row>
    <row r="213" spans="1:27" ht="20.100000000000001" customHeight="1">
      <c r="A213" s="7" t="s">
        <v>658</v>
      </c>
      <c r="B213" s="16" t="s">
        <v>655</v>
      </c>
      <c r="C213" s="13" t="s">
        <v>26</v>
      </c>
      <c r="D213" s="21" t="s">
        <v>677</v>
      </c>
      <c r="E213" s="7" t="s">
        <v>601</v>
      </c>
      <c r="F213" s="44"/>
      <c r="G213" s="7"/>
      <c r="H213" s="44"/>
      <c r="I213" s="44"/>
      <c r="J213" s="44"/>
      <c r="K213" s="44"/>
      <c r="L213" s="44"/>
      <c r="M213" s="44"/>
      <c r="N213" s="44"/>
      <c r="O213" s="44"/>
      <c r="P213" s="44"/>
      <c r="Q213" s="44"/>
      <c r="R213" s="44"/>
      <c r="S213" s="44"/>
      <c r="T213" s="7"/>
      <c r="U213" s="44"/>
      <c r="V213" s="44"/>
      <c r="W213" s="7">
        <v>1</v>
      </c>
      <c r="X213" s="35">
        <f t="shared" si="17"/>
        <v>0</v>
      </c>
      <c r="Y213" s="7"/>
      <c r="Z213" s="39"/>
      <c r="AA213" s="1">
        <f t="shared" si="15"/>
        <v>-1</v>
      </c>
    </row>
    <row r="214" spans="1:27" ht="20.100000000000001" customHeight="1">
      <c r="A214" s="2"/>
      <c r="B214" s="2" t="s">
        <v>659</v>
      </c>
      <c r="C214" s="3"/>
      <c r="D214" s="3"/>
      <c r="E214" s="4"/>
      <c r="F214" s="5"/>
      <c r="G214" s="2"/>
      <c r="H214" s="6">
        <f>SUM(H2:H213)</f>
        <v>0</v>
      </c>
      <c r="X214" s="19">
        <f>SUM(X2:X213)</f>
        <v>151937247.84560004</v>
      </c>
      <c r="Y214" s="19">
        <f>SUM(Y2:Y213)</f>
        <v>146016978.14560002</v>
      </c>
      <c r="AA214" s="1">
        <f t="shared" si="15"/>
        <v>0</v>
      </c>
    </row>
    <row r="215" spans="1:27" ht="20.100000000000001" customHeight="1">
      <c r="A215" s="2"/>
      <c r="B215" s="2" t="s">
        <v>660</v>
      </c>
      <c r="C215" s="3"/>
      <c r="D215" s="3"/>
      <c r="E215" s="4"/>
      <c r="F215" s="5"/>
      <c r="G215" s="2"/>
      <c r="H215" s="6">
        <f>H214*1.2</f>
        <v>0</v>
      </c>
      <c r="X215" s="19">
        <f t="shared" si="17"/>
        <v>0</v>
      </c>
      <c r="AA215" s="1">
        <f t="shared" si="15"/>
        <v>0</v>
      </c>
    </row>
    <row r="217" spans="1:27">
      <c r="X217" s="19">
        <v>166351934.14560002</v>
      </c>
    </row>
  </sheetData>
  <autoFilter ref="A1:AA215" xr:uid="{4A2E13E0-C623-45FC-B55E-8EA5A0B7486C}"/>
  <mergeCells count="47">
    <mergeCell ref="K194:K203"/>
    <mergeCell ref="F194:F203"/>
    <mergeCell ref="G194:G203"/>
    <mergeCell ref="H194:H203"/>
    <mergeCell ref="I194:I203"/>
    <mergeCell ref="J194:J203"/>
    <mergeCell ref="R194:R203"/>
    <mergeCell ref="S194:S203"/>
    <mergeCell ref="U194:U203"/>
    <mergeCell ref="V194:V203"/>
    <mergeCell ref="F204:F211"/>
    <mergeCell ref="G204:G211"/>
    <mergeCell ref="H204:H211"/>
    <mergeCell ref="I204:I211"/>
    <mergeCell ref="J204:J211"/>
    <mergeCell ref="K204:K211"/>
    <mergeCell ref="L194:L203"/>
    <mergeCell ref="M194:M203"/>
    <mergeCell ref="N194:N203"/>
    <mergeCell ref="O194:O203"/>
    <mergeCell ref="P194:P203"/>
    <mergeCell ref="Q194:Q203"/>
    <mergeCell ref="R204:R211"/>
    <mergeCell ref="S204:S211"/>
    <mergeCell ref="U204:U211"/>
    <mergeCell ref="V204:V211"/>
    <mergeCell ref="F212:F213"/>
    <mergeCell ref="H212:H213"/>
    <mergeCell ref="I212:I213"/>
    <mergeCell ref="J212:J213"/>
    <mergeCell ref="K212:K213"/>
    <mergeCell ref="L212:L213"/>
    <mergeCell ref="L204:L211"/>
    <mergeCell ref="M204:M211"/>
    <mergeCell ref="N204:N211"/>
    <mergeCell ref="O204:O211"/>
    <mergeCell ref="P204:P211"/>
    <mergeCell ref="Q204:Q211"/>
    <mergeCell ref="S212:S213"/>
    <mergeCell ref="U212:U213"/>
    <mergeCell ref="V212:V213"/>
    <mergeCell ref="M212:M213"/>
    <mergeCell ref="N212:N213"/>
    <mergeCell ref="O212:O213"/>
    <mergeCell ref="P212:P213"/>
    <mergeCell ref="Q212:Q213"/>
    <mergeCell ref="R212:R2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endoproteze</vt: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2025-01-24T14:09:30Z</dcterms:created>
  <dcterms:modified xsi:type="dcterms:W3CDTF">2025-01-30T15:24:26Z</dcterms:modified>
</cp:coreProperties>
</file>