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3 +\+PROCEDURI CENTRALIZATE 2023\instrumentariu SF Treime (repetat)\"/>
    </mc:Choice>
  </mc:AlternateContent>
  <xr:revisionPtr revIDLastSave="0" documentId="13_ncr:1_{5511DC57-6AC5-437F-8FB1-FB80C4CB46F4}" xr6:coauthVersionLast="47" xr6:coauthVersionMax="47" xr10:uidLastSave="{00000000-0000-0000-0000-000000000000}"/>
  <bookViews>
    <workbookView xWindow="-120" yWindow="-120" windowWidth="29040" windowHeight="15840" activeTab="1" xr2:uid="{00000000-000D-0000-FFFF-FFFF00000000}"/>
  </bookViews>
  <sheets>
    <sheet name="Specificatii tehnice" sheetId="4" r:id="rId1"/>
    <sheet name="Specificaţii de preț        " sheetId="5" r:id="rId2"/>
    <sheet name="Sheet2" sheetId="7" r:id="rId3"/>
  </sheets>
  <externalReferences>
    <externalReference r:id="rId4"/>
  </externalReferences>
  <definedNames>
    <definedName name="_xlnm._FilterDatabase" localSheetId="1" hidden="1">'Specificaţii de preț        '!$B$6:$M$35</definedName>
    <definedName name="_xlnm._FilterDatabase" localSheetId="0" hidden="1">'Specificatii tehnice'!$A$6:$K$39</definedName>
  </definedNames>
  <calcPr calcId="181029"/>
</workbook>
</file>

<file path=xl/calcChain.xml><?xml version="1.0" encoding="utf-8"?>
<calcChain xmlns="http://schemas.openxmlformats.org/spreadsheetml/2006/main">
  <c r="M37" i="5" l="1"/>
  <c r="M26"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8" i="5"/>
  <c r="D36" i="4"/>
  <c r="D35" i="4"/>
  <c r="D34" i="4"/>
  <c r="D33" i="4"/>
  <c r="D32" i="4"/>
  <c r="D31" i="4"/>
  <c r="D30" i="4"/>
  <c r="D29" i="4"/>
  <c r="D28" i="4"/>
  <c r="D27" i="4"/>
  <c r="D26" i="4"/>
  <c r="D25" i="4"/>
  <c r="D24" i="4"/>
  <c r="D22" i="4"/>
  <c r="D21" i="4"/>
  <c r="D20" i="4"/>
  <c r="D19" i="4"/>
  <c r="D18" i="4"/>
  <c r="D17" i="4"/>
  <c r="D16" i="4"/>
  <c r="D15" i="4"/>
  <c r="D14" i="4"/>
  <c r="D13" i="4"/>
  <c r="D12" i="4"/>
  <c r="D11" i="4"/>
  <c r="D10" i="4"/>
  <c r="D9" i="4"/>
  <c r="D8" i="4"/>
  <c r="K37" i="5"/>
  <c r="J37" i="5"/>
  <c r="L41" i="4"/>
  <c r="J12" i="7"/>
  <c r="M17" i="7"/>
  <c r="K12" i="7" l="1"/>
</calcChain>
</file>

<file path=xl/sharedStrings.xml><?xml version="1.0" encoding="utf-8"?>
<sst xmlns="http://schemas.openxmlformats.org/spreadsheetml/2006/main" count="259" uniqueCount="98">
  <si>
    <t>Nr. Lot</t>
  </si>
  <si>
    <t>Denumire Lot</t>
  </si>
  <si>
    <t>33100000-1</t>
  </si>
  <si>
    <t>Cod CPV</t>
  </si>
  <si>
    <t>Denumirea poziției</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</si>
  <si>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</si>
  <si>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</si>
  <si>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</si>
  <si>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</si>
  <si>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</si>
  <si>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</si>
  <si>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</si>
  <si>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</si>
  <si>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</si>
  <si>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</si>
  <si>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</si>
  <si>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</si>
  <si>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</si>
  <si>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</si>
  <si>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</si>
  <si>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</si>
  <si>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</si>
  <si>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</si>
  <si>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</si>
  <si>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</si>
  <si>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Suma total:</t>
  </si>
  <si>
    <t xml:space="preserve">LP nr. </t>
  </si>
  <si>
    <t>Prețul estimativ</t>
  </si>
  <si>
    <t>Model</t>
  </si>
  <si>
    <t>Țara</t>
  </si>
  <si>
    <t xml:space="preserve">Specificaţii tehnice </t>
  </si>
  <si>
    <t>Specificaţii de preț</t>
  </si>
  <si>
    <t>Data: „___” ________ 20__</t>
  </si>
  <si>
    <t>Termenul de livrare/prestare</t>
  </si>
  <si>
    <t>Miner monopolar, partea componenta activa a rezectoscopului Richard Wolf analogic la  8674205</t>
  </si>
  <si>
    <t>Motor electronic compatibil cu morcellator Richard Wolf 2307</t>
  </si>
  <si>
    <t>Resectoscop bipolar, setul include optica cu diametrul de 4mm, lungimea intre 300-310mm, unghiul de vedere 30 grade compatibila cu endocam logic hd 3CCD HDTV camera head si fibra optica de la ursa de lumina Endolight Highlight x300, teaca externa grosimea 26 char, teaca interna, obturator, minerul pasiv impreuna cu cablu bipolar compatibil cu electrocuagulatorul Bowa ARC 300. In set cu 6 anse bipolare de taiere cu unghi de 90 grade lungimea 24 char, 6 anse bipolare de cuagulare in forma de minge de 3mm diametrul mingii si lungimea de 24 char, 6 anse bipolare de taiere  sub unghi de 0 grade, 6 anse bipolare de cuagulare in forma de con.</t>
  </si>
  <si>
    <t xml:space="preserve">ansa-electrod de coagulare (rollerball electrod) compatibil cu rezectoscopul rudolf medical rc040-101 </t>
  </si>
  <si>
    <t>ansa-electrod de taiere (loop electrode) inclinat la 30 grade compatibil cu rezectoscopul rudolf medical rc040-101</t>
  </si>
  <si>
    <t>ansa-electrod de taiere, diametrul 0.35 , compatibil cu rezectoscopul richard wolf 8674205</t>
  </si>
  <si>
    <t>Miner monopolar,partea componenta activa a rezectoscopului Rudolf Medical analogic la  RC040-101</t>
  </si>
  <si>
    <t>33.Pensa de apucare bipolara,actiune dubla (Grasping forceps, fenestrated) fara cremaliera, grosimea 5mm, lungimea de la 320mm, CE certificat</t>
  </si>
  <si>
    <t>35.Port ac (Needle holder, TC, straight, overload protection) cu cremaliera grosimea 5mm, lungimea de la 320mm, CE certificat</t>
  </si>
  <si>
    <t xml:space="preserve">În termen de până la 75 zile de la înregistrarea contractului de către CAPCS, într-o singură tranșă, </t>
  </si>
  <si>
    <t xml:space="preserve">Trocar reutilizabil  cu valva si robinet,  grosimea 5.5mm, lungimea 90-110mmm cu stilet conic, </t>
  </si>
  <si>
    <t xml:space="preserve">Pensa moale, monopolara cu cremaliera (atraumatic grasping forceps fenestrated, with cross-cut toothing) diametrul 5 mm lungimea de la 330 mm, </t>
  </si>
  <si>
    <t xml:space="preserve">Pensa cu rind de dinti, monopolara cu cremaliera (grasping forceps with row of teeth, double-action) diametrul 5mm, lungimea de la 330mm, </t>
  </si>
  <si>
    <t xml:space="preserve"> Foarfece monopolar curb (scissors curved, double-action) diametrul 5 mm lungimea de la 330 mm, </t>
  </si>
  <si>
    <t xml:space="preserve">Foarfece monopolar drept (Scissors, double-action) diametrul 5 mm lungimea de la 330 mm, </t>
  </si>
  <si>
    <t xml:space="preserve"> Pensa pentru cuagulare monopolara butonata (Button electrode) diametrul 5 mm lungimea de la 330 mm, </t>
  </si>
  <si>
    <t xml:space="preserve"> Cirlig pentru cuagulare monopolara (L-HOOK) lungimea de la 330 mm diametrul 5 mm, </t>
  </si>
  <si>
    <t xml:space="preserve">Portac laporoscopic cu falci zimtate drepti (jaw seratted cross serated straight)  drepti, grosimea 5mm, lungimea de la 320mm, </t>
  </si>
  <si>
    <t xml:space="preserve">Impingator de nod grosimea 5mm, lungimea de la 330mm, </t>
  </si>
  <si>
    <t xml:space="preserve">Departator de organe cu 5 degete, lungimea de la 340mm, grosimea 10mm cu canal de irigare, </t>
  </si>
  <si>
    <t xml:space="preserve">Palpator grosimea 5mm, lungimea de la 400mm, </t>
  </si>
  <si>
    <t xml:space="preserve">Ac pentru punctie grosimea 1.8mm, cu miner de irigare cu valva, </t>
  </si>
  <si>
    <t xml:space="preserve">Tub de aspiratie grosimea 5mm, lungimea de la 330mm, cu miner pistol pentru irigare aspirare, valva dublu directie, </t>
  </si>
  <si>
    <t xml:space="preserve">Clepator lungimea de la 330mm, grosimea 10mm cu setul alcatuit din 1000 de clipse, </t>
  </si>
  <si>
    <t xml:space="preserve">Pensa Babcoc lungimea de la 330mm, grosimea 5mm monopolara, miner cu cremaliera, </t>
  </si>
  <si>
    <t xml:space="preserve">Manipulator uterin, set complet cu 6 duze de diferite marimi, </t>
  </si>
  <si>
    <t xml:space="preserve">Tub de insuflare CO2 compatibil cu insuflatorul Richard Wolf Hiflow 45, </t>
  </si>
  <si>
    <t xml:space="preserve">Foarfece monopolar in forma de cirlig (Hook scissors) diametrul 5 mm lungimea de la 330 mm, </t>
  </si>
  <si>
    <t xml:space="preserve">Portac laporoscopic monopolar inclinat spre stinga (Needle holder left curved) cu cremaliera, grosimea 5mm, lungimea de la 320mm, </t>
  </si>
  <si>
    <t xml:space="preserve">Pensa de apucare bipolara,actiune dubla (Grasping forceps, fenestrated) fara cremaliera, grosimea 5mm, lungimea de la 320mm, </t>
  </si>
  <si>
    <t xml:space="preserve">Port ac (Needle holder, TC, straight, overload protection) cu cremaliera grosimea 5mm, lungimea de la 320mm, </t>
  </si>
  <si>
    <t xml:space="preserve">Burghiu Myoma (Myoma drill) grosimea 5mm, lungimea de la 320mm, </t>
  </si>
  <si>
    <t>Trocar reutilizabil  cu valva si robinet</t>
  </si>
  <si>
    <t xml:space="preserve">Pensa moale, monopolara cu cremaliera </t>
  </si>
  <si>
    <t xml:space="preserve">Pensa crocodil,cu margine ondulata a dintilor, monopolara cu cremaliera </t>
  </si>
  <si>
    <t>Pensa cu rind de dinti, monopolara cu cremaliera</t>
  </si>
  <si>
    <t>Foarfece monopolar curb</t>
  </si>
  <si>
    <t>Foarfece monopolar drept</t>
  </si>
  <si>
    <t xml:space="preserve"> Pensa pentru cuagulare monopolara butonata</t>
  </si>
  <si>
    <t>Cirlig pentru cuagulare monopolara</t>
  </si>
  <si>
    <t xml:space="preserve">Portac laporoscopic cu falci zimtate drepti </t>
  </si>
  <si>
    <t>Impingator de nod</t>
  </si>
  <si>
    <t>Departator de organe cu 3 degete</t>
  </si>
  <si>
    <t>Palpator</t>
  </si>
  <si>
    <t>Ac pentru punctie</t>
  </si>
  <si>
    <t>Tub de aspiratie</t>
  </si>
  <si>
    <t>Clepator</t>
  </si>
  <si>
    <t xml:space="preserve">Pensa Babcoc </t>
  </si>
  <si>
    <t>Manipulator uterin,</t>
  </si>
  <si>
    <t>Miner monopolar</t>
  </si>
  <si>
    <t>Tub de insuflare CO2</t>
  </si>
  <si>
    <t xml:space="preserve">Motor electronic </t>
  </si>
  <si>
    <t>Resectoscop bipolar</t>
  </si>
  <si>
    <t>Foarfece monopolar in forma de cirlig</t>
  </si>
  <si>
    <t>Portac laporoscopic monopolar inclinat spre stinga</t>
  </si>
  <si>
    <t xml:space="preserve">Burghiu Myoma </t>
  </si>
  <si>
    <t xml:space="preserve">Ansa-electrod de coagulare  </t>
  </si>
  <si>
    <t>Ansa-electrod de coagulare</t>
  </si>
  <si>
    <t>Ansa-electrod de taiere</t>
  </si>
  <si>
    <t xml:space="preserve"> Pensa crocodil,cu margine ondulata a dintilor, monopolara cu cremaliera (atraumatic grasping forceps jaw throat with wavy tooth edge, 20-25 mm, double-action) diametrul 5mm lungimea de la 330 mm, </t>
  </si>
  <si>
    <t xml:space="preserve">Departator de organe cu 3 degete, lungimea de la 330mm, grosimea 10mm cu canal de irigare, </t>
  </si>
  <si>
    <r>
      <t xml:space="preserve">ansa-electrod de coagulare </t>
    </r>
    <r>
      <rPr>
        <sz val="11"/>
        <color rgb="FFFF0000"/>
        <rFont val="Times New Roman"/>
        <family val="1"/>
      </rPr>
      <t xml:space="preserve"> </t>
    </r>
    <r>
      <rPr>
        <sz val="11"/>
        <color rgb="FF000000"/>
        <rFont val="Times New Roman"/>
        <family val="1"/>
      </rPr>
      <t>(sphere electrode) compatibil cu rezectoscopul richard wolf  8674205</t>
    </r>
  </si>
  <si>
    <t>bucată</t>
  </si>
  <si>
    <t>Achiziționarea de Instrumentar chirurgical (laparascopic) conform necesităților IMSP Spitalul Clinic Municipal ,,Sfânta Treime”, pentru anul 2023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</si>
</sst>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3"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color indexed="8"/>
      <name val="Times New Roman"/>
      <family val="1"/>
      <charset val="204"/>
    </font>
    <font>
      <sz val="10"/>
      <name val="Arial"/>
      <family val="2"/>
      <charset val="204"/>
    </font>
    <font>
      <b/>
      <sz val="10"/>
      <color indexed="8"/>
      <name val="Times New Roman"/>
      <family val="1"/>
      <charset val="204"/>
    </font>
    <font>
      <b/>
      <sz val="12"/>
      <color indexed="8"/>
      <name val="Times New Roman"/>
      <family val="1"/>
      <charset val="204"/>
    </font>
    <font>
      <sz val="11"/>
      <name val="Times New Roman"/>
      <family val="1"/>
      <charset val="204"/>
    </font>
    <font>
      <sz val="10"/>
      <name val="Arial"/>
      <family val="2"/>
      <charset val="204"/>
    </font>
    <font>
      <b/>
      <sz val="12"/>
      <name val="Times New Roman"/>
      <family val="1"/>
      <charset val="204"/>
    </font>
    <font>
      <sz val="10"/>
      <name val="Times New Roman"/>
      <family val="1"/>
      <charset val="204"/>
    </font>
    <font>
      <sz val="8"/>
      <color rgb="FF000000"/>
      <name val="Times New Roman"/>
      <family val="1"/>
    </font>
    <font>
      <sz val="9"/>
      <name val="Times New Roman"/>
      <family val="1"/>
      <charset val="204"/>
    </font>
    <font>
      <sz val="11"/>
      <color indexed="8"/>
      <name val="Times New Roman"/>
      <family val="1"/>
    </font>
    <font>
      <sz val="11"/>
      <color rgb="FF000000"/>
      <name val="Times New Roman"/>
      <family val="1"/>
    </font>
    <font>
      <sz val="11"/>
      <color rgb="FFFF0000"/>
      <name val="Times New Roman"/>
      <family val="1"/>
    </font>
    <font>
      <sz val="11"/>
      <name val="Times New Roman"/>
      <family val="1"/>
    </font>
    <font>
      <sz val="11"/>
      <name val="Calibri"/>
      <family val="2"/>
      <charset val="204"/>
      <scheme val="minor"/>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9">
    <xf numFmtId="0" fontId="0" fillId="0" borderId="0"/>
    <xf numFmtId="0" fontId="9" fillId="0" borderId="0"/>
    <xf numFmtId="0" fontId="15" fillId="0" borderId="0"/>
    <xf numFmtId="0" fontId="17" fillId="0" borderId="0"/>
    <xf numFmtId="0" fontId="19" fillId="0" borderId="0"/>
    <xf numFmtId="9" fontId="23" fillId="0" borderId="0" applyFont="0" applyFill="0" applyBorder="0" applyAlignment="0" applyProtection="0"/>
    <xf numFmtId="0" fontId="1" fillId="0" borderId="0"/>
    <xf numFmtId="0" fontId="19" fillId="0" borderId="0"/>
    <xf numFmtId="0" fontId="9" fillId="0" borderId="0"/>
  </cellStyleXfs>
  <cellXfs count="115">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2" fontId="3" fillId="0" borderId="0" xfId="1" applyNumberFormat="1" applyFont="1" applyAlignment="1" applyProtection="1">
      <alignment horizontal="center" vertical="center"/>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3"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2" fontId="12" fillId="2" borderId="1" xfId="1" applyNumberFormat="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6" fillId="5" borderId="5" xfId="0" applyNumberFormat="1" applyFont="1" applyFill="1" applyBorder="1" applyAlignment="1">
      <alignment vertical="center" wrapText="1"/>
    </xf>
    <xf numFmtId="0" fontId="5" fillId="0" borderId="0" xfId="1"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xf>
    <xf numFmtId="3" fontId="3" fillId="0" borderId="0" xfId="1" applyNumberFormat="1" applyFont="1" applyAlignment="1" applyProtection="1">
      <alignment vertical="top" wrapText="1"/>
      <protection locked="0"/>
    </xf>
    <xf numFmtId="3" fontId="3" fillId="0" borderId="0" xfId="1" applyNumberFormat="1" applyFont="1" applyFill="1" applyBorder="1" applyAlignment="1" applyProtection="1">
      <alignment vertical="top" wrapText="1"/>
      <protection locked="0"/>
    </xf>
    <xf numFmtId="0" fontId="0" fillId="0" borderId="0" xfId="0"/>
    <xf numFmtId="0" fontId="3" fillId="0" borderId="3" xfId="0" applyFont="1" applyBorder="1" applyAlignment="1" applyProtection="1">
      <alignment horizontal="center" vertical="center"/>
      <protection locked="0"/>
    </xf>
    <xf numFmtId="0" fontId="4" fillId="2" borderId="3" xfId="0" applyFont="1" applyFill="1" applyBorder="1" applyAlignment="1" applyProtection="1">
      <alignment horizontal="center" vertical="center" wrapText="1"/>
    </xf>
    <xf numFmtId="0" fontId="3" fillId="0" borderId="6" xfId="0" applyFont="1" applyBorder="1" applyProtection="1">
      <protection locked="0"/>
    </xf>
    <xf numFmtId="0" fontId="5" fillId="0" borderId="6" xfId="0" applyFont="1" applyFill="1" applyBorder="1" applyAlignment="1" applyProtection="1">
      <alignment horizontal="left" vertical="top" wrapText="1"/>
      <protection locked="0"/>
    </xf>
    <xf numFmtId="0" fontId="7" fillId="0" borderId="4" xfId="0" applyFont="1" applyBorder="1" applyAlignment="1" applyProtection="1">
      <protection locked="0"/>
    </xf>
    <xf numFmtId="0" fontId="7" fillId="0" borderId="6" xfId="0" applyFont="1" applyBorder="1" applyAlignment="1" applyProtection="1">
      <protection locked="0"/>
    </xf>
    <xf numFmtId="0" fontId="11" fillId="3"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16" fillId="3" borderId="1" xfId="1" applyFont="1" applyFill="1" applyBorder="1" applyAlignment="1" applyProtection="1">
      <alignment horizontal="center" vertical="center" wrapText="1"/>
    </xf>
    <xf numFmtId="0" fontId="22" fillId="0" borderId="0" xfId="1" applyFont="1" applyProtection="1">
      <protection locked="0"/>
    </xf>
    <xf numFmtId="0" fontId="22" fillId="0" borderId="0" xfId="1" applyFont="1" applyAlignment="1" applyProtection="1">
      <alignment horizontal="center"/>
      <protection locked="0"/>
    </xf>
    <xf numFmtId="0" fontId="5" fillId="0" borderId="0" xfId="1" applyFont="1" applyBorder="1" applyAlignment="1" applyProtection="1">
      <alignment horizontal="left" vertical="center" wrapText="1"/>
      <protection locked="0"/>
    </xf>
    <xf numFmtId="3" fontId="13" fillId="4" borderId="1" xfId="1" applyNumberFormat="1" applyFont="1" applyFill="1" applyBorder="1" applyAlignment="1" applyProtection="1">
      <alignment horizontal="center" vertical="center" wrapText="1"/>
      <protection locked="0"/>
    </xf>
    <xf numFmtId="0" fontId="3" fillId="0" borderId="0" xfId="1" applyFont="1" applyAlignment="1" applyProtection="1">
      <alignment vertical="center"/>
      <protection locked="0"/>
    </xf>
    <xf numFmtId="0" fontId="5" fillId="0" borderId="6" xfId="0" applyFont="1" applyBorder="1" applyAlignment="1" applyProtection="1">
      <alignment horizontal="center" vertical="top" wrapText="1"/>
      <protection locked="0"/>
    </xf>
    <xf numFmtId="0" fontId="3" fillId="0" borderId="1" xfId="0" applyFont="1" applyBorder="1" applyAlignment="1" applyProtection="1">
      <alignment horizontal="center"/>
      <protection locked="0"/>
    </xf>
    <xf numFmtId="12" fontId="21" fillId="0" borderId="6" xfId="5" applyNumberFormat="1" applyFont="1" applyBorder="1" applyAlignment="1" applyProtection="1">
      <alignment horizontal="center" vertical="top" wrapText="1"/>
      <protection locked="0"/>
    </xf>
    <xf numFmtId="12" fontId="24" fillId="0" borderId="1" xfId="5" applyNumberFormat="1" applyFont="1" applyBorder="1" applyAlignment="1" applyProtection="1">
      <alignment horizontal="center"/>
      <protection locked="0"/>
    </xf>
    <xf numFmtId="0" fontId="12" fillId="2" borderId="1" xfId="1" applyFont="1" applyFill="1" applyBorder="1" applyAlignment="1" applyProtection="1">
      <alignment horizontal="center" vertical="center" wrapText="1"/>
    </xf>
    <xf numFmtId="49" fontId="16" fillId="5" borderId="5" xfId="0" applyNumberFormat="1" applyFont="1" applyFill="1" applyBorder="1" applyAlignment="1">
      <alignment horizontal="center" vertical="center" wrapText="1"/>
    </xf>
    <xf numFmtId="0" fontId="22" fillId="3" borderId="1" xfId="1" applyFont="1" applyFill="1" applyBorder="1" applyAlignment="1" applyProtection="1">
      <alignment horizontal="center"/>
      <protection locked="0"/>
    </xf>
    <xf numFmtId="0" fontId="0" fillId="3" borderId="1" xfId="0" applyFill="1" applyBorder="1" applyAlignment="1">
      <alignment horizontal="center" vertical="center" wrapText="1"/>
    </xf>
    <xf numFmtId="49" fontId="16" fillId="3" borderId="1" xfId="0" applyNumberFormat="1" applyFont="1" applyFill="1" applyBorder="1" applyAlignment="1">
      <alignment vertical="center" wrapText="1"/>
    </xf>
    <xf numFmtId="12" fontId="21" fillId="2" borderId="2" xfId="5" applyNumberFormat="1" applyFont="1" applyFill="1" applyBorder="1" applyAlignment="1" applyProtection="1">
      <alignment horizontal="center" vertical="center" wrapText="1"/>
    </xf>
    <xf numFmtId="49" fontId="16" fillId="3" borderId="1" xfId="0" applyNumberFormat="1" applyFont="1" applyFill="1" applyBorder="1" applyAlignment="1">
      <alignment horizontal="center" vertical="center" wrapText="1"/>
    </xf>
    <xf numFmtId="0" fontId="16" fillId="3" borderId="1" xfId="0" applyFont="1" applyFill="1" applyBorder="1" applyAlignment="1">
      <alignment horizontal="left" vertical="center" wrapText="1"/>
    </xf>
    <xf numFmtId="0" fontId="22" fillId="3" borderId="1" xfId="1" applyFont="1" applyFill="1" applyBorder="1" applyProtection="1">
      <protection locked="0"/>
    </xf>
    <xf numFmtId="0" fontId="3" fillId="3" borderId="1" xfId="1" applyFont="1" applyFill="1" applyBorder="1" applyProtection="1">
      <protection locked="0"/>
    </xf>
    <xf numFmtId="0" fontId="3" fillId="3" borderId="1" xfId="1" applyFont="1" applyFill="1" applyBorder="1" applyProtection="1"/>
    <xf numFmtId="0" fontId="8" fillId="3" borderId="1" xfId="1" applyFont="1" applyFill="1" applyBorder="1" applyProtection="1">
      <protection locked="0"/>
    </xf>
    <xf numFmtId="0" fontId="0" fillId="3" borderId="1" xfId="0" applyFill="1" applyBorder="1"/>
    <xf numFmtId="0" fontId="16" fillId="3" borderId="1" xfId="0" applyFont="1" applyFill="1" applyBorder="1" applyAlignment="1">
      <alignment horizontal="center" vertical="center" wrapText="1"/>
    </xf>
    <xf numFmtId="0" fontId="12" fillId="2" borderId="2" xfId="1" applyFont="1" applyFill="1" applyBorder="1" applyAlignment="1" applyProtection="1">
      <alignment horizontal="center" vertical="center" wrapText="1"/>
    </xf>
    <xf numFmtId="12" fontId="12" fillId="2" borderId="2" xfId="1" applyNumberFormat="1" applyFont="1" applyFill="1" applyBorder="1" applyAlignment="1" applyProtection="1">
      <alignment horizontal="center" vertical="center" wrapText="1"/>
    </xf>
    <xf numFmtId="3" fontId="13" fillId="4" borderId="2" xfId="1" applyNumberFormat="1" applyFont="1" applyFill="1" applyBorder="1" applyAlignment="1" applyProtection="1">
      <alignment vertical="top" wrapText="1"/>
      <protection locked="0"/>
    </xf>
    <xf numFmtId="4" fontId="20" fillId="3" borderId="1" xfId="0" applyNumberFormat="1" applyFont="1" applyFill="1" applyBorder="1" applyAlignment="1" applyProtection="1">
      <alignment horizontal="center" vertical="center" wrapText="1"/>
      <protection locked="0"/>
    </xf>
    <xf numFmtId="0" fontId="3" fillId="3" borderId="1" xfId="1" applyFont="1" applyFill="1" applyBorder="1" applyAlignment="1" applyProtection="1">
      <alignment horizontal="center"/>
      <protection locked="0"/>
    </xf>
    <xf numFmtId="0" fontId="3" fillId="3" borderId="1" xfId="0" applyFont="1" applyFill="1" applyBorder="1" applyProtection="1">
      <protection locked="0"/>
    </xf>
    <xf numFmtId="12" fontId="21" fillId="2" borderId="2" xfId="5" applyNumberFormat="1" applyFont="1" applyFill="1" applyBorder="1" applyAlignment="1" applyProtection="1">
      <alignment horizontal="center" vertical="top" wrapText="1"/>
    </xf>
    <xf numFmtId="12" fontId="21" fillId="2" borderId="7" xfId="5" applyNumberFormat="1" applyFont="1" applyFill="1" applyBorder="1" applyAlignment="1" applyProtection="1">
      <alignment horizontal="center" vertical="center" wrapText="1"/>
    </xf>
    <xf numFmtId="49" fontId="18" fillId="3" borderId="1" xfId="0" applyNumberFormat="1" applyFont="1" applyFill="1" applyBorder="1" applyAlignment="1">
      <alignment vertical="center" wrapText="1"/>
    </xf>
    <xf numFmtId="0" fontId="3" fillId="3" borderId="1" xfId="0" applyFont="1" applyFill="1" applyBorder="1" applyAlignment="1" applyProtection="1">
      <alignment horizontal="center" vertical="center"/>
      <protection locked="0"/>
    </xf>
    <xf numFmtId="0" fontId="25" fillId="3" borderId="1"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6" fillId="3" borderId="9" xfId="0" applyFont="1" applyFill="1" applyBorder="1" applyAlignment="1">
      <alignment horizontal="left" vertical="center" wrapText="1"/>
    </xf>
    <xf numFmtId="0" fontId="26" fillId="3" borderId="8" xfId="0" applyFont="1" applyFill="1" applyBorder="1" applyAlignment="1">
      <alignment horizontal="left" vertical="center" wrapText="1"/>
    </xf>
    <xf numFmtId="0" fontId="28" fillId="0" borderId="10" xfId="0" applyFont="1" applyBorder="1" applyAlignment="1">
      <alignment horizontal="center" vertical="center" wrapText="1"/>
    </xf>
    <xf numFmtId="0" fontId="28" fillId="0" borderId="9" xfId="0" applyFont="1" applyBorder="1" applyAlignment="1">
      <alignment horizontal="center" vertical="center" wrapText="1"/>
    </xf>
    <xf numFmtId="0" fontId="29" fillId="0" borderId="10" xfId="0" applyFont="1" applyBorder="1" applyAlignment="1">
      <alignment horizontal="left" vertical="center" wrapText="1"/>
    </xf>
    <xf numFmtId="0" fontId="29" fillId="0" borderId="9" xfId="0" applyFont="1" applyBorder="1" applyAlignment="1">
      <alignment horizontal="left" vertical="center" wrapText="1"/>
    </xf>
    <xf numFmtId="0" fontId="31" fillId="0" borderId="10" xfId="0" applyFont="1" applyBorder="1" applyAlignment="1">
      <alignment horizontal="left" vertical="center" wrapText="1"/>
    </xf>
    <xf numFmtId="0" fontId="31" fillId="0" borderId="10" xfId="0" applyFont="1" applyBorder="1" applyAlignment="1">
      <alignment horizontal="center" vertical="center"/>
    </xf>
    <xf numFmtId="0" fontId="32" fillId="0" borderId="10" xfId="0" applyFont="1" applyBorder="1" applyAlignment="1">
      <alignment horizontal="center" vertical="center"/>
    </xf>
    <xf numFmtId="49" fontId="16" fillId="3" borderId="10" xfId="0" applyNumberFormat="1" applyFont="1" applyFill="1" applyBorder="1" applyAlignment="1">
      <alignment horizontal="center" vertical="center" wrapText="1"/>
    </xf>
    <xf numFmtId="0" fontId="0" fillId="3" borderId="10" xfId="0" applyFill="1" applyBorder="1" applyAlignment="1">
      <alignment horizontal="center" vertical="center" wrapText="1"/>
    </xf>
    <xf numFmtId="0" fontId="3" fillId="3" borderId="10" xfId="1" applyFont="1" applyFill="1" applyBorder="1" applyProtection="1">
      <protection locked="0"/>
    </xf>
    <xf numFmtId="0" fontId="16" fillId="3" borderId="10" xfId="0" applyFont="1" applyFill="1" applyBorder="1" applyAlignment="1">
      <alignment horizontal="left" vertical="center" wrapText="1"/>
    </xf>
    <xf numFmtId="0" fontId="3" fillId="0" borderId="10" xfId="1" applyFont="1" applyBorder="1" applyProtection="1">
      <protection locked="0"/>
    </xf>
    <xf numFmtId="0" fontId="3" fillId="0" borderId="10" xfId="1" applyFont="1" applyBorder="1" applyProtection="1"/>
    <xf numFmtId="0" fontId="7" fillId="0" borderId="3"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4" fillId="0" borderId="1" xfId="0" applyFont="1" applyFill="1" applyBorder="1" applyAlignment="1" applyProtection="1">
      <alignment horizontal="center" vertical="top" wrapText="1"/>
      <protection locked="0"/>
    </xf>
    <xf numFmtId="12" fontId="21" fillId="2" borderId="2" xfId="5" applyNumberFormat="1"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21" fillId="0" borderId="3" xfId="1" applyFont="1" applyFill="1" applyBorder="1" applyAlignment="1" applyProtection="1">
      <alignment horizontal="center" vertical="center" wrapText="1"/>
      <protection locked="0"/>
    </xf>
    <xf numFmtId="0" fontId="21" fillId="0" borderId="4" xfId="1"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center" wrapText="1"/>
      <protection locked="0"/>
    </xf>
    <xf numFmtId="0" fontId="3" fillId="3" borderId="1" xfId="1" applyFont="1" applyFill="1" applyBorder="1" applyAlignment="1" applyProtection="1">
      <alignment horizontal="center"/>
    </xf>
    <xf numFmtId="0" fontId="4" fillId="0" borderId="0" xfId="1" applyFont="1" applyFill="1" applyBorder="1" applyAlignment="1" applyProtection="1">
      <alignment horizontal="center" vertical="top" wrapText="1"/>
      <protection locked="0"/>
    </xf>
    <xf numFmtId="0" fontId="12" fillId="2" borderId="2" xfId="1" applyFont="1" applyFill="1" applyBorder="1" applyAlignment="1" applyProtection="1">
      <alignment horizontal="center" vertical="center" wrapText="1"/>
    </xf>
  </cellXfs>
  <cellStyles count="9">
    <cellStyle name="Normal" xfId="0" builtinId="0"/>
    <cellStyle name="Normal 2" xfId="1" xr:uid="{00000000-0005-0000-0000-000000000000}"/>
    <cellStyle name="Normal 2 2" xfId="8" xr:uid="{00000000-0005-0000-0000-000001000000}"/>
    <cellStyle name="Normal 2 3" xfId="7" xr:uid="{00000000-0005-0000-0000-000002000000}"/>
    <cellStyle name="Normal 3" xfId="2" xr:uid="{00000000-0005-0000-0000-000003000000}"/>
    <cellStyle name="Percent" xfId="5" builtinId="5"/>
    <cellStyle name="Обычный 2" xfId="3" xr:uid="{00000000-0005-0000-0000-000005000000}"/>
    <cellStyle name="Обычный 2 2" xfId="4" xr:uid="{00000000-0005-0000-0000-000006000000}"/>
    <cellStyle name="Обычный 3"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strumentariu%20repetat%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Legendă"/>
    </sheetNames>
    <sheetDataSet>
      <sheetData sheetId="0">
        <row r="17">
          <cell r="A17">
            <v>19</v>
          </cell>
        </row>
        <row r="22">
          <cell r="E22">
            <v>9</v>
          </cell>
          <cell r="G22">
            <v>1500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FF0000"/>
  </sheetPr>
  <dimension ref="A1:W43"/>
  <sheetViews>
    <sheetView zoomScaleNormal="100" workbookViewId="0">
      <selection activeCell="H14" sqref="H14"/>
    </sheetView>
  </sheetViews>
  <sheetFormatPr defaultColWidth="9.140625" defaultRowHeight="15.75" x14ac:dyDescent="0.25"/>
  <cols>
    <col min="1" max="1" width="5.7109375" style="13" customWidth="1"/>
    <col min="2" max="2" width="4.42578125" style="19" customWidth="1"/>
    <col min="3" max="3" width="25.85546875" style="21" customWidth="1"/>
    <col min="4" max="4" width="27.85546875" style="20" customWidth="1"/>
    <col min="5" max="5" width="10.5703125" style="13" customWidth="1"/>
    <col min="6" max="6" width="11.28515625" style="13" customWidth="1"/>
    <col min="7" max="7" width="10.7109375" style="13" customWidth="1"/>
    <col min="8" max="8" width="108.85546875" style="20" customWidth="1"/>
    <col min="9" max="9" width="27.85546875" style="35" customWidth="1"/>
    <col min="10" max="10" width="28.5703125" style="13" customWidth="1"/>
    <col min="11" max="11" width="1.7109375" style="37" customWidth="1"/>
    <col min="12" max="14" width="9.140625" style="13" customWidth="1"/>
    <col min="15" max="16384" width="9.140625" style="13"/>
  </cols>
  <sheetData>
    <row r="1" spans="1:23" x14ac:dyDescent="0.25">
      <c r="B1" s="13"/>
      <c r="C1" s="19"/>
      <c r="D1" s="95" t="s">
        <v>30</v>
      </c>
      <c r="E1" s="96"/>
      <c r="F1" s="96"/>
      <c r="G1" s="96"/>
      <c r="H1" s="96"/>
      <c r="I1" s="39"/>
      <c r="J1" s="39"/>
      <c r="K1" s="40"/>
    </row>
    <row r="2" spans="1:23" x14ac:dyDescent="0.25">
      <c r="D2" s="99" t="s">
        <v>15</v>
      </c>
      <c r="E2" s="99"/>
      <c r="F2" s="99"/>
      <c r="G2" s="99"/>
      <c r="H2" s="99"/>
    </row>
    <row r="3" spans="1:23" ht="31.15" customHeight="1" x14ac:dyDescent="0.25">
      <c r="A3" s="100" t="s">
        <v>10</v>
      </c>
      <c r="B3" s="100"/>
      <c r="C3" s="100"/>
      <c r="D3" s="101" t="s">
        <v>26</v>
      </c>
      <c r="E3" s="101"/>
      <c r="F3" s="101"/>
      <c r="G3" s="101"/>
      <c r="H3" s="101"/>
      <c r="I3" s="35" t="s">
        <v>32</v>
      </c>
      <c r="J3" s="13" t="s">
        <v>13</v>
      </c>
    </row>
    <row r="4" spans="1:23" s="17" customFormat="1" ht="37.15" customHeight="1" x14ac:dyDescent="0.25">
      <c r="A4" s="102" t="s">
        <v>9</v>
      </c>
      <c r="B4" s="102"/>
      <c r="C4" s="102"/>
      <c r="D4" s="103" t="s">
        <v>97</v>
      </c>
      <c r="E4" s="104"/>
      <c r="F4" s="104"/>
      <c r="G4" s="104"/>
      <c r="H4" s="104"/>
      <c r="I4" s="30"/>
      <c r="J4" s="16" t="s">
        <v>14</v>
      </c>
      <c r="K4" s="38"/>
    </row>
    <row r="5" spans="1:23" s="18" customFormat="1" x14ac:dyDescent="0.25">
      <c r="B5" s="23"/>
      <c r="C5" s="22"/>
      <c r="D5" s="97"/>
      <c r="E5" s="97"/>
      <c r="F5" s="97"/>
      <c r="G5" s="97"/>
      <c r="H5" s="97"/>
      <c r="I5" s="97"/>
      <c r="J5" s="97"/>
      <c r="K5" s="38"/>
    </row>
    <row r="6" spans="1:23" s="50" customFormat="1" ht="47.25" x14ac:dyDescent="0.25">
      <c r="A6" s="42" t="s">
        <v>3</v>
      </c>
      <c r="B6" s="31" t="s">
        <v>0</v>
      </c>
      <c r="C6" s="42" t="s">
        <v>1</v>
      </c>
      <c r="D6" s="42" t="s">
        <v>4</v>
      </c>
      <c r="E6" s="42" t="s">
        <v>28</v>
      </c>
      <c r="F6" s="42" t="s">
        <v>29</v>
      </c>
      <c r="G6" s="42" t="s">
        <v>5</v>
      </c>
      <c r="H6" s="42" t="s">
        <v>6</v>
      </c>
      <c r="I6" s="36" t="s">
        <v>7</v>
      </c>
      <c r="J6" s="42" t="s">
        <v>8</v>
      </c>
      <c r="K6" s="49"/>
    </row>
    <row r="7" spans="1:23" s="52" customFormat="1" x14ac:dyDescent="0.25">
      <c r="A7" s="58">
        <v>1</v>
      </c>
      <c r="B7" s="98">
        <v>2</v>
      </c>
      <c r="C7" s="98"/>
      <c r="D7" s="98"/>
      <c r="E7" s="58">
        <v>3</v>
      </c>
      <c r="F7" s="58">
        <v>4</v>
      </c>
      <c r="G7" s="58">
        <v>5</v>
      </c>
      <c r="H7" s="73">
        <v>6</v>
      </c>
      <c r="I7" s="74">
        <v>7</v>
      </c>
      <c r="J7" s="58">
        <v>8</v>
      </c>
      <c r="K7" s="51"/>
    </row>
    <row r="8" spans="1:23" ht="30" x14ac:dyDescent="0.25">
      <c r="A8" s="75" t="s">
        <v>2</v>
      </c>
      <c r="B8" s="82">
        <v>1</v>
      </c>
      <c r="C8" s="82" t="s">
        <v>66</v>
      </c>
      <c r="D8" s="78" t="str">
        <f>C8</f>
        <v>Trocar reutilizabil  cu valva si robinet</v>
      </c>
      <c r="E8" s="41"/>
      <c r="F8" s="41"/>
      <c r="G8" s="57"/>
      <c r="H8" s="84" t="s">
        <v>44</v>
      </c>
      <c r="I8" s="70"/>
      <c r="J8" s="62"/>
      <c r="L8" s="37"/>
    </row>
    <row r="9" spans="1:23" ht="30" x14ac:dyDescent="0.25">
      <c r="A9" s="75" t="s">
        <v>2</v>
      </c>
      <c r="B9" s="82">
        <v>2</v>
      </c>
      <c r="C9" s="82" t="s">
        <v>67</v>
      </c>
      <c r="D9" s="78" t="str">
        <f t="shared" ref="D9:D22" si="0">C9</f>
        <v xml:space="preserve">Pensa moale, monopolara cu cremaliera </v>
      </c>
      <c r="E9" s="41"/>
      <c r="F9" s="41"/>
      <c r="G9" s="57"/>
      <c r="H9" s="84" t="s">
        <v>45</v>
      </c>
      <c r="I9" s="70"/>
      <c r="J9" s="62"/>
    </row>
    <row r="10" spans="1:23" ht="45" x14ac:dyDescent="0.25">
      <c r="A10" s="75" t="s">
        <v>2</v>
      </c>
      <c r="B10" s="82">
        <v>3</v>
      </c>
      <c r="C10" s="82" t="s">
        <v>68</v>
      </c>
      <c r="D10" s="78" t="str">
        <f t="shared" si="0"/>
        <v xml:space="preserve">Pensa crocodil,cu margine ondulata a dintilor, monopolara cu cremaliera </v>
      </c>
      <c r="E10" s="41"/>
      <c r="F10" s="41"/>
      <c r="G10" s="57"/>
      <c r="H10" s="84" t="s">
        <v>93</v>
      </c>
      <c r="I10" s="70"/>
      <c r="J10" s="62"/>
    </row>
    <row r="11" spans="1:23" ht="30" x14ac:dyDescent="0.25">
      <c r="A11" s="75" t="s">
        <v>2</v>
      </c>
      <c r="B11" s="82">
        <v>4</v>
      </c>
      <c r="C11" s="82" t="s">
        <v>69</v>
      </c>
      <c r="D11" s="78" t="str">
        <f t="shared" si="0"/>
        <v>Pensa cu rind de dinti, monopolara cu cremaliera</v>
      </c>
      <c r="E11" s="41"/>
      <c r="F11" s="41"/>
      <c r="G11" s="57"/>
      <c r="H11" s="84" t="s">
        <v>46</v>
      </c>
      <c r="I11" s="70"/>
      <c r="J11" s="62"/>
    </row>
    <row r="12" spans="1:23" ht="25.5" x14ac:dyDescent="0.25">
      <c r="A12" s="75" t="s">
        <v>2</v>
      </c>
      <c r="B12" s="82">
        <v>5</v>
      </c>
      <c r="C12" s="82" t="s">
        <v>70</v>
      </c>
      <c r="D12" s="78" t="str">
        <f t="shared" si="0"/>
        <v>Foarfece monopolar curb</v>
      </c>
      <c r="E12" s="62"/>
      <c r="F12" s="62"/>
      <c r="G12" s="71"/>
      <c r="H12" s="84" t="s">
        <v>47</v>
      </c>
      <c r="I12" s="62"/>
      <c r="J12" s="62"/>
      <c r="K12" s="1"/>
      <c r="L12" s="1"/>
      <c r="M12" s="1"/>
      <c r="N12" s="1"/>
      <c r="O12" s="1"/>
      <c r="P12" s="1"/>
      <c r="Q12" s="1"/>
      <c r="R12" s="1"/>
      <c r="S12" s="1"/>
      <c r="T12" s="1"/>
      <c r="U12" s="1"/>
      <c r="V12" s="1"/>
      <c r="W12" s="1"/>
    </row>
    <row r="13" spans="1:23" ht="25.5" x14ac:dyDescent="0.3">
      <c r="A13" s="75" t="s">
        <v>2</v>
      </c>
      <c r="B13" s="82">
        <v>6</v>
      </c>
      <c r="C13" s="82" t="s">
        <v>71</v>
      </c>
      <c r="D13" s="78" t="str">
        <f t="shared" si="0"/>
        <v>Foarfece monopolar drept</v>
      </c>
      <c r="E13" s="64"/>
      <c r="F13" s="64"/>
      <c r="G13" s="64"/>
      <c r="H13" s="84" t="s">
        <v>48</v>
      </c>
      <c r="I13" s="64"/>
      <c r="J13" s="64"/>
      <c r="K13" s="9"/>
      <c r="L13" s="9"/>
      <c r="M13" s="9"/>
      <c r="N13" s="9"/>
      <c r="O13" s="9"/>
      <c r="P13" s="9"/>
      <c r="Q13" s="9"/>
      <c r="R13" s="9"/>
      <c r="S13" s="9"/>
      <c r="T13" s="9"/>
      <c r="U13" s="9"/>
      <c r="V13" s="9"/>
      <c r="W13" s="9"/>
    </row>
    <row r="14" spans="1:23" ht="30" x14ac:dyDescent="0.3">
      <c r="A14" s="75" t="s">
        <v>2</v>
      </c>
      <c r="B14" s="82">
        <v>7</v>
      </c>
      <c r="C14" s="82" t="s">
        <v>72</v>
      </c>
      <c r="D14" s="78" t="str">
        <f t="shared" si="0"/>
        <v xml:space="preserve"> Pensa pentru cuagulare monopolara butonata</v>
      </c>
      <c r="E14" s="64"/>
      <c r="F14" s="64"/>
      <c r="G14" s="64"/>
      <c r="H14" s="84" t="s">
        <v>49</v>
      </c>
      <c r="I14" s="64"/>
      <c r="J14" s="64"/>
      <c r="K14" s="9"/>
      <c r="L14" s="9"/>
      <c r="M14" s="9"/>
      <c r="N14" s="9"/>
      <c r="O14" s="9"/>
      <c r="P14" s="9"/>
      <c r="Q14" s="9"/>
      <c r="R14" s="9"/>
      <c r="S14" s="9"/>
      <c r="T14" s="9"/>
      <c r="U14" s="9"/>
      <c r="V14" s="9"/>
      <c r="W14" s="9"/>
    </row>
    <row r="15" spans="1:23" ht="30" x14ac:dyDescent="0.3">
      <c r="A15" s="75" t="s">
        <v>2</v>
      </c>
      <c r="B15" s="82">
        <v>8</v>
      </c>
      <c r="C15" s="82" t="s">
        <v>73</v>
      </c>
      <c r="D15" s="78" t="str">
        <f t="shared" si="0"/>
        <v>Cirlig pentru cuagulare monopolara</v>
      </c>
      <c r="E15" s="64"/>
      <c r="F15" s="64"/>
      <c r="G15" s="64"/>
      <c r="H15" s="84" t="s">
        <v>50</v>
      </c>
      <c r="I15" s="64"/>
      <c r="J15" s="64"/>
      <c r="K15" s="9"/>
      <c r="L15" s="9"/>
      <c r="M15" s="9"/>
      <c r="N15" s="9"/>
      <c r="O15" s="9"/>
      <c r="P15" s="9"/>
      <c r="Q15" s="9"/>
      <c r="R15" s="9"/>
      <c r="S15" s="9"/>
      <c r="T15" s="9"/>
      <c r="U15" s="9"/>
      <c r="V15" s="9"/>
      <c r="W15" s="9"/>
    </row>
    <row r="16" spans="1:23" ht="30" x14ac:dyDescent="0.25">
      <c r="A16" s="75" t="s">
        <v>2</v>
      </c>
      <c r="B16" s="82">
        <v>9</v>
      </c>
      <c r="C16" s="82" t="s">
        <v>74</v>
      </c>
      <c r="D16" s="78" t="str">
        <f t="shared" si="0"/>
        <v xml:space="preserve">Portac laporoscopic cu falci zimtate drepti </v>
      </c>
      <c r="E16" s="65"/>
      <c r="F16" s="65"/>
      <c r="G16" s="65"/>
      <c r="H16" s="84" t="s">
        <v>51</v>
      </c>
      <c r="I16" s="65"/>
      <c r="J16" s="65"/>
      <c r="K16" s="34"/>
      <c r="L16" s="34"/>
      <c r="M16" s="34"/>
      <c r="N16" s="34"/>
      <c r="O16" s="34"/>
      <c r="P16" s="34"/>
      <c r="Q16" s="34"/>
      <c r="R16" s="34"/>
      <c r="S16" s="34"/>
      <c r="T16" s="34"/>
      <c r="U16" s="34"/>
      <c r="V16" s="34"/>
      <c r="W16" s="34"/>
    </row>
    <row r="17" spans="1:23" ht="25.5" x14ac:dyDescent="0.25">
      <c r="A17" s="75" t="s">
        <v>2</v>
      </c>
      <c r="B17" s="82">
        <v>10</v>
      </c>
      <c r="C17" s="82" t="s">
        <v>75</v>
      </c>
      <c r="D17" s="78" t="str">
        <f t="shared" si="0"/>
        <v>Impingator de nod</v>
      </c>
      <c r="E17" s="65"/>
      <c r="F17" s="65"/>
      <c r="G17" s="65"/>
      <c r="H17" s="84" t="s">
        <v>52</v>
      </c>
      <c r="I17" s="65"/>
      <c r="J17" s="65"/>
      <c r="K17" s="34"/>
      <c r="L17" s="34"/>
      <c r="M17" s="34"/>
      <c r="N17" s="34"/>
      <c r="O17" s="34"/>
      <c r="P17" s="34"/>
      <c r="Q17" s="34"/>
      <c r="R17" s="34"/>
      <c r="S17" s="34"/>
      <c r="T17" s="34"/>
      <c r="U17" s="34"/>
      <c r="V17" s="34"/>
      <c r="W17" s="34"/>
    </row>
    <row r="18" spans="1:23" ht="30" x14ac:dyDescent="0.25">
      <c r="A18" s="75" t="s">
        <v>2</v>
      </c>
      <c r="B18" s="82">
        <v>11</v>
      </c>
      <c r="C18" s="82" t="s">
        <v>76</v>
      </c>
      <c r="D18" s="78" t="str">
        <f t="shared" si="0"/>
        <v>Departator de organe cu 3 degete</v>
      </c>
      <c r="E18" s="72"/>
      <c r="F18" s="72"/>
      <c r="G18" s="72"/>
      <c r="H18" s="84" t="s">
        <v>94</v>
      </c>
      <c r="I18" s="76"/>
      <c r="J18" s="72"/>
    </row>
    <row r="19" spans="1:23" ht="25.5" x14ac:dyDescent="0.25">
      <c r="A19" s="75" t="s">
        <v>2</v>
      </c>
      <c r="B19" s="82">
        <v>12</v>
      </c>
      <c r="C19" s="82" t="s">
        <v>77</v>
      </c>
      <c r="D19" s="78" t="str">
        <f t="shared" si="0"/>
        <v>Palpator</v>
      </c>
      <c r="E19" s="72"/>
      <c r="F19" s="72"/>
      <c r="G19" s="72"/>
      <c r="H19" s="84" t="s">
        <v>54</v>
      </c>
      <c r="I19" s="76"/>
      <c r="J19" s="72"/>
    </row>
    <row r="20" spans="1:23" ht="25.5" x14ac:dyDescent="0.25">
      <c r="A20" s="75" t="s">
        <v>2</v>
      </c>
      <c r="B20" s="82">
        <v>13</v>
      </c>
      <c r="C20" s="82" t="s">
        <v>78</v>
      </c>
      <c r="D20" s="78" t="str">
        <f t="shared" si="0"/>
        <v>Ac pentru punctie</v>
      </c>
      <c r="E20" s="72"/>
      <c r="F20" s="72"/>
      <c r="G20" s="72"/>
      <c r="H20" s="84" t="s">
        <v>55</v>
      </c>
      <c r="I20" s="76"/>
      <c r="J20" s="72"/>
    </row>
    <row r="21" spans="1:23" ht="25.5" x14ac:dyDescent="0.25">
      <c r="A21" s="75" t="s">
        <v>2</v>
      </c>
      <c r="B21" s="82">
        <v>14</v>
      </c>
      <c r="C21" s="82" t="s">
        <v>79</v>
      </c>
      <c r="D21" s="78" t="str">
        <f t="shared" si="0"/>
        <v>Tub de aspiratie</v>
      </c>
      <c r="E21" s="72"/>
      <c r="F21" s="72"/>
      <c r="G21" s="72"/>
      <c r="H21" s="84" t="s">
        <v>56</v>
      </c>
      <c r="I21" s="76"/>
      <c r="J21" s="72"/>
    </row>
    <row r="22" spans="1:23" ht="25.5" x14ac:dyDescent="0.25">
      <c r="A22" s="75" t="s">
        <v>2</v>
      </c>
      <c r="B22" s="82">
        <v>15</v>
      </c>
      <c r="C22" s="82" t="s">
        <v>80</v>
      </c>
      <c r="D22" s="78" t="str">
        <f t="shared" si="0"/>
        <v>Clepator</v>
      </c>
      <c r="E22" s="72"/>
      <c r="F22" s="72"/>
      <c r="G22" s="72"/>
      <c r="H22" s="84" t="s">
        <v>57</v>
      </c>
      <c r="I22" s="76"/>
      <c r="J22" s="72"/>
    </row>
    <row r="23" spans="1:23" ht="36" hidden="1" x14ac:dyDescent="0.25">
      <c r="A23" s="75" t="s">
        <v>2</v>
      </c>
      <c r="B23" s="82">
        <v>16</v>
      </c>
      <c r="C23" s="82" t="s">
        <v>81</v>
      </c>
      <c r="D23" s="79" t="s">
        <v>53</v>
      </c>
      <c r="E23" s="72"/>
      <c r="F23" s="72"/>
      <c r="G23" s="72"/>
      <c r="H23" s="84" t="s">
        <v>58</v>
      </c>
      <c r="I23" s="76"/>
      <c r="J23" s="72"/>
    </row>
    <row r="24" spans="1:23" ht="25.5" x14ac:dyDescent="0.25">
      <c r="A24" s="75" t="s">
        <v>2</v>
      </c>
      <c r="B24" s="82">
        <v>17</v>
      </c>
      <c r="C24" s="82" t="s">
        <v>82</v>
      </c>
      <c r="D24" s="78" t="str">
        <f t="shared" ref="D24:D36" si="1">C24</f>
        <v>Manipulator uterin,</v>
      </c>
      <c r="E24" s="72"/>
      <c r="F24" s="72"/>
      <c r="G24" s="72"/>
      <c r="H24" s="84" t="s">
        <v>59</v>
      </c>
      <c r="I24" s="76"/>
      <c r="J24" s="72"/>
    </row>
    <row r="25" spans="1:23" ht="25.5" x14ac:dyDescent="0.25">
      <c r="A25" s="75" t="s">
        <v>2</v>
      </c>
      <c r="B25" s="82">
        <v>18</v>
      </c>
      <c r="C25" s="83" t="s">
        <v>83</v>
      </c>
      <c r="D25" s="78" t="str">
        <f t="shared" si="1"/>
        <v>Miner monopolar</v>
      </c>
      <c r="E25" s="72"/>
      <c r="F25" s="72"/>
      <c r="G25" s="72"/>
      <c r="H25" s="85" t="s">
        <v>34</v>
      </c>
      <c r="I25" s="76"/>
      <c r="J25" s="72"/>
    </row>
    <row r="26" spans="1:23" ht="25.5" x14ac:dyDescent="0.25">
      <c r="A26" s="75" t="s">
        <v>2</v>
      </c>
      <c r="B26" s="82">
        <v>19</v>
      </c>
      <c r="C26" s="83" t="s">
        <v>84</v>
      </c>
      <c r="D26" s="78" t="str">
        <f t="shared" si="1"/>
        <v>Tub de insuflare CO2</v>
      </c>
      <c r="E26" s="72"/>
      <c r="F26" s="72"/>
      <c r="G26" s="72"/>
      <c r="H26" s="85" t="s">
        <v>60</v>
      </c>
      <c r="I26" s="76"/>
      <c r="J26" s="72"/>
    </row>
    <row r="27" spans="1:23" ht="25.5" x14ac:dyDescent="0.25">
      <c r="A27" s="75" t="s">
        <v>2</v>
      </c>
      <c r="B27" s="82">
        <v>20</v>
      </c>
      <c r="C27" s="83" t="s">
        <v>85</v>
      </c>
      <c r="D27" s="78" t="str">
        <f t="shared" si="1"/>
        <v xml:space="preserve">Motor electronic </v>
      </c>
      <c r="E27" s="72"/>
      <c r="F27" s="72"/>
      <c r="G27" s="72"/>
      <c r="H27" s="85" t="s">
        <v>35</v>
      </c>
      <c r="I27" s="76"/>
      <c r="J27" s="72"/>
    </row>
    <row r="28" spans="1:23" ht="90" x14ac:dyDescent="0.25">
      <c r="A28" s="75" t="s">
        <v>2</v>
      </c>
      <c r="B28" s="83">
        <v>21</v>
      </c>
      <c r="C28" s="83" t="s">
        <v>86</v>
      </c>
      <c r="D28" s="78" t="str">
        <f t="shared" si="1"/>
        <v>Resectoscop bipolar</v>
      </c>
      <c r="E28" s="72"/>
      <c r="F28" s="72"/>
      <c r="G28" s="72"/>
      <c r="H28" s="85" t="s">
        <v>36</v>
      </c>
      <c r="I28" s="76"/>
      <c r="J28" s="72"/>
    </row>
    <row r="29" spans="1:23" ht="30" x14ac:dyDescent="0.25">
      <c r="A29" s="75" t="s">
        <v>2</v>
      </c>
      <c r="B29" s="83">
        <v>22</v>
      </c>
      <c r="C29" s="83" t="s">
        <v>87</v>
      </c>
      <c r="D29" s="78" t="str">
        <f t="shared" si="1"/>
        <v>Foarfece monopolar in forma de cirlig</v>
      </c>
      <c r="E29" s="72"/>
      <c r="F29" s="72"/>
      <c r="G29" s="72"/>
      <c r="H29" s="85" t="s">
        <v>61</v>
      </c>
      <c r="I29" s="76"/>
      <c r="J29" s="72"/>
    </row>
    <row r="30" spans="1:23" ht="45" x14ac:dyDescent="0.25">
      <c r="A30" s="75" t="s">
        <v>2</v>
      </c>
      <c r="B30" s="83">
        <v>23</v>
      </c>
      <c r="C30" s="83" t="s">
        <v>88</v>
      </c>
      <c r="D30" s="78" t="str">
        <f t="shared" si="1"/>
        <v>Portac laporoscopic monopolar inclinat spre stinga</v>
      </c>
      <c r="E30" s="72"/>
      <c r="F30" s="72"/>
      <c r="G30" s="72"/>
      <c r="H30" s="85" t="s">
        <v>62</v>
      </c>
      <c r="I30" s="76"/>
      <c r="J30" s="72"/>
    </row>
    <row r="31" spans="1:23" ht="25.5" x14ac:dyDescent="0.25">
      <c r="A31" s="75" t="s">
        <v>2</v>
      </c>
      <c r="B31" s="83">
        <v>24</v>
      </c>
      <c r="C31" s="83" t="s">
        <v>89</v>
      </c>
      <c r="D31" s="78" t="str">
        <f t="shared" si="1"/>
        <v xml:space="preserve">Burghiu Myoma </v>
      </c>
      <c r="E31" s="72"/>
      <c r="F31" s="72"/>
      <c r="G31" s="72"/>
      <c r="H31" s="85" t="s">
        <v>65</v>
      </c>
      <c r="I31" s="76"/>
      <c r="J31" s="72"/>
    </row>
    <row r="32" spans="1:23" ht="25.5" x14ac:dyDescent="0.25">
      <c r="A32" s="75" t="s">
        <v>2</v>
      </c>
      <c r="B32" s="83">
        <v>25</v>
      </c>
      <c r="C32" s="82" t="s">
        <v>90</v>
      </c>
      <c r="D32" s="78" t="str">
        <f t="shared" si="1"/>
        <v xml:space="preserve">Ansa-electrod de coagulare  </v>
      </c>
      <c r="E32" s="72"/>
      <c r="F32" s="72"/>
      <c r="G32" s="72"/>
      <c r="H32" s="84" t="s">
        <v>95</v>
      </c>
      <c r="I32" s="76"/>
      <c r="J32" s="72"/>
    </row>
    <row r="33" spans="1:18" ht="25.5" x14ac:dyDescent="0.25">
      <c r="A33" s="75" t="s">
        <v>2</v>
      </c>
      <c r="B33" s="83">
        <v>26</v>
      </c>
      <c r="C33" s="82" t="s">
        <v>91</v>
      </c>
      <c r="D33" s="78" t="str">
        <f t="shared" si="1"/>
        <v>Ansa-electrod de coagulare</v>
      </c>
      <c r="E33" s="72"/>
      <c r="F33" s="72"/>
      <c r="G33" s="72"/>
      <c r="H33" s="84" t="s">
        <v>37</v>
      </c>
      <c r="I33" s="76"/>
      <c r="J33" s="72"/>
    </row>
    <row r="34" spans="1:18" ht="25.5" x14ac:dyDescent="0.25">
      <c r="A34" s="75" t="s">
        <v>2</v>
      </c>
      <c r="B34" s="83">
        <v>27</v>
      </c>
      <c r="C34" s="82" t="s">
        <v>92</v>
      </c>
      <c r="D34" s="78" t="str">
        <f t="shared" si="1"/>
        <v>Ansa-electrod de taiere</v>
      </c>
      <c r="E34" s="72"/>
      <c r="F34" s="72"/>
      <c r="G34" s="72"/>
      <c r="H34" s="86" t="s">
        <v>38</v>
      </c>
      <c r="I34" s="76"/>
      <c r="J34" s="72"/>
    </row>
    <row r="35" spans="1:18" ht="25.5" x14ac:dyDescent="0.25">
      <c r="A35" s="75" t="s">
        <v>2</v>
      </c>
      <c r="B35" s="83">
        <v>28</v>
      </c>
      <c r="C35" s="82" t="s">
        <v>92</v>
      </c>
      <c r="D35" s="78" t="str">
        <f t="shared" si="1"/>
        <v>Ansa-electrod de taiere</v>
      </c>
      <c r="E35" s="72"/>
      <c r="F35" s="72"/>
      <c r="G35" s="72"/>
      <c r="H35" s="86" t="s">
        <v>39</v>
      </c>
      <c r="I35" s="72"/>
      <c r="J35" s="72"/>
    </row>
    <row r="36" spans="1:18" ht="25.5" x14ac:dyDescent="0.25">
      <c r="A36" s="75" t="s">
        <v>2</v>
      </c>
      <c r="B36" s="83">
        <v>29</v>
      </c>
      <c r="C36" s="83" t="s">
        <v>83</v>
      </c>
      <c r="D36" s="78" t="str">
        <f t="shared" si="1"/>
        <v>Miner monopolar</v>
      </c>
      <c r="E36" s="72"/>
      <c r="F36" s="72"/>
      <c r="G36" s="72"/>
      <c r="H36" s="85" t="s">
        <v>40</v>
      </c>
      <c r="I36" s="76"/>
      <c r="J36" s="72"/>
    </row>
    <row r="37" spans="1:18" ht="60" hidden="1" x14ac:dyDescent="0.25">
      <c r="A37" s="75" t="s">
        <v>2</v>
      </c>
      <c r="B37" s="81">
        <v>33</v>
      </c>
      <c r="C37" s="79" t="s">
        <v>63</v>
      </c>
      <c r="D37" s="79" t="s">
        <v>63</v>
      </c>
      <c r="E37" s="72"/>
      <c r="F37" s="72"/>
      <c r="G37" s="72"/>
      <c r="H37" s="80" t="s">
        <v>41</v>
      </c>
      <c r="I37" s="76"/>
      <c r="J37" s="72"/>
    </row>
    <row r="38" spans="1:18" ht="48" hidden="1" x14ac:dyDescent="0.25">
      <c r="A38" s="75" t="s">
        <v>2</v>
      </c>
      <c r="B38" s="81">
        <v>35</v>
      </c>
      <c r="C38" s="79" t="s">
        <v>64</v>
      </c>
      <c r="D38" s="79" t="s">
        <v>64</v>
      </c>
      <c r="E38" s="72"/>
      <c r="F38" s="72"/>
      <c r="G38" s="72"/>
      <c r="H38" s="80" t="s">
        <v>42</v>
      </c>
      <c r="I38" s="76"/>
      <c r="J38" s="72"/>
    </row>
    <row r="39" spans="1:18" ht="20.25" x14ac:dyDescent="0.3">
      <c r="C39" s="9" t="s">
        <v>16</v>
      </c>
      <c r="D39" s="9"/>
      <c r="E39" s="9"/>
      <c r="F39" s="9"/>
      <c r="G39" s="9"/>
      <c r="H39" s="9"/>
      <c r="I39" s="9"/>
      <c r="J39" s="9"/>
      <c r="K39" s="9"/>
      <c r="L39" s="9"/>
      <c r="M39" s="9"/>
      <c r="N39" s="9"/>
      <c r="O39" s="9"/>
      <c r="P39" s="9"/>
      <c r="Q39" s="9"/>
      <c r="R39" s="9"/>
    </row>
    <row r="40" spans="1:18" ht="20.25" x14ac:dyDescent="0.3">
      <c r="C40" s="9"/>
      <c r="D40" s="9"/>
      <c r="E40" s="9"/>
      <c r="F40" s="9"/>
      <c r="G40" s="9"/>
      <c r="H40" s="9"/>
      <c r="I40" s="9"/>
      <c r="J40" s="9"/>
      <c r="K40" s="9"/>
      <c r="L40" s="9"/>
      <c r="M40" s="9"/>
      <c r="N40" s="9"/>
      <c r="O40" s="9"/>
      <c r="P40" s="9"/>
      <c r="Q40" s="9"/>
      <c r="R40" s="9"/>
    </row>
    <row r="41" spans="1:18" ht="20.25" x14ac:dyDescent="0.3">
      <c r="C41" s="9" t="s">
        <v>17</v>
      </c>
      <c r="D41" s="9"/>
      <c r="E41" s="9"/>
      <c r="F41" s="9"/>
      <c r="G41" s="9"/>
      <c r="H41" s="9"/>
      <c r="I41" s="9"/>
      <c r="J41" s="9"/>
      <c r="K41" s="9"/>
      <c r="L41" s="9" t="e">
        <f>SUM(#REF!)</f>
        <v>#REF!</v>
      </c>
      <c r="M41" s="9"/>
      <c r="N41" s="9"/>
      <c r="O41" s="9"/>
      <c r="P41" s="9"/>
      <c r="Q41" s="9"/>
      <c r="R41" s="9"/>
    </row>
    <row r="42" spans="1:18" x14ac:dyDescent="0.25">
      <c r="C42" s="34"/>
      <c r="D42" s="34"/>
      <c r="E42" s="34"/>
      <c r="F42" s="34"/>
      <c r="G42" s="34"/>
      <c r="H42" s="34"/>
      <c r="I42" s="34"/>
      <c r="J42" s="34"/>
      <c r="K42" s="34"/>
      <c r="L42" s="34"/>
      <c r="M42" s="34"/>
      <c r="N42" s="34"/>
      <c r="O42" s="34"/>
      <c r="P42" s="34"/>
      <c r="Q42" s="34"/>
      <c r="R42" s="34"/>
    </row>
    <row r="43" spans="1:18" x14ac:dyDescent="0.25">
      <c r="C43" s="34"/>
      <c r="D43" s="34"/>
      <c r="E43" s="34"/>
      <c r="F43" s="34"/>
      <c r="G43" s="34"/>
      <c r="H43" s="34"/>
      <c r="I43" s="34"/>
      <c r="J43" s="34"/>
      <c r="K43" s="34"/>
      <c r="L43" s="34"/>
      <c r="M43" s="34"/>
      <c r="N43" s="34"/>
      <c r="O43" s="34"/>
      <c r="P43" s="34"/>
      <c r="Q43" s="34"/>
      <c r="R43" s="34"/>
    </row>
  </sheetData>
  <autoFilter ref="A6:K39" xr:uid="{00000000-0009-0000-0000-000001000000}">
    <filterColumn colId="1">
      <filters blank="1">
        <filter val="10"/>
        <filter val="11"/>
        <filter val="12"/>
        <filter val="13"/>
        <filter val="14"/>
        <filter val="15"/>
        <filter val="17"/>
        <filter val="18"/>
        <filter val="19"/>
        <filter val="2"/>
        <filter val="20"/>
        <filter val="21"/>
        <filter val="22"/>
        <filter val="23"/>
        <filter val="24"/>
        <filter val="25"/>
        <filter val="26"/>
        <filter val="27"/>
        <filter val="28"/>
        <filter val="29"/>
        <filter val="3"/>
        <filter val="32"/>
        <filter val="34"/>
        <filter val="36"/>
        <filter val="37"/>
        <filter val="38"/>
        <filter val="39"/>
        <filter val="4"/>
        <filter val="40"/>
        <filter val="41"/>
        <filter val="5"/>
        <filter val="6"/>
        <filter val="7"/>
        <filter val="8"/>
        <filter val="9"/>
      </filters>
    </filterColumn>
  </autoFilter>
  <mergeCells count="9">
    <mergeCell ref="D1:H1"/>
    <mergeCell ref="D5:H5"/>
    <mergeCell ref="I5:J5"/>
    <mergeCell ref="B7:D7"/>
    <mergeCell ref="D2:H2"/>
    <mergeCell ref="A3:C3"/>
    <mergeCell ref="D3:H3"/>
    <mergeCell ref="A4:C4"/>
    <mergeCell ref="D4:H4"/>
  </mergeCells>
  <phoneticPr fontId="10" type="noConversion"/>
  <pageMargins left="0" right="0" top="0" bottom="0" header="0.31496062992125984" footer="0.31496062992125984"/>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4"/>
  <sheetViews>
    <sheetView tabSelected="1" zoomScaleNormal="100" workbookViewId="0">
      <selection activeCell="I8" sqref="I8"/>
    </sheetView>
  </sheetViews>
  <sheetFormatPr defaultColWidth="9.140625" defaultRowHeight="15.75" x14ac:dyDescent="0.25"/>
  <cols>
    <col min="1" max="2" width="3.42578125" style="1" customWidth="1"/>
    <col min="3" max="3" width="4.42578125" style="1" customWidth="1"/>
    <col min="4" max="4" width="25.85546875" style="1" customWidth="1"/>
    <col min="5" max="5" width="28" style="24" customWidth="1"/>
    <col min="6" max="6" width="8.7109375" style="7" customWidth="1"/>
    <col min="7" max="7" width="14.7109375" style="15"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8.42578125" style="32" customWidth="1"/>
    <col min="14" max="15" width="9.140625" style="1"/>
    <col min="16" max="16" width="9.140625" style="1" customWidth="1"/>
    <col min="17" max="16384" width="9.140625" style="1"/>
  </cols>
  <sheetData>
    <row r="1" spans="1:21" x14ac:dyDescent="0.25">
      <c r="D1" s="106" t="s">
        <v>31</v>
      </c>
      <c r="E1" s="106"/>
      <c r="F1" s="106"/>
      <c r="G1" s="106"/>
      <c r="H1" s="106"/>
      <c r="I1" s="106"/>
      <c r="J1" s="106"/>
      <c r="K1" s="106"/>
      <c r="L1" s="106"/>
    </row>
    <row r="2" spans="1:21" x14ac:dyDescent="0.25">
      <c r="D2" s="107" t="s">
        <v>18</v>
      </c>
      <c r="E2" s="107"/>
      <c r="F2" s="107"/>
      <c r="G2" s="107"/>
      <c r="H2" s="107"/>
      <c r="I2" s="107"/>
      <c r="J2" s="107"/>
      <c r="K2" s="14"/>
    </row>
    <row r="3" spans="1:21" x14ac:dyDescent="0.25">
      <c r="B3" s="108" t="s">
        <v>10</v>
      </c>
      <c r="C3" s="108"/>
      <c r="D3" s="108"/>
      <c r="E3" s="109" t="s">
        <v>26</v>
      </c>
      <c r="F3" s="109"/>
      <c r="G3" s="109"/>
      <c r="H3" s="109"/>
      <c r="I3" s="109"/>
      <c r="K3" s="1" t="s">
        <v>11</v>
      </c>
      <c r="L3" s="1" t="s">
        <v>13</v>
      </c>
    </row>
    <row r="4" spans="1:21" s="4" customFormat="1" ht="61.5" customHeight="1" x14ac:dyDescent="0.25">
      <c r="A4" s="2"/>
      <c r="B4" s="110" t="s">
        <v>9</v>
      </c>
      <c r="C4" s="110"/>
      <c r="D4" s="110"/>
      <c r="E4" s="111" t="s">
        <v>97</v>
      </c>
      <c r="F4" s="111"/>
      <c r="G4" s="111"/>
      <c r="H4" s="111"/>
      <c r="I4" s="111"/>
      <c r="J4" s="111"/>
      <c r="K4" s="3" t="s">
        <v>12</v>
      </c>
      <c r="L4" s="3" t="s">
        <v>14</v>
      </c>
      <c r="M4" s="33"/>
    </row>
    <row r="5" spans="1:21" s="5" customFormat="1" ht="20.100000000000001" customHeight="1" x14ac:dyDescent="0.25">
      <c r="A5" s="2"/>
      <c r="E5" s="113"/>
      <c r="F5" s="113"/>
      <c r="G5" s="113"/>
      <c r="H5" s="113"/>
      <c r="I5" s="113"/>
      <c r="J5" s="113"/>
      <c r="K5" s="113"/>
      <c r="L5" s="113"/>
      <c r="M5" s="33"/>
    </row>
    <row r="6" spans="1:21" s="48" customFormat="1" ht="43.5" customHeight="1" x14ac:dyDescent="0.2">
      <c r="A6" s="46"/>
      <c r="B6" s="25" t="s">
        <v>3</v>
      </c>
      <c r="C6" s="25" t="s">
        <v>0</v>
      </c>
      <c r="D6" s="25" t="s">
        <v>1</v>
      </c>
      <c r="E6" s="26" t="s">
        <v>4</v>
      </c>
      <c r="F6" s="53" t="s">
        <v>19</v>
      </c>
      <c r="G6" s="27" t="s">
        <v>20</v>
      </c>
      <c r="H6" s="53" t="s">
        <v>21</v>
      </c>
      <c r="I6" s="53" t="s">
        <v>22</v>
      </c>
      <c r="J6" s="28" t="s">
        <v>23</v>
      </c>
      <c r="K6" s="28" t="s">
        <v>24</v>
      </c>
      <c r="L6" s="53" t="s">
        <v>33</v>
      </c>
      <c r="M6" s="47" t="s">
        <v>27</v>
      </c>
    </row>
    <row r="7" spans="1:21" x14ac:dyDescent="0.25">
      <c r="A7" s="6"/>
      <c r="B7" s="67">
        <v>1</v>
      </c>
      <c r="C7" s="114">
        <v>2</v>
      </c>
      <c r="D7" s="114"/>
      <c r="E7" s="114"/>
      <c r="F7" s="67">
        <v>3</v>
      </c>
      <c r="G7" s="68">
        <v>4</v>
      </c>
      <c r="H7" s="67">
        <v>5</v>
      </c>
      <c r="I7" s="67">
        <v>6</v>
      </c>
      <c r="J7" s="67">
        <v>7</v>
      </c>
      <c r="K7" s="67">
        <v>8</v>
      </c>
      <c r="L7" s="67">
        <v>9</v>
      </c>
      <c r="M7" s="69"/>
    </row>
    <row r="8" spans="1:21" s="45" customFormat="1" ht="75" x14ac:dyDescent="0.25">
      <c r="A8" s="54"/>
      <c r="B8" s="59" t="s">
        <v>2</v>
      </c>
      <c r="C8" s="82">
        <v>1</v>
      </c>
      <c r="D8" s="82" t="s">
        <v>66</v>
      </c>
      <c r="E8" s="78" t="str">
        <f>D8</f>
        <v>Trocar reutilizabil  cu valva si robinet</v>
      </c>
      <c r="F8" s="66" t="s">
        <v>96</v>
      </c>
      <c r="G8" s="87">
        <v>4</v>
      </c>
      <c r="H8" s="77"/>
      <c r="I8" s="43"/>
      <c r="J8" s="43"/>
      <c r="K8" s="43"/>
      <c r="L8" s="60" t="s">
        <v>43</v>
      </c>
      <c r="M8" s="87">
        <v>33333</v>
      </c>
    </row>
    <row r="9" spans="1:21" s="45" customFormat="1" ht="75" x14ac:dyDescent="0.25">
      <c r="A9" s="54"/>
      <c r="B9" s="59" t="s">
        <v>2</v>
      </c>
      <c r="C9" s="82">
        <v>2</v>
      </c>
      <c r="D9" s="82" t="s">
        <v>67</v>
      </c>
      <c r="E9" s="78" t="str">
        <f t="shared" ref="E9:E36" si="0">D9</f>
        <v xml:space="preserve">Pensa moale, monopolara cu cremaliera </v>
      </c>
      <c r="F9" s="66" t="s">
        <v>96</v>
      </c>
      <c r="G9" s="87">
        <v>2</v>
      </c>
      <c r="H9" s="56"/>
      <c r="I9" s="43"/>
      <c r="J9" s="55"/>
      <c r="K9" s="55"/>
      <c r="L9" s="60" t="s">
        <v>43</v>
      </c>
      <c r="M9" s="87">
        <v>15000</v>
      </c>
    </row>
    <row r="10" spans="1:21" s="44" customFormat="1" ht="75" x14ac:dyDescent="0.25">
      <c r="A10" s="29"/>
      <c r="B10" s="59" t="s">
        <v>2</v>
      </c>
      <c r="C10" s="82">
        <v>3</v>
      </c>
      <c r="D10" s="82" t="s">
        <v>68</v>
      </c>
      <c r="E10" s="78" t="str">
        <f t="shared" si="0"/>
        <v xml:space="preserve">Pensa crocodil,cu margine ondulata a dintilor, monopolara cu cremaliera </v>
      </c>
      <c r="F10" s="66" t="s">
        <v>96</v>
      </c>
      <c r="G10" s="87">
        <v>2</v>
      </c>
      <c r="H10" s="56"/>
      <c r="I10" s="43"/>
      <c r="J10" s="61"/>
      <c r="K10" s="61"/>
      <c r="L10" s="60" t="s">
        <v>43</v>
      </c>
      <c r="M10" s="87">
        <v>15000</v>
      </c>
    </row>
    <row r="11" spans="1:21" ht="75" x14ac:dyDescent="0.25">
      <c r="B11" s="59" t="s">
        <v>2</v>
      </c>
      <c r="C11" s="82">
        <v>4</v>
      </c>
      <c r="D11" s="82" t="s">
        <v>69</v>
      </c>
      <c r="E11" s="78" t="str">
        <f t="shared" si="0"/>
        <v>Pensa cu rind de dinti, monopolara cu cremaliera</v>
      </c>
      <c r="F11" s="66" t="s">
        <v>96</v>
      </c>
      <c r="G11" s="87">
        <v>2</v>
      </c>
      <c r="H11" s="56"/>
      <c r="I11" s="62"/>
      <c r="J11" s="62"/>
      <c r="K11" s="62"/>
      <c r="L11" s="60" t="s">
        <v>43</v>
      </c>
      <c r="M11" s="87">
        <v>15000</v>
      </c>
    </row>
    <row r="12" spans="1:21" ht="75" x14ac:dyDescent="0.25">
      <c r="B12" s="59" t="s">
        <v>2</v>
      </c>
      <c r="C12" s="82">
        <v>5</v>
      </c>
      <c r="D12" s="82" t="s">
        <v>70</v>
      </c>
      <c r="E12" s="78" t="str">
        <f t="shared" si="0"/>
        <v>Foarfece monopolar curb</v>
      </c>
      <c r="F12" s="66" t="s">
        <v>96</v>
      </c>
      <c r="G12" s="87">
        <v>2</v>
      </c>
      <c r="H12" s="56"/>
      <c r="I12" s="63"/>
      <c r="J12" s="63"/>
      <c r="K12" s="63"/>
      <c r="L12" s="60" t="s">
        <v>43</v>
      </c>
      <c r="M12" s="87">
        <v>15000</v>
      </c>
    </row>
    <row r="13" spans="1:21" ht="75" x14ac:dyDescent="0.25">
      <c r="B13" s="59" t="s">
        <v>2</v>
      </c>
      <c r="C13" s="82">
        <v>6</v>
      </c>
      <c r="D13" s="82" t="s">
        <v>71</v>
      </c>
      <c r="E13" s="78" t="str">
        <f t="shared" si="0"/>
        <v>Foarfece monopolar drept</v>
      </c>
      <c r="F13" s="66" t="s">
        <v>96</v>
      </c>
      <c r="G13" s="87">
        <v>2</v>
      </c>
      <c r="H13" s="56"/>
      <c r="I13" s="63"/>
      <c r="J13" s="112"/>
      <c r="K13" s="112"/>
      <c r="L13" s="60" t="s">
        <v>43</v>
      </c>
      <c r="M13" s="87">
        <v>15000</v>
      </c>
    </row>
    <row r="14" spans="1:21" ht="75" x14ac:dyDescent="0.25">
      <c r="B14" s="59" t="s">
        <v>2</v>
      </c>
      <c r="C14" s="82">
        <v>7</v>
      </c>
      <c r="D14" s="82" t="s">
        <v>72</v>
      </c>
      <c r="E14" s="78" t="str">
        <f t="shared" si="0"/>
        <v xml:space="preserve"> Pensa pentru cuagulare monopolara butonata</v>
      </c>
      <c r="F14" s="66" t="s">
        <v>96</v>
      </c>
      <c r="G14" s="87">
        <v>2</v>
      </c>
      <c r="H14" s="56"/>
      <c r="I14" s="62"/>
      <c r="J14" s="62"/>
      <c r="K14" s="62"/>
      <c r="L14" s="60" t="s">
        <v>43</v>
      </c>
      <c r="M14" s="87">
        <v>3333</v>
      </c>
    </row>
    <row r="15" spans="1:21" ht="75" x14ac:dyDescent="0.25">
      <c r="B15" s="59" t="s">
        <v>2</v>
      </c>
      <c r="C15" s="82">
        <v>8</v>
      </c>
      <c r="D15" s="82" t="s">
        <v>73</v>
      </c>
      <c r="E15" s="78" t="str">
        <f t="shared" si="0"/>
        <v>Cirlig pentru cuagulare monopolara</v>
      </c>
      <c r="F15" s="66" t="s">
        <v>96</v>
      </c>
      <c r="G15" s="87">
        <v>2</v>
      </c>
      <c r="H15" s="56"/>
      <c r="I15" s="62"/>
      <c r="J15" s="62"/>
      <c r="K15" s="62"/>
      <c r="L15" s="60" t="s">
        <v>43</v>
      </c>
      <c r="M15" s="87">
        <v>3333</v>
      </c>
    </row>
    <row r="16" spans="1:21" ht="75" x14ac:dyDescent="0.3">
      <c r="B16" s="59" t="s">
        <v>2</v>
      </c>
      <c r="C16" s="82">
        <v>9</v>
      </c>
      <c r="D16" s="82" t="s">
        <v>74</v>
      </c>
      <c r="E16" s="78" t="str">
        <f t="shared" si="0"/>
        <v xml:space="preserve">Portac laporoscopic cu falci zimtate drepti </v>
      </c>
      <c r="F16" s="66" t="s">
        <v>96</v>
      </c>
      <c r="G16" s="87">
        <v>2</v>
      </c>
      <c r="H16" s="56"/>
      <c r="I16" s="64"/>
      <c r="J16" s="64"/>
      <c r="K16" s="64"/>
      <c r="L16" s="60" t="s">
        <v>43</v>
      </c>
      <c r="M16" s="87">
        <v>13333</v>
      </c>
      <c r="N16" s="9"/>
      <c r="O16" s="9"/>
      <c r="P16" s="9"/>
      <c r="Q16" s="9"/>
      <c r="R16" s="9"/>
      <c r="S16" s="9"/>
      <c r="T16" s="9"/>
      <c r="U16" s="9"/>
    </row>
    <row r="17" spans="2:21" ht="75" x14ac:dyDescent="0.3">
      <c r="B17" s="59" t="s">
        <v>2</v>
      </c>
      <c r="C17" s="82">
        <v>10</v>
      </c>
      <c r="D17" s="82" t="s">
        <v>75</v>
      </c>
      <c r="E17" s="78" t="str">
        <f t="shared" si="0"/>
        <v>Impingator de nod</v>
      </c>
      <c r="F17" s="66" t="s">
        <v>96</v>
      </c>
      <c r="G17" s="87">
        <v>1</v>
      </c>
      <c r="H17" s="56"/>
      <c r="I17" s="64"/>
      <c r="J17" s="64"/>
      <c r="K17" s="64"/>
      <c r="L17" s="60" t="s">
        <v>43</v>
      </c>
      <c r="M17" s="87">
        <v>1200</v>
      </c>
      <c r="N17" s="9"/>
      <c r="O17" s="9"/>
      <c r="P17" s="9"/>
      <c r="Q17" s="9"/>
      <c r="R17" s="9"/>
      <c r="S17" s="9"/>
      <c r="T17" s="9"/>
      <c r="U17" s="9"/>
    </row>
    <row r="18" spans="2:21" ht="75" x14ac:dyDescent="0.3">
      <c r="B18" s="59" t="s">
        <v>2</v>
      </c>
      <c r="C18" s="82">
        <v>11</v>
      </c>
      <c r="D18" s="82" t="s">
        <v>76</v>
      </c>
      <c r="E18" s="78" t="str">
        <f t="shared" si="0"/>
        <v>Departator de organe cu 3 degete</v>
      </c>
      <c r="F18" s="66" t="s">
        <v>96</v>
      </c>
      <c r="G18" s="87">
        <v>2</v>
      </c>
      <c r="H18" s="56"/>
      <c r="I18" s="64"/>
      <c r="J18" s="64"/>
      <c r="K18" s="64"/>
      <c r="L18" s="60" t="s">
        <v>43</v>
      </c>
      <c r="M18" s="87">
        <v>20000</v>
      </c>
      <c r="N18" s="9"/>
      <c r="O18" s="9"/>
      <c r="P18" s="9"/>
      <c r="Q18" s="9"/>
      <c r="R18" s="9"/>
      <c r="S18" s="9"/>
      <c r="T18" s="9"/>
      <c r="U18" s="9"/>
    </row>
    <row r="19" spans="2:21" ht="75" x14ac:dyDescent="0.25">
      <c r="B19" s="59" t="s">
        <v>2</v>
      </c>
      <c r="C19" s="82">
        <v>12</v>
      </c>
      <c r="D19" s="82" t="s">
        <v>77</v>
      </c>
      <c r="E19" s="78" t="str">
        <f t="shared" si="0"/>
        <v>Palpator</v>
      </c>
      <c r="F19" s="66" t="s">
        <v>96</v>
      </c>
      <c r="G19" s="87">
        <v>2</v>
      </c>
      <c r="H19" s="56"/>
      <c r="I19" s="65"/>
      <c r="J19" s="65"/>
      <c r="K19" s="65"/>
      <c r="L19" s="60" t="s">
        <v>43</v>
      </c>
      <c r="M19" s="87">
        <v>1900</v>
      </c>
      <c r="N19" s="34"/>
      <c r="O19" s="34"/>
      <c r="P19" s="34"/>
      <c r="Q19" s="34"/>
      <c r="R19" s="34"/>
      <c r="S19" s="34"/>
      <c r="T19" s="34"/>
      <c r="U19" s="34"/>
    </row>
    <row r="20" spans="2:21" ht="75" x14ac:dyDescent="0.25">
      <c r="B20" s="59" t="s">
        <v>2</v>
      </c>
      <c r="C20" s="82">
        <v>13</v>
      </c>
      <c r="D20" s="82" t="s">
        <v>78</v>
      </c>
      <c r="E20" s="78" t="str">
        <f t="shared" si="0"/>
        <v>Ac pentru punctie</v>
      </c>
      <c r="F20" s="66" t="s">
        <v>96</v>
      </c>
      <c r="G20" s="87">
        <v>2</v>
      </c>
      <c r="H20" s="56"/>
      <c r="I20" s="65"/>
      <c r="J20" s="65"/>
      <c r="K20" s="65"/>
      <c r="L20" s="60" t="s">
        <v>43</v>
      </c>
      <c r="M20" s="87">
        <v>10000</v>
      </c>
      <c r="N20" s="34"/>
      <c r="O20" s="34"/>
      <c r="P20" s="34"/>
      <c r="Q20" s="34"/>
      <c r="R20" s="34"/>
      <c r="S20" s="34"/>
      <c r="T20" s="34"/>
      <c r="U20" s="34"/>
    </row>
    <row r="21" spans="2:21" ht="75" x14ac:dyDescent="0.25">
      <c r="B21" s="59" t="s">
        <v>2</v>
      </c>
      <c r="C21" s="82">
        <v>14</v>
      </c>
      <c r="D21" s="82" t="s">
        <v>79</v>
      </c>
      <c r="E21" s="78" t="str">
        <f t="shared" si="0"/>
        <v>Tub de aspiratie</v>
      </c>
      <c r="F21" s="66" t="s">
        <v>96</v>
      </c>
      <c r="G21" s="87">
        <v>2</v>
      </c>
      <c r="H21" s="56"/>
      <c r="I21" s="62"/>
      <c r="J21" s="62"/>
      <c r="K21" s="62"/>
      <c r="L21" s="60" t="s">
        <v>43</v>
      </c>
      <c r="M21" s="87">
        <v>13333</v>
      </c>
    </row>
    <row r="22" spans="2:21" ht="75" x14ac:dyDescent="0.25">
      <c r="B22" s="59" t="s">
        <v>2</v>
      </c>
      <c r="C22" s="82">
        <v>15</v>
      </c>
      <c r="D22" s="82" t="s">
        <v>80</v>
      </c>
      <c r="E22" s="78" t="str">
        <f t="shared" si="0"/>
        <v>Clepator</v>
      </c>
      <c r="F22" s="66" t="s">
        <v>96</v>
      </c>
      <c r="G22" s="87">
        <v>2</v>
      </c>
      <c r="H22" s="56"/>
      <c r="I22" s="62"/>
      <c r="J22" s="62"/>
      <c r="K22" s="62"/>
      <c r="L22" s="60" t="s">
        <v>43</v>
      </c>
      <c r="M22" s="87">
        <v>50000</v>
      </c>
    </row>
    <row r="23" spans="2:21" ht="75" x14ac:dyDescent="0.25">
      <c r="B23" s="59" t="s">
        <v>2</v>
      </c>
      <c r="C23" s="82">
        <v>16</v>
      </c>
      <c r="D23" s="82" t="s">
        <v>81</v>
      </c>
      <c r="E23" s="78" t="str">
        <f t="shared" si="0"/>
        <v xml:space="preserve">Pensa Babcoc </v>
      </c>
      <c r="F23" s="66" t="s">
        <v>96</v>
      </c>
      <c r="G23" s="87">
        <v>2</v>
      </c>
      <c r="H23" s="56"/>
      <c r="I23" s="62"/>
      <c r="J23" s="62"/>
      <c r="K23" s="62"/>
      <c r="L23" s="60" t="s">
        <v>43</v>
      </c>
      <c r="M23" s="87">
        <v>15000</v>
      </c>
    </row>
    <row r="24" spans="2:21" ht="75" x14ac:dyDescent="0.25">
      <c r="B24" s="59" t="s">
        <v>2</v>
      </c>
      <c r="C24" s="82">
        <v>17</v>
      </c>
      <c r="D24" s="82" t="s">
        <v>82</v>
      </c>
      <c r="E24" s="78" t="str">
        <f t="shared" si="0"/>
        <v>Manipulator uterin,</v>
      </c>
      <c r="F24" s="66" t="s">
        <v>96</v>
      </c>
      <c r="G24" s="87">
        <v>1</v>
      </c>
      <c r="H24" s="56"/>
      <c r="I24" s="62"/>
      <c r="J24" s="62"/>
      <c r="K24" s="62"/>
      <c r="L24" s="60" t="s">
        <v>43</v>
      </c>
      <c r="M24" s="87">
        <v>16667</v>
      </c>
    </row>
    <row r="25" spans="2:21" ht="75" x14ac:dyDescent="0.25">
      <c r="B25" s="59" t="s">
        <v>2</v>
      </c>
      <c r="C25" s="82">
        <v>18</v>
      </c>
      <c r="D25" s="83" t="s">
        <v>83</v>
      </c>
      <c r="E25" s="78" t="str">
        <f t="shared" si="0"/>
        <v>Miner monopolar</v>
      </c>
      <c r="F25" s="66" t="s">
        <v>96</v>
      </c>
      <c r="G25" s="87">
        <v>1</v>
      </c>
      <c r="H25" s="56"/>
      <c r="I25" s="62"/>
      <c r="J25" s="62"/>
      <c r="K25" s="62"/>
      <c r="L25" s="60" t="s">
        <v>43</v>
      </c>
      <c r="M25" s="87">
        <v>33000</v>
      </c>
    </row>
    <row r="26" spans="2:21" ht="75" x14ac:dyDescent="0.25">
      <c r="B26" s="59" t="s">
        <v>2</v>
      </c>
      <c r="C26" s="82">
        <v>19</v>
      </c>
      <c r="D26" s="83" t="s">
        <v>84</v>
      </c>
      <c r="E26" s="78" t="str">
        <f t="shared" si="0"/>
        <v>Tub de insuflare CO2</v>
      </c>
      <c r="F26" s="66" t="s">
        <v>96</v>
      </c>
      <c r="G26" s="87">
        <v>9</v>
      </c>
      <c r="H26" s="56"/>
      <c r="I26" s="62"/>
      <c r="J26" s="62"/>
      <c r="K26" s="62"/>
      <c r="L26" s="60" t="s">
        <v>43</v>
      </c>
      <c r="M26" s="87">
        <f>[1]TenderPosEmptyTemplate!E22*[1]TenderPosEmptyTemplate!G22</f>
        <v>13500</v>
      </c>
    </row>
    <row r="27" spans="2:21" ht="75" x14ac:dyDescent="0.25">
      <c r="B27" s="59" t="s">
        <v>2</v>
      </c>
      <c r="C27" s="82">
        <v>20</v>
      </c>
      <c r="D27" s="83" t="s">
        <v>85</v>
      </c>
      <c r="E27" s="78" t="str">
        <f t="shared" si="0"/>
        <v xml:space="preserve">Motor electronic </v>
      </c>
      <c r="F27" s="66" t="s">
        <v>96</v>
      </c>
      <c r="G27" s="87">
        <v>1</v>
      </c>
      <c r="H27" s="56"/>
      <c r="I27" s="62"/>
      <c r="J27" s="62"/>
      <c r="K27" s="62"/>
      <c r="L27" s="60" t="s">
        <v>43</v>
      </c>
      <c r="M27" s="87">
        <v>13333</v>
      </c>
    </row>
    <row r="28" spans="2:21" ht="75" x14ac:dyDescent="0.25">
      <c r="B28" s="59" t="s">
        <v>2</v>
      </c>
      <c r="C28" s="83">
        <v>21</v>
      </c>
      <c r="D28" s="83" t="s">
        <v>86</v>
      </c>
      <c r="E28" s="78" t="str">
        <f t="shared" si="0"/>
        <v>Resectoscop bipolar</v>
      </c>
      <c r="F28" s="66" t="s">
        <v>96</v>
      </c>
      <c r="G28" s="87">
        <v>1</v>
      </c>
      <c r="H28" s="56"/>
      <c r="I28" s="62"/>
      <c r="J28" s="62"/>
      <c r="K28" s="62"/>
      <c r="L28" s="60" t="s">
        <v>43</v>
      </c>
      <c r="M28" s="87">
        <v>125000</v>
      </c>
    </row>
    <row r="29" spans="2:21" ht="75" x14ac:dyDescent="0.25">
      <c r="B29" s="59" t="s">
        <v>2</v>
      </c>
      <c r="C29" s="83">
        <v>22</v>
      </c>
      <c r="D29" s="83" t="s">
        <v>87</v>
      </c>
      <c r="E29" s="78" t="str">
        <f t="shared" si="0"/>
        <v>Foarfece monopolar in forma de cirlig</v>
      </c>
      <c r="F29" s="66" t="s">
        <v>96</v>
      </c>
      <c r="G29" s="87">
        <v>1</v>
      </c>
      <c r="H29" s="56"/>
      <c r="I29" s="62"/>
      <c r="J29" s="62"/>
      <c r="K29" s="62"/>
      <c r="L29" s="60" t="s">
        <v>43</v>
      </c>
      <c r="M29" s="87">
        <v>9167</v>
      </c>
    </row>
    <row r="30" spans="2:21" ht="75" x14ac:dyDescent="0.25">
      <c r="B30" s="59" t="s">
        <v>2</v>
      </c>
      <c r="C30" s="83">
        <v>23</v>
      </c>
      <c r="D30" s="83" t="s">
        <v>88</v>
      </c>
      <c r="E30" s="78" t="str">
        <f t="shared" si="0"/>
        <v>Portac laporoscopic monopolar inclinat spre stinga</v>
      </c>
      <c r="F30" s="66" t="s">
        <v>96</v>
      </c>
      <c r="G30" s="87">
        <v>1</v>
      </c>
      <c r="H30" s="56"/>
      <c r="I30" s="62"/>
      <c r="J30" s="62"/>
      <c r="K30" s="62"/>
      <c r="L30" s="60" t="s">
        <v>43</v>
      </c>
      <c r="M30" s="87">
        <v>9167</v>
      </c>
    </row>
    <row r="31" spans="2:21" ht="75" x14ac:dyDescent="0.25">
      <c r="B31" s="59" t="s">
        <v>2</v>
      </c>
      <c r="C31" s="83">
        <v>24</v>
      </c>
      <c r="D31" s="83" t="s">
        <v>89</v>
      </c>
      <c r="E31" s="78" t="str">
        <f t="shared" si="0"/>
        <v xml:space="preserve">Burghiu Myoma </v>
      </c>
      <c r="F31" s="66" t="s">
        <v>96</v>
      </c>
      <c r="G31" s="87">
        <v>1</v>
      </c>
      <c r="H31" s="56"/>
      <c r="I31" s="62"/>
      <c r="J31" s="62"/>
      <c r="K31" s="62"/>
      <c r="L31" s="60" t="s">
        <v>43</v>
      </c>
      <c r="M31" s="87">
        <v>2200</v>
      </c>
    </row>
    <row r="32" spans="2:21" ht="75" x14ac:dyDescent="0.25">
      <c r="B32" s="59" t="s">
        <v>2</v>
      </c>
      <c r="C32" s="83">
        <v>25</v>
      </c>
      <c r="D32" s="82" t="s">
        <v>90</v>
      </c>
      <c r="E32" s="78" t="str">
        <f t="shared" si="0"/>
        <v xml:space="preserve">Ansa-electrod de coagulare  </v>
      </c>
      <c r="F32" s="66" t="s">
        <v>96</v>
      </c>
      <c r="G32" s="88">
        <v>5</v>
      </c>
      <c r="H32" s="56"/>
      <c r="I32" s="62"/>
      <c r="J32" s="62"/>
      <c r="K32" s="62"/>
      <c r="L32" s="60" t="s">
        <v>43</v>
      </c>
      <c r="M32" s="88">
        <v>8000</v>
      </c>
    </row>
    <row r="33" spans="2:19" ht="75" x14ac:dyDescent="0.25">
      <c r="B33" s="59" t="s">
        <v>2</v>
      </c>
      <c r="C33" s="83">
        <v>26</v>
      </c>
      <c r="D33" s="82" t="s">
        <v>91</v>
      </c>
      <c r="E33" s="78" t="str">
        <f t="shared" si="0"/>
        <v>Ansa-electrod de coagulare</v>
      </c>
      <c r="F33" s="66" t="s">
        <v>96</v>
      </c>
      <c r="G33" s="88">
        <v>5</v>
      </c>
      <c r="H33" s="56"/>
      <c r="I33" s="62"/>
      <c r="J33" s="62"/>
      <c r="K33" s="62"/>
      <c r="L33" s="60" t="s">
        <v>43</v>
      </c>
      <c r="M33" s="88">
        <v>5000</v>
      </c>
    </row>
    <row r="34" spans="2:19" ht="75" x14ac:dyDescent="0.25">
      <c r="B34" s="59" t="s">
        <v>2</v>
      </c>
      <c r="C34" s="83">
        <v>27</v>
      </c>
      <c r="D34" s="82" t="s">
        <v>92</v>
      </c>
      <c r="E34" s="78" t="str">
        <f t="shared" si="0"/>
        <v>Ansa-electrod de taiere</v>
      </c>
      <c r="F34" s="66" t="s">
        <v>96</v>
      </c>
      <c r="G34" s="88">
        <v>10</v>
      </c>
      <c r="H34" s="56"/>
      <c r="I34" s="62"/>
      <c r="J34" s="62"/>
      <c r="K34" s="62"/>
      <c r="L34" s="60" t="s">
        <v>43</v>
      </c>
      <c r="M34" s="88">
        <v>16000</v>
      </c>
    </row>
    <row r="35" spans="2:19" ht="75" x14ac:dyDescent="0.25">
      <c r="B35" s="89" t="s">
        <v>2</v>
      </c>
      <c r="C35" s="82">
        <v>28</v>
      </c>
      <c r="D35" s="82" t="s">
        <v>92</v>
      </c>
      <c r="E35" s="78" t="str">
        <f t="shared" si="0"/>
        <v>Ansa-electrod de taiere</v>
      </c>
      <c r="F35" s="66" t="s">
        <v>96</v>
      </c>
      <c r="G35" s="88">
        <v>10</v>
      </c>
      <c r="H35" s="90"/>
      <c r="I35" s="91"/>
      <c r="J35" s="91"/>
      <c r="K35" s="91"/>
      <c r="L35" s="92" t="s">
        <v>43</v>
      </c>
      <c r="M35" s="88">
        <v>13000</v>
      </c>
    </row>
    <row r="36" spans="2:19" x14ac:dyDescent="0.25">
      <c r="B36" s="93"/>
      <c r="C36" s="82">
        <v>29</v>
      </c>
      <c r="D36" s="82" t="s">
        <v>83</v>
      </c>
      <c r="E36" s="78" t="str">
        <f t="shared" si="0"/>
        <v>Miner monopolar</v>
      </c>
      <c r="F36" s="66" t="s">
        <v>96</v>
      </c>
      <c r="G36" s="87">
        <v>1</v>
      </c>
      <c r="H36" s="93"/>
      <c r="I36" s="93"/>
      <c r="J36" s="93"/>
      <c r="K36" s="93"/>
      <c r="L36" s="94"/>
      <c r="M36" s="87">
        <v>26250</v>
      </c>
    </row>
    <row r="37" spans="2:19" x14ac:dyDescent="0.25">
      <c r="E37" s="1"/>
      <c r="G37" s="1"/>
      <c r="H37" s="105" t="s">
        <v>25</v>
      </c>
      <c r="I37" s="105"/>
      <c r="J37" s="8" t="e">
        <f>SUM(#REF!)</f>
        <v>#REF!</v>
      </c>
      <c r="K37" s="8" t="e">
        <f>SUM(#REF!)</f>
        <v>#REF!</v>
      </c>
      <c r="M37" s="1">
        <f>SUM(M8:M36)</f>
        <v>530049</v>
      </c>
    </row>
    <row r="38" spans="2:19" x14ac:dyDescent="0.25">
      <c r="E38" s="1"/>
      <c r="G38" s="1"/>
      <c r="M38" s="1"/>
    </row>
    <row r="39" spans="2:19" ht="20.25" x14ac:dyDescent="0.3">
      <c r="D39" s="9" t="s">
        <v>16</v>
      </c>
      <c r="E39" s="9"/>
      <c r="F39" s="9"/>
      <c r="G39" s="9"/>
      <c r="H39" s="9"/>
      <c r="I39" s="9"/>
      <c r="J39" s="9"/>
      <c r="K39" s="9"/>
      <c r="L39" s="9"/>
      <c r="M39" s="9"/>
      <c r="N39" s="9"/>
      <c r="O39" s="9"/>
      <c r="P39" s="9"/>
      <c r="Q39" s="9"/>
      <c r="R39" s="9"/>
      <c r="S39" s="9"/>
    </row>
    <row r="40" spans="2:19" ht="20.25" x14ac:dyDescent="0.3">
      <c r="D40" s="9"/>
      <c r="E40" s="9"/>
      <c r="F40" s="9"/>
      <c r="G40" s="9"/>
      <c r="H40" s="9"/>
      <c r="I40" s="9"/>
      <c r="J40" s="9"/>
      <c r="K40" s="9"/>
      <c r="L40" s="9"/>
      <c r="M40" s="9"/>
      <c r="N40" s="9"/>
      <c r="O40" s="9"/>
      <c r="P40" s="9"/>
      <c r="Q40" s="9"/>
      <c r="R40" s="9"/>
      <c r="S40" s="9"/>
    </row>
    <row r="41" spans="2:19" ht="20.25" x14ac:dyDescent="0.3">
      <c r="D41" s="9" t="s">
        <v>17</v>
      </c>
      <c r="E41" s="9"/>
      <c r="F41" s="9"/>
      <c r="G41" s="9"/>
      <c r="H41" s="9"/>
      <c r="I41" s="9"/>
      <c r="J41" s="9"/>
      <c r="K41" s="9"/>
      <c r="L41" s="9"/>
      <c r="M41" s="9"/>
      <c r="N41" s="9"/>
      <c r="O41" s="9"/>
      <c r="P41" s="9"/>
      <c r="Q41" s="9"/>
      <c r="R41" s="9"/>
      <c r="S41" s="9"/>
    </row>
    <row r="42" spans="2:19" x14ac:dyDescent="0.25">
      <c r="D42" s="34"/>
      <c r="E42" s="34"/>
      <c r="F42" s="34"/>
      <c r="G42" s="34"/>
      <c r="H42" s="34"/>
      <c r="I42" s="34"/>
      <c r="J42" s="34"/>
      <c r="K42" s="34"/>
      <c r="L42" s="34"/>
      <c r="M42" s="34"/>
      <c r="N42" s="34"/>
      <c r="O42" s="34"/>
      <c r="P42" s="34"/>
      <c r="Q42" s="34"/>
      <c r="R42" s="34"/>
      <c r="S42" s="34"/>
    </row>
    <row r="43" spans="2:19" x14ac:dyDescent="0.25">
      <c r="D43" s="34"/>
      <c r="E43" s="34"/>
      <c r="F43" s="34"/>
      <c r="G43" s="34"/>
      <c r="H43" s="34"/>
      <c r="I43" s="34"/>
      <c r="J43" s="34"/>
      <c r="K43" s="34"/>
      <c r="L43" s="34"/>
      <c r="M43" s="34"/>
      <c r="N43" s="34"/>
      <c r="O43" s="34"/>
      <c r="P43" s="34"/>
      <c r="Q43" s="34"/>
      <c r="R43" s="34"/>
      <c r="S43" s="34"/>
    </row>
    <row r="44" spans="2:19" x14ac:dyDescent="0.25">
      <c r="D44" s="34"/>
      <c r="E44" s="34"/>
      <c r="F44" s="34"/>
      <c r="G44" s="34"/>
      <c r="H44" s="34"/>
      <c r="I44" s="34"/>
      <c r="J44" s="34"/>
      <c r="K44" s="34"/>
      <c r="L44" s="34"/>
      <c r="M44" s="34"/>
      <c r="N44" s="34"/>
      <c r="O44" s="34"/>
      <c r="P44" s="34"/>
      <c r="Q44" s="34"/>
      <c r="R44" s="34"/>
      <c r="S44" s="34"/>
    </row>
  </sheetData>
  <autoFilter ref="B6:M35" xr:uid="{00000000-0009-0000-0000-000002000000}"/>
  <mergeCells count="11">
    <mergeCell ref="H37:I37"/>
    <mergeCell ref="D1:L1"/>
    <mergeCell ref="D2:J2"/>
    <mergeCell ref="B3:D3"/>
    <mergeCell ref="E3:I3"/>
    <mergeCell ref="B4:D4"/>
    <mergeCell ref="E4:J4"/>
    <mergeCell ref="J13:K13"/>
    <mergeCell ref="E5:I5"/>
    <mergeCell ref="J5:L5"/>
    <mergeCell ref="C7:E7"/>
  </mergeCells>
  <phoneticPr fontId="10" type="noConversion"/>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M17"/>
  <sheetViews>
    <sheetView topLeftCell="A7" workbookViewId="0">
      <selection activeCell="D11" sqref="D11:S20"/>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105" t="s">
        <v>25</v>
      </c>
      <c r="I12" s="105"/>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16</v>
      </c>
    </row>
    <row r="16" spans="2:12" s="9" customFormat="1" ht="20.25" x14ac:dyDescent="0.3"/>
    <row r="17" spans="4:13" s="9" customFormat="1" ht="20.25" x14ac:dyDescent="0.3">
      <c r="D17" s="9" t="s">
        <v>17</v>
      </c>
      <c r="M17" s="9">
        <f>SUM(M8:M13)</f>
        <v>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Specificatii tehnice</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2022-02-04T09:57:35Z</cp:lastPrinted>
  <dcterms:created xsi:type="dcterms:W3CDTF">2017-08-17T12:48:14Z</dcterms:created>
  <dcterms:modified xsi:type="dcterms:W3CDTF">2023-08-18T08:25:40Z</dcterms:modified>
</cp:coreProperties>
</file>