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citel\Desktop\IRA\Спецификация 2026г\"/>
    </mc:Choice>
  </mc:AlternateContent>
  <xr:revisionPtr revIDLastSave="0" documentId="13_ncr:1_{1DEB4BC4-4A41-4910-9F9B-38EB4D94E67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1" i="1" l="1"/>
  <c r="H15" i="1"/>
  <c r="H16" i="1"/>
  <c r="H17" i="1"/>
  <c r="H18" i="1"/>
  <c r="H19" i="1"/>
  <c r="H20" i="1"/>
  <c r="H14" i="1"/>
  <c r="G21" i="1"/>
  <c r="G15" i="1"/>
  <c r="G16" i="1"/>
  <c r="G17" i="1"/>
  <c r="G18" i="1"/>
  <c r="G19" i="1"/>
  <c r="G20" i="1"/>
  <c r="G14" i="1"/>
  <c r="D17" i="1"/>
  <c r="D21" i="1" s="1"/>
  <c r="D19" i="1"/>
  <c r="D20" i="1"/>
  <c r="D16" i="1"/>
  <c r="D15" i="1"/>
  <c r="D14" i="1"/>
</calcChain>
</file>

<file path=xl/sharedStrings.xml><?xml version="1.0" encoding="utf-8"?>
<sst xmlns="http://schemas.openxmlformats.org/spreadsheetml/2006/main" count="64" uniqueCount="53">
  <si>
    <r>
      <rPr>
        <sz val="11"/>
        <rFont val="Times New Roman"/>
      </rPr>
      <t>Приложение № 23</t>
    </r>
  </si>
  <si>
    <r>
      <rPr>
        <sz val="11"/>
        <rFont val="Times New Roman"/>
      </rPr>
      <t>к Стандартной документации</t>
    </r>
  </si>
  <si>
    <r>
      <rPr>
        <sz val="11"/>
        <rFont val="Times New Roman"/>
      </rPr>
      <t>№ 115 от 15 сентября 2021 г.</t>
    </r>
  </si>
  <si>
    <r>
      <rPr>
        <b/>
        <sz val="11"/>
        <rFont val="Times New Roman"/>
      </rPr>
      <t>ЦЕНОВЫЕ СПЕЦИФИКАЦИИ</t>
    </r>
  </si>
  <si>
    <r>
      <rPr>
        <sz val="11"/>
        <rFont val="Times New Roman"/>
      </rPr>
      <t>Предмет закупки:__</t>
    </r>
    <r>
      <rPr>
        <b/>
        <u/>
        <sz val="11"/>
        <rFont val="Times New Roman"/>
      </rPr>
      <t>Продукты питания</t>
    </r>
    <r>
      <rPr>
        <b/>
        <sz val="11"/>
        <rFont val="Times New Roman"/>
      </rPr>
      <t>_________</t>
    </r>
  </si>
  <si>
    <r>
      <rPr>
        <b/>
        <sz val="11"/>
        <rFont val="Times New Roman"/>
      </rPr>
      <t xml:space="preserve">Код </t>
    </r>
    <r>
      <rPr>
        <b/>
        <sz val="11"/>
        <rFont val="Times New Roman"/>
      </rPr>
      <t>CPV</t>
    </r>
  </si>
  <si>
    <r>
      <rPr>
        <b/>
        <sz val="11"/>
        <rFont val="Times New Roman"/>
      </rPr>
      <t>1</t>
    </r>
  </si>
  <si>
    <r>
      <rPr>
        <b/>
        <sz val="11"/>
        <rFont val="Times New Roman"/>
      </rPr>
      <t>158000 00-6</t>
    </r>
  </si>
  <si>
    <r>
      <rPr>
        <sz val="11"/>
        <rFont val="Times New Roman"/>
      </rPr>
      <t>1</t>
    </r>
  </si>
  <si>
    <r>
      <rPr>
        <sz val="11"/>
        <rFont val="Times New Roman"/>
      </rPr>
      <t>2</t>
    </r>
  </si>
  <si>
    <r>
      <rPr>
        <sz val="11"/>
        <rFont val="Times New Roman"/>
      </rPr>
      <t>3</t>
    </r>
  </si>
  <si>
    <r>
      <rPr>
        <sz val="11"/>
        <rFont val="Times New Roman"/>
      </rPr>
      <t>4</t>
    </r>
  </si>
  <si>
    <r>
      <rPr>
        <sz val="11"/>
        <rFont val="Times New Roman"/>
      </rPr>
      <t>5</t>
    </r>
  </si>
  <si>
    <r>
      <rPr>
        <sz val="11"/>
        <rFont val="Times New Roman"/>
      </rPr>
      <t>6</t>
    </r>
  </si>
  <si>
    <r>
      <rPr>
        <sz val="11"/>
        <rFont val="Times New Roman"/>
      </rPr>
      <t>7</t>
    </r>
  </si>
  <si>
    <r>
      <rPr>
        <b/>
        <sz val="11"/>
        <rFont val="Times New Roman"/>
      </rPr>
      <t>Наименова ние товара/ услуг</t>
    </r>
  </si>
  <si>
    <r>
      <rPr>
        <b/>
        <sz val="11"/>
        <rFont val="Times New Roman"/>
      </rPr>
      <t>2</t>
    </r>
  </si>
  <si>
    <r>
      <rPr>
        <b/>
        <sz val="11"/>
        <rFont val="Times New Roman"/>
      </rPr>
      <t>Товары/ услуги</t>
    </r>
  </si>
  <si>
    <r>
      <rPr>
        <b/>
        <sz val="11"/>
        <rFont val="Times New Roman"/>
      </rPr>
      <t>Лот 1</t>
    </r>
  </si>
  <si>
    <r>
      <rPr>
        <b/>
        <sz val="11"/>
        <rFont val="Times New Roman"/>
      </rPr>
      <t>ИТОГО лот 1</t>
    </r>
  </si>
  <si>
    <r>
      <rPr>
        <b/>
        <sz val="11"/>
        <rFont val="Times New Roman"/>
      </rPr>
      <t>Едини ца измере ния</t>
    </r>
  </si>
  <si>
    <r>
      <rPr>
        <b/>
        <sz val="11"/>
        <rFont val="Times New Roman"/>
      </rPr>
      <t>3</t>
    </r>
  </si>
  <si>
    <r>
      <rPr>
        <b/>
        <sz val="11"/>
        <rFont val="Times New Roman"/>
      </rPr>
      <t>Количе ство</t>
    </r>
  </si>
  <si>
    <r>
      <rPr>
        <b/>
        <sz val="11"/>
        <rFont val="Times New Roman"/>
      </rPr>
      <t>4</t>
    </r>
  </si>
  <si>
    <r>
      <rPr>
        <b/>
        <sz val="11"/>
        <rFont val="Times New Roman"/>
      </rPr>
      <t>Цена за единиц у (без НДС)</t>
    </r>
  </si>
  <si>
    <r>
      <rPr>
        <b/>
        <sz val="11"/>
        <rFont val="Times New Roman"/>
      </rPr>
      <t>5</t>
    </r>
  </si>
  <si>
    <r>
      <rPr>
        <b/>
        <sz val="11"/>
        <rFont val="Times New Roman"/>
      </rPr>
      <t>Цена за единиц у (с НДС)</t>
    </r>
  </si>
  <si>
    <r>
      <rPr>
        <b/>
        <sz val="11"/>
        <rFont val="Times New Roman"/>
      </rPr>
      <t>6</t>
    </r>
  </si>
  <si>
    <r>
      <rPr>
        <b/>
        <sz val="11"/>
        <rFont val="Times New Roman"/>
      </rPr>
      <t>Сумма без НДС</t>
    </r>
  </si>
  <si>
    <r>
      <rPr>
        <b/>
        <sz val="11"/>
        <rFont val="Times New Roman"/>
      </rPr>
      <t>7</t>
    </r>
  </si>
  <si>
    <r>
      <rPr>
        <b/>
        <sz val="11"/>
        <rFont val="Times New Roman"/>
      </rPr>
      <t>Сумма с НДС</t>
    </r>
  </si>
  <si>
    <r>
      <rPr>
        <b/>
        <sz val="11"/>
        <rFont val="Times New Roman"/>
      </rPr>
      <t>8</t>
    </r>
  </si>
  <si>
    <r>
      <rPr>
        <b/>
        <sz val="11"/>
        <rFont val="Times New Roman"/>
      </rPr>
      <t>Срок постав ки/ достав ки</t>
    </r>
  </si>
  <si>
    <r>
      <rPr>
        <b/>
        <sz val="11"/>
        <rFont val="Times New Roman"/>
      </rPr>
      <t>9</t>
    </r>
  </si>
  <si>
    <r>
      <rPr>
        <b/>
        <sz val="11"/>
        <rFont val="Times New Roman"/>
      </rPr>
      <t xml:space="preserve">Бюджет ная класси фикаци я </t>
    </r>
    <r>
      <rPr>
        <b/>
        <sz val="11"/>
        <rFont val="Times New Roman"/>
      </rPr>
      <t>(IBAN)</t>
    </r>
  </si>
  <si>
    <r>
      <rPr>
        <b/>
        <sz val="11"/>
        <rFont val="Times New Roman"/>
      </rPr>
      <t>10</t>
    </r>
  </si>
  <si>
    <r>
      <rPr>
        <sz val="12"/>
        <rFont val="Times New Roman"/>
      </rPr>
      <t>333110</t>
    </r>
  </si>
  <si>
    <r>
      <rPr>
        <b/>
        <sz val="11"/>
        <rFont val="Times New Roman"/>
      </rPr>
      <t>скид ка %</t>
    </r>
  </si>
  <si>
    <r>
      <rPr>
        <b/>
        <sz val="11"/>
        <rFont val="Times New Roman"/>
      </rPr>
      <t>11</t>
    </r>
  </si>
  <si>
    <r>
      <rPr>
        <sz val="11"/>
        <rFont val="Times New Roman"/>
      </rPr>
      <t>Оферент:__</t>
    </r>
    <r>
      <rPr>
        <b/>
        <sz val="11"/>
        <rFont val="Times New Roman"/>
      </rPr>
      <t xml:space="preserve">Теоретический лицей им. Ивана </t>
    </r>
    <r>
      <rPr>
        <b/>
        <sz val="11"/>
        <rFont val="Times New Roman"/>
      </rPr>
      <t>Вазова</t>
    </r>
    <r>
      <rPr>
        <b/>
        <sz val="11"/>
        <rFont val="Times New Roman"/>
      </rPr>
      <t>__</t>
    </r>
    <r>
      <rPr>
        <sz val="11"/>
        <rFont val="Times New Roman"/>
      </rPr>
      <t>Адрес</t>
    </r>
    <r>
      <rPr>
        <b/>
        <sz val="11"/>
        <rFont val="Times New Roman"/>
      </rPr>
      <t>: г.Тараклия ул.Котовского, 2а</t>
    </r>
  </si>
  <si>
    <r>
      <rPr>
        <sz val="11"/>
        <rFont val="Times New Roman"/>
      </rPr>
      <t>Подпись:Имя,Фамилия:в качестве: Директора</t>
    </r>
  </si>
  <si>
    <r>
      <rPr>
        <sz val="11"/>
        <rFont val="Times New Roman"/>
      </rPr>
      <t>Оферент:Адрес:</t>
    </r>
  </si>
  <si>
    <t>Номер процедуры закупки_____________от_________</t>
  </si>
  <si>
    <t>кг</t>
  </si>
  <si>
    <t>шт</t>
  </si>
  <si>
    <t>Масло "Крестьянское" 72,5%, (1 кг.)</t>
  </si>
  <si>
    <t>Молоко коровье пастеризованное с массовой долей жира 2,5%(1 литр)</t>
  </si>
  <si>
    <t>Кефир с массовой долей жира 2,5%, (500г)</t>
  </si>
  <si>
    <t>Сметана с массовой долей жира 10 %,(500г)</t>
  </si>
  <si>
    <t>Творог 9%, (500 г)</t>
  </si>
  <si>
    <t>Йогурт питьевой персик, обезжиренный500 г</t>
  </si>
  <si>
    <t xml:space="preserve">Сыр Mozzarella 40%, 1 kg. </t>
  </si>
  <si>
    <r>
      <rPr>
        <sz val="11"/>
        <rFont val="Times New Roman"/>
      </rPr>
      <t xml:space="preserve">Подпись:Имя,Фамилия: </t>
    </r>
    <r>
      <rPr>
        <b/>
        <sz val="11"/>
        <rFont val="Times New Roman"/>
      </rPr>
      <t>Эмилия Запорожан</t>
    </r>
    <r>
      <rPr>
        <sz val="11"/>
        <rFont val="Times New Roman"/>
      </rPr>
      <t xml:space="preserve">, в качестве: </t>
    </r>
    <r>
      <rPr>
        <b/>
        <sz val="11"/>
        <rFont val="Times New Roman"/>
      </rPr>
      <t>Директора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</si>
</sst>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1"/>
      <name val="Times New Roman"/>
    </font>
    <font>
      <b/>
      <sz val="11"/>
      <name val="Times New Roman"/>
    </font>
    <font>
      <b/>
      <u/>
      <sz val="11"/>
      <name val="Times New Roman"/>
    </font>
    <font>
      <sz val="12"/>
      <name val="Times New Roman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center" indent="2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 indent="2"/>
    </xf>
    <xf numFmtId="0" fontId="0" fillId="0" borderId="20" xfId="0" applyBorder="1" applyAlignment="1">
      <alignment horizontal="left" vertical="top"/>
    </xf>
    <xf numFmtId="0" fontId="0" fillId="0" borderId="26" xfId="0" applyBorder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0" fontId="5" fillId="0" borderId="15" xfId="0" applyFont="1" applyBorder="1" applyAlignment="1">
      <alignment horizontal="left" wrapText="1"/>
    </xf>
    <xf numFmtId="0" fontId="6" fillId="0" borderId="17" xfId="0" applyFont="1" applyBorder="1" applyAlignment="1">
      <alignment horizontal="center"/>
    </xf>
    <xf numFmtId="0" fontId="5" fillId="0" borderId="21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center" vertical="top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top"/>
    </xf>
    <xf numFmtId="0" fontId="7" fillId="0" borderId="24" xfId="0" applyFont="1" applyBorder="1" applyAlignment="1">
      <alignment horizontal="center" vertical="top"/>
    </xf>
    <xf numFmtId="0" fontId="5" fillId="0" borderId="23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7" fillId="0" borderId="3" xfId="0" applyFont="1" applyBorder="1" applyAlignment="1">
      <alignment horizontal="left" vertical="top"/>
    </xf>
    <xf numFmtId="2" fontId="7" fillId="0" borderId="16" xfId="0" applyNumberFormat="1" applyFont="1" applyBorder="1" applyAlignment="1">
      <alignment horizontal="center" vertical="center"/>
    </xf>
    <xf numFmtId="2" fontId="7" fillId="0" borderId="25" xfId="0" applyNumberFormat="1" applyFont="1" applyBorder="1" applyAlignment="1">
      <alignment horizontal="center" vertical="top"/>
    </xf>
    <xf numFmtId="2" fontId="7" fillId="0" borderId="18" xfId="0" applyNumberFormat="1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2" fontId="7" fillId="0" borderId="1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topLeftCell="A10" zoomScale="120" zoomScaleNormal="120" workbookViewId="0">
      <selection activeCell="D23" sqref="D23"/>
    </sheetView>
  </sheetViews>
  <sheetFormatPr defaultRowHeight="12.75" x14ac:dyDescent="0.2"/>
  <cols>
    <col min="1" max="1" width="13.28515625"/>
    <col min="2" max="2" width="76.140625"/>
    <col min="3" max="5" width="7.5703125"/>
    <col min="6" max="6" width="8"/>
    <col min="7" max="7" width="9.85546875" customWidth="1"/>
    <col min="8" max="8" width="8.85546875"/>
    <col min="9" max="9" width="10.140625" customWidth="1"/>
    <col min="10" max="10" width="8.140625"/>
    <col min="11" max="11" width="6"/>
  </cols>
  <sheetData>
    <row r="1" spans="1:11" ht="15" x14ac:dyDescent="0.2">
      <c r="A1" s="1" t="s">
        <v>0</v>
      </c>
    </row>
    <row r="2" spans="1:11" ht="15" x14ac:dyDescent="0.2">
      <c r="A2" s="1" t="s">
        <v>1</v>
      </c>
    </row>
    <row r="3" spans="1:11" ht="15" x14ac:dyDescent="0.2">
      <c r="A3" s="1" t="s">
        <v>2</v>
      </c>
    </row>
    <row r="5" spans="1:11" ht="14.25" x14ac:dyDescent="0.2">
      <c r="A5" s="2" t="s">
        <v>3</v>
      </c>
    </row>
    <row r="7" spans="1:11" ht="15" x14ac:dyDescent="0.25">
      <c r="A7" s="3"/>
      <c r="B7" s="17" t="s">
        <v>42</v>
      </c>
    </row>
    <row r="8" spans="1:11" ht="15" x14ac:dyDescent="0.25">
      <c r="A8" s="3"/>
      <c r="B8" s="4" t="s">
        <v>4</v>
      </c>
    </row>
    <row r="10" spans="1:11" ht="85.5" x14ac:dyDescent="0.2">
      <c r="A10" s="5" t="s">
        <v>5</v>
      </c>
      <c r="B10" s="5" t="s">
        <v>15</v>
      </c>
      <c r="C10" s="5" t="s">
        <v>20</v>
      </c>
      <c r="D10" s="5" t="s">
        <v>22</v>
      </c>
      <c r="E10" s="6" t="s">
        <v>24</v>
      </c>
      <c r="F10" s="5" t="s">
        <v>26</v>
      </c>
      <c r="G10" s="5" t="s">
        <v>28</v>
      </c>
      <c r="H10" s="7" t="s">
        <v>30</v>
      </c>
      <c r="I10" s="5" t="s">
        <v>32</v>
      </c>
      <c r="J10" s="6" t="s">
        <v>34</v>
      </c>
      <c r="K10" s="5" t="s">
        <v>37</v>
      </c>
    </row>
    <row r="11" spans="1:11" ht="14.25" x14ac:dyDescent="0.2">
      <c r="A11" s="8" t="s">
        <v>6</v>
      </c>
      <c r="B11" s="9" t="s">
        <v>16</v>
      </c>
      <c r="C11" s="9" t="s">
        <v>21</v>
      </c>
      <c r="D11" s="9" t="s">
        <v>23</v>
      </c>
      <c r="E11" s="9" t="s">
        <v>25</v>
      </c>
      <c r="F11" s="9" t="s">
        <v>27</v>
      </c>
      <c r="G11" s="9" t="s">
        <v>29</v>
      </c>
      <c r="H11" s="9" t="s">
        <v>31</v>
      </c>
      <c r="I11" s="8" t="s">
        <v>33</v>
      </c>
      <c r="J11" s="8" t="s">
        <v>35</v>
      </c>
      <c r="K11" s="9" t="s">
        <v>38</v>
      </c>
    </row>
    <row r="12" spans="1:11" ht="14.25" x14ac:dyDescent="0.2">
      <c r="A12" s="3"/>
      <c r="B12" s="10" t="s">
        <v>17</v>
      </c>
      <c r="C12" s="3"/>
      <c r="D12" s="3"/>
      <c r="E12" s="3"/>
      <c r="F12" s="3"/>
      <c r="G12" s="3"/>
      <c r="H12" s="3"/>
      <c r="I12" s="3"/>
      <c r="J12" s="3"/>
      <c r="K12" s="3"/>
    </row>
    <row r="13" spans="1:11" ht="14.25" x14ac:dyDescent="0.2">
      <c r="A13" s="11" t="s">
        <v>7</v>
      </c>
      <c r="B13" s="12" t="s">
        <v>18</v>
      </c>
      <c r="C13" s="3"/>
      <c r="D13" s="3"/>
      <c r="E13" s="3"/>
      <c r="F13" s="3"/>
      <c r="G13" s="3"/>
      <c r="H13" s="3"/>
      <c r="I13" s="13"/>
      <c r="J13" s="3"/>
      <c r="K13" s="3"/>
    </row>
    <row r="14" spans="1:11" ht="15.75" x14ac:dyDescent="0.25">
      <c r="A14" s="14" t="s">
        <v>8</v>
      </c>
      <c r="B14" s="18" t="s">
        <v>46</v>
      </c>
      <c r="C14" s="29" t="s">
        <v>44</v>
      </c>
      <c r="D14" s="19">
        <f>1500+600</f>
        <v>2100</v>
      </c>
      <c r="E14" s="23">
        <v>11.92</v>
      </c>
      <c r="F14" s="22">
        <v>12.88</v>
      </c>
      <c r="G14" s="34">
        <f>D14*E14</f>
        <v>25032</v>
      </c>
      <c r="H14" s="35">
        <f>D14*F14</f>
        <v>27048</v>
      </c>
      <c r="I14" s="28"/>
      <c r="J14" s="15" t="s">
        <v>36</v>
      </c>
      <c r="K14" s="3"/>
    </row>
    <row r="15" spans="1:11" ht="15.75" x14ac:dyDescent="0.25">
      <c r="A15" s="14" t="s">
        <v>9</v>
      </c>
      <c r="B15" s="20" t="s">
        <v>47</v>
      </c>
      <c r="C15" s="29" t="s">
        <v>44</v>
      </c>
      <c r="D15" s="19">
        <f>600+320</f>
        <v>920</v>
      </c>
      <c r="E15" s="27">
        <v>5.77</v>
      </c>
      <c r="F15" s="22">
        <v>6.23</v>
      </c>
      <c r="G15" s="34">
        <f t="shared" ref="G15:G20" si="0">D15*E15</f>
        <v>5308.4</v>
      </c>
      <c r="H15" s="35">
        <f t="shared" ref="H15:H20" si="1">D15*F15</f>
        <v>5731.6</v>
      </c>
      <c r="I15" s="28"/>
      <c r="J15" s="15" t="s">
        <v>36</v>
      </c>
      <c r="K15" s="3"/>
    </row>
    <row r="16" spans="1:11" ht="15.75" x14ac:dyDescent="0.25">
      <c r="A16" s="14" t="s">
        <v>10</v>
      </c>
      <c r="B16" s="20" t="s">
        <v>48</v>
      </c>
      <c r="C16" s="29" t="s">
        <v>44</v>
      </c>
      <c r="D16" s="19">
        <f>100+90</f>
        <v>190</v>
      </c>
      <c r="E16" s="23">
        <v>18.52</v>
      </c>
      <c r="F16" s="32">
        <v>20</v>
      </c>
      <c r="G16" s="34">
        <f t="shared" si="0"/>
        <v>3518.7999999999997</v>
      </c>
      <c r="H16" s="35">
        <f t="shared" si="1"/>
        <v>3800</v>
      </c>
      <c r="I16" s="28"/>
      <c r="J16" s="15" t="s">
        <v>36</v>
      </c>
      <c r="K16" s="3"/>
    </row>
    <row r="17" spans="1:11" ht="15.75" x14ac:dyDescent="0.25">
      <c r="A17" s="14" t="s">
        <v>11</v>
      </c>
      <c r="B17" s="26" t="s">
        <v>49</v>
      </c>
      <c r="C17" s="29" t="s">
        <v>44</v>
      </c>
      <c r="D17" s="19">
        <f>(300+180)</f>
        <v>480</v>
      </c>
      <c r="E17" s="25">
        <v>29.63</v>
      </c>
      <c r="F17" s="33">
        <v>32</v>
      </c>
      <c r="G17" s="34">
        <f t="shared" si="0"/>
        <v>14222.4</v>
      </c>
      <c r="H17" s="35">
        <f t="shared" si="1"/>
        <v>15360</v>
      </c>
      <c r="I17" s="28"/>
      <c r="J17" s="15" t="s">
        <v>36</v>
      </c>
      <c r="K17" s="3"/>
    </row>
    <row r="18" spans="1:11" ht="15.75" x14ac:dyDescent="0.25">
      <c r="A18" s="14" t="s">
        <v>12</v>
      </c>
      <c r="B18" s="20" t="s">
        <v>50</v>
      </c>
      <c r="C18" s="29" t="s">
        <v>44</v>
      </c>
      <c r="D18" s="19">
        <v>0</v>
      </c>
      <c r="E18" s="25">
        <v>0</v>
      </c>
      <c r="F18" s="24">
        <v>0</v>
      </c>
      <c r="G18" s="34">
        <f t="shared" si="0"/>
        <v>0</v>
      </c>
      <c r="H18" s="35">
        <f t="shared" si="1"/>
        <v>0</v>
      </c>
      <c r="I18" s="28"/>
      <c r="J18" s="15" t="s">
        <v>36</v>
      </c>
      <c r="K18" s="3"/>
    </row>
    <row r="19" spans="1:11" ht="16.5" customHeight="1" x14ac:dyDescent="0.2">
      <c r="A19" s="14" t="s">
        <v>13</v>
      </c>
      <c r="B19" s="20" t="s">
        <v>45</v>
      </c>
      <c r="C19" s="29" t="s">
        <v>43</v>
      </c>
      <c r="D19" s="21">
        <f>60+120</f>
        <v>180</v>
      </c>
      <c r="E19" s="25">
        <v>135.79</v>
      </c>
      <c r="F19" s="24">
        <v>146.65</v>
      </c>
      <c r="G19" s="34">
        <f t="shared" si="0"/>
        <v>24442.199999999997</v>
      </c>
      <c r="H19" s="35">
        <f t="shared" si="1"/>
        <v>26397</v>
      </c>
      <c r="I19" s="28"/>
      <c r="J19" s="15" t="s">
        <v>36</v>
      </c>
      <c r="K19" s="3"/>
    </row>
    <row r="20" spans="1:11" ht="15.75" x14ac:dyDescent="0.2">
      <c r="A20" s="14" t="s">
        <v>14</v>
      </c>
      <c r="B20" s="20" t="s">
        <v>51</v>
      </c>
      <c r="C20" s="29" t="s">
        <v>43</v>
      </c>
      <c r="D20" s="21">
        <f>100+70</f>
        <v>170</v>
      </c>
      <c r="E20" s="23">
        <v>101.67</v>
      </c>
      <c r="F20" s="22">
        <v>122</v>
      </c>
      <c r="G20" s="34">
        <f t="shared" si="0"/>
        <v>17283.900000000001</v>
      </c>
      <c r="H20" s="35">
        <f t="shared" si="1"/>
        <v>20740</v>
      </c>
      <c r="I20" s="28"/>
      <c r="J20" s="15" t="s">
        <v>36</v>
      </c>
      <c r="K20" s="3"/>
    </row>
    <row r="21" spans="1:11" ht="14.25" x14ac:dyDescent="0.2">
      <c r="A21" s="3"/>
      <c r="B21" s="16" t="s">
        <v>19</v>
      </c>
      <c r="C21" s="3"/>
      <c r="D21" s="31">
        <f>SUM(D14:D20)</f>
        <v>4040</v>
      </c>
      <c r="E21" s="31"/>
      <c r="F21" s="31"/>
      <c r="G21" s="36">
        <f>SUM(G14:G20)</f>
        <v>89807.700000000012</v>
      </c>
      <c r="H21" s="36">
        <f>SUM(H14:H20)</f>
        <v>99076.6</v>
      </c>
      <c r="I21" s="3"/>
      <c r="J21" s="3"/>
      <c r="K21" s="3"/>
    </row>
    <row r="23" spans="1:11" ht="15" x14ac:dyDescent="0.2">
      <c r="A23" s="30" t="s">
        <v>52</v>
      </c>
    </row>
    <row r="25" spans="1:11" ht="15" x14ac:dyDescent="0.2">
      <c r="A25" s="1" t="s">
        <v>39</v>
      </c>
    </row>
    <row r="27" spans="1:11" ht="15" x14ac:dyDescent="0.2">
      <c r="A27" s="1" t="s">
        <v>40</v>
      </c>
    </row>
    <row r="29" spans="1:11" ht="15" x14ac:dyDescent="0.2">
      <c r="A29" s="1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liudmila.raia</dc:creator>
  <cp:keywords/>
  <cp:lastModifiedBy>Ucitel</cp:lastModifiedBy>
  <dcterms:modified xsi:type="dcterms:W3CDTF">2025-12-19T08:58:46Z</dcterms:modified>
</cp:coreProperties>
</file>