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260" activeTab="0"/>
  </bookViews>
  <sheets>
    <sheet name="Лист1" sheetId="1" r:id="rId1"/>
    <sheet name="Лист2" sheetId="2" r:id="rId2"/>
  </sheets>
  <definedNames>
    <definedName name="_Toc392180207" localSheetId="0">'Лист1'!#REF!</definedName>
  </definedNames>
  <calcPr calcId="152511"/>
</workbook>
</file>

<file path=xl/sharedStrings.xml><?xml version="1.0" encoding="utf-8"?>
<sst xmlns="http://schemas.openxmlformats.org/spreadsheetml/2006/main" count="177" uniqueCount="81">
  <si>
    <t>Cod CPV</t>
  </si>
  <si>
    <t>Canti-tatea</t>
  </si>
  <si>
    <t>Preţ unitar (fără TVA)</t>
  </si>
  <si>
    <t>Preţ unitar (cu TVA)</t>
  </si>
  <si>
    <t>TVA</t>
  </si>
  <si>
    <t>Termenul de livrare/</t>
  </si>
  <si>
    <t>Bunuri/Servicii:</t>
  </si>
  <si>
    <t>Suma fara TVA</t>
  </si>
  <si>
    <t>Suma cu TVA</t>
  </si>
  <si>
    <t>Un de măsură</t>
  </si>
  <si>
    <t>kg</t>
  </si>
  <si>
    <t>Ofertantul:"Alim -Total" SRL      Adresa: mun.Chisinau, str.Voluntarilor, 15</t>
  </si>
  <si>
    <t>buc</t>
  </si>
  <si>
    <t xml:space="preserve">Total </t>
  </si>
  <si>
    <t>Clasificatie bugetara IBAN</t>
  </si>
  <si>
    <t>Denumirea procedurii de achizitii: Produse alimentare</t>
  </si>
  <si>
    <t xml:space="preserve">Specificații de preț (F4.2) IMSP Spitalul Raional Cimislia </t>
  </si>
  <si>
    <t>Numarul procedurii de achizitii: 21046446     din 15.11.2021</t>
  </si>
  <si>
    <r>
      <t>Semnat:_______________ Numele, Prenumele:</t>
    </r>
    <r>
      <rPr>
        <b/>
        <u val="single"/>
        <sz val="12"/>
        <color theme="1"/>
        <rFont val="Times New Roman"/>
        <family val="1"/>
      </rPr>
      <t xml:space="preserve"> Falinciuc Cristina </t>
    </r>
    <r>
      <rPr>
        <b/>
        <sz val="12"/>
        <color theme="1"/>
        <rFont val="Times New Roman"/>
        <family val="1"/>
      </rPr>
      <t xml:space="preserve"> În calitate de: </t>
    </r>
    <r>
      <rPr>
        <b/>
        <u val="single"/>
        <sz val="12"/>
        <color theme="1"/>
        <rFont val="Times New Roman"/>
        <family val="1"/>
      </rPr>
      <t>Administrator</t>
    </r>
  </si>
  <si>
    <t>15612100-2</t>
  </si>
  <si>
    <t>Paste foainoase grupa C, c/s amb. In saci a cite 5 kg</t>
  </si>
  <si>
    <t>Faina de griu c/s amb 1-2 kg</t>
  </si>
  <si>
    <t>Hrisca bob intreg c/s amb. 1 kg</t>
  </si>
  <si>
    <t>Orez slefuit intreg c/s, amb. 1 kg</t>
  </si>
  <si>
    <t>Fulgi de ovas c/s amb cite 1 kg</t>
  </si>
  <si>
    <t>Crupa de gris c/s amb cite 1 kg</t>
  </si>
  <si>
    <t>Crupa de mei c/s amb cite 1 kg</t>
  </si>
  <si>
    <t>Crupa de arpacas c/s amb cite 1 kg</t>
  </si>
  <si>
    <t>Crupa de griu sfarmate c/s amb cite 1 kg</t>
  </si>
  <si>
    <t>Crupa de orz c/s amb cite 1 kg</t>
  </si>
  <si>
    <t>Crupa de porumb c/s amb cite 1 kg</t>
  </si>
  <si>
    <t>Mazare verde consv. c/s in borcane pina la 2.5 kg</t>
  </si>
  <si>
    <t xml:space="preserve">Mazare uscata despicata amb. a cite 25 kg </t>
  </si>
  <si>
    <t>Pulpe de gaina de fierbere rapida cat.1, congelate, cu greutatea de nu mai putin de 0.4 kg/1 pulpa, in cutii de carton cu greutatea 5-10 kg, ambalaj original al producatorului</t>
  </si>
  <si>
    <t>Peste congelat fara cap Hek cu greutatea nu mai putin de 0.3 kg/1 peste, in cutii de carton cu greutatea 5-10 kg, ambalaj original al producatorului</t>
  </si>
  <si>
    <t>Cascaval nepicant (pina la 50% de grasimi) cu cheag tare, ambalat cite 2 kg</t>
  </si>
  <si>
    <t>Unt din smintina dulce nesarat cu fractia masica de grasimi 72- 73% ambalat cite 10 kg</t>
  </si>
  <si>
    <t>Ulei din floarea soarelui,rafinat in sticle de 5 litri</t>
  </si>
  <si>
    <t>Oua de gaina,dietice,fiecare ou sa fie marcat de producator</t>
  </si>
  <si>
    <t>Zahar tos din sfecla de calitate standart in saci a cite 50 kg</t>
  </si>
  <si>
    <t>Ceai negru pachete 0,5 - 1 kg</t>
  </si>
  <si>
    <t>Pasta de  tomate 25% calitatea superioara, in borcane pina la 0,8 kg</t>
  </si>
  <si>
    <t>Magiun din mere sterilizat , calitatea I in borcane de 0,7-1,0 kg</t>
  </si>
  <si>
    <t>Sare iodata pachete la 1 kg</t>
  </si>
  <si>
    <t>Fructe uscate asorti (mere, pere, prune)ambalaj saci de hirtie 5-10 kg</t>
  </si>
  <si>
    <t>Suc din fructe natural-mere ( limpezit) borcan 3 litri</t>
  </si>
  <si>
    <t>Suc  natural-mere si morcov ( limpezit) ambalaj 1 litru</t>
  </si>
  <si>
    <t>Sfecla rosie de masa ,marime medie, (200-300gr/buc)intreaga, curata, neramificata, sanatoasa, neatacata de vatamatori, fara semne de alterare si lovituri. Fara miros si gust strain. Ambalaj- saci de plase</t>
  </si>
  <si>
    <t xml:space="preserve">Varza alba proaspata , marime medie, (cu greutatea nu mai puțin de 2kg/buc)intreaga, curata, sanatoasa, neinfoiata,
neatacata de vatamatori, fara semne de alterare si lovituri. Ambalaj- saci de plase.
</t>
  </si>
  <si>
    <t>Morcov de marime medie,(cu greutate nu mai puțin de 100 gr/buc) intregi, curati, sanatosi,  neatacati de vatamatori, fara semne de alterare si lovituri.Fara miros si gust strain. Ambalaj- saci de plase.</t>
  </si>
  <si>
    <t>Cartofi , calibrul nu mai putin de 80 mm, intregi, curati,  sanatosi, neatacati de vatamatori, fara semne de alterare si lovituri. Fara miros si gust strain. Ambalaj- saci de plase</t>
  </si>
  <si>
    <t>15850000-1</t>
  </si>
  <si>
    <t>03211900-2</t>
  </si>
  <si>
    <t>03211300-6</t>
  </si>
  <si>
    <t>15613380-5</t>
  </si>
  <si>
    <t>15625000-5</t>
  </si>
  <si>
    <t>03211400-7</t>
  </si>
  <si>
    <t>15331462-3</t>
  </si>
  <si>
    <t>03212213-6</t>
  </si>
  <si>
    <t>15112000-6</t>
  </si>
  <si>
    <t>15221000-3</t>
  </si>
  <si>
    <t>15544000-3</t>
  </si>
  <si>
    <t>15530000-2</t>
  </si>
  <si>
    <t>15411200-4</t>
  </si>
  <si>
    <t>03142500-3</t>
  </si>
  <si>
    <t>15831000-2</t>
  </si>
  <si>
    <t>15863200-7</t>
  </si>
  <si>
    <t>15331425-2</t>
  </si>
  <si>
    <t>15332290-3</t>
  </si>
  <si>
    <t>15872400-5</t>
  </si>
  <si>
    <t>15332410-1</t>
  </si>
  <si>
    <t>15321000-4</t>
  </si>
  <si>
    <t>03221111-7</t>
  </si>
  <si>
    <t>03221410-3</t>
  </si>
  <si>
    <t>03221112-4</t>
  </si>
  <si>
    <t>03221113-1</t>
  </si>
  <si>
    <t>03212100-1</t>
  </si>
  <si>
    <t>Ianuarie-iunie 2022, la comandă, conform graficului din anunț</t>
  </si>
  <si>
    <t>MD79AG000000022512564163</t>
  </si>
  <si>
    <t>L</t>
  </si>
  <si>
    <t>Ceapa uscata , calibrul nu mai putin de 60 mm, intreaga, curata,  sanatoasa, neatacata de vatamatori, fara semne de alterare si lovituri. Fara miros si gust strain. Ambalaj- saci de plase.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</si>
</sst>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9"/>
      <color rgb="FF00000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2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top" wrapText="1"/>
      <protection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0" xfId="0" applyFont="1"/>
    <xf numFmtId="0" fontId="3" fillId="0" borderId="0" xfId="0" applyFont="1"/>
    <xf numFmtId="0" fontId="2" fillId="0" borderId="0" xfId="0" applyFont="1"/>
    <xf numFmtId="0" fontId="8" fillId="0" borderId="0" xfId="0" applyFont="1"/>
    <xf numFmtId="0" fontId="10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/>
    <xf numFmtId="0" fontId="16" fillId="0" borderId="0" xfId="0" applyFont="1" applyAlignment="1">
      <alignment wrapText="1"/>
    </xf>
    <xf numFmtId="0" fontId="6" fillId="0" borderId="2" xfId="0" applyFont="1" applyBorder="1" applyAlignment="1" applyProtection="1">
      <alignment horizontal="center" vertical="top" wrapText="1"/>
      <protection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/>
    <xf numFmtId="0" fontId="16" fillId="0" borderId="1" xfId="0" applyFont="1" applyBorder="1" applyAlignment="1">
      <alignment wrapText="1"/>
    </xf>
    <xf numFmtId="0" fontId="17" fillId="0" borderId="0" xfId="0" applyFont="1" applyAlignment="1">
      <alignment horizontal="left" vertical="center" wrapText="1" indent="1"/>
    </xf>
    <xf numFmtId="0" fontId="18" fillId="0" borderId="1" xfId="0" applyFont="1" applyBorder="1" applyAlignment="1">
      <alignment wrapText="1"/>
    </xf>
    <xf numFmtId="0" fontId="15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 topLeftCell="A1">
      <selection activeCell="G38" sqref="G38"/>
    </sheetView>
  </sheetViews>
  <sheetFormatPr defaultColWidth="9.140625" defaultRowHeight="15"/>
  <cols>
    <col min="1" max="1" width="9.140625" style="13" customWidth="1"/>
    <col min="2" max="2" width="17.00390625" style="13" customWidth="1"/>
    <col min="3" max="3" width="7.140625" style="13" customWidth="1"/>
    <col min="4" max="4" width="5.8515625" style="13" customWidth="1"/>
    <col min="5" max="5" width="7.28125" style="13" customWidth="1"/>
    <col min="6" max="7" width="8.28125" style="13" customWidth="1"/>
    <col min="8" max="9" width="12.7109375" style="13" customWidth="1"/>
    <col min="10" max="10" width="15.00390625" style="13" customWidth="1"/>
    <col min="11" max="11" width="27.00390625" style="13" customWidth="1"/>
    <col min="12" max="16384" width="9.140625" style="13" customWidth="1"/>
  </cols>
  <sheetData>
    <row r="1" spans="1:11" ht="15.75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17"/>
    </row>
    <row r="2" spans="1:11" ht="15.75">
      <c r="A2" s="41" t="s">
        <v>17</v>
      </c>
      <c r="B2" s="41"/>
      <c r="C2" s="42"/>
      <c r="D2" s="42"/>
      <c r="E2" s="42"/>
      <c r="F2" s="42"/>
      <c r="G2" s="42"/>
      <c r="H2" s="42"/>
      <c r="I2" s="42"/>
      <c r="J2" s="42"/>
      <c r="K2" s="17"/>
    </row>
    <row r="3" spans="1:11" ht="19.5" customHeight="1">
      <c r="A3" s="41" t="s">
        <v>15</v>
      </c>
      <c r="B3" s="41"/>
      <c r="C3" s="42"/>
      <c r="D3" s="42"/>
      <c r="E3" s="42"/>
      <c r="F3" s="42"/>
      <c r="G3" s="42"/>
      <c r="H3" s="42"/>
      <c r="I3" s="42"/>
      <c r="J3" s="42"/>
      <c r="K3" s="17"/>
    </row>
    <row r="4" spans="1:11" ht="36.75" customHeight="1">
      <c r="A4" s="18" t="s">
        <v>0</v>
      </c>
      <c r="B4" s="18"/>
      <c r="C4" s="18" t="s">
        <v>9</v>
      </c>
      <c r="D4" s="18" t="s">
        <v>1</v>
      </c>
      <c r="E4" s="18" t="s">
        <v>2</v>
      </c>
      <c r="F4" s="18" t="s">
        <v>4</v>
      </c>
      <c r="G4" s="18" t="s">
        <v>3</v>
      </c>
      <c r="H4" s="18" t="s">
        <v>7</v>
      </c>
      <c r="I4" s="18" t="s">
        <v>8</v>
      </c>
      <c r="J4" s="18" t="s">
        <v>5</v>
      </c>
      <c r="K4" s="24" t="s">
        <v>14</v>
      </c>
    </row>
    <row r="5" spans="1:11" ht="15.7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17"/>
    </row>
    <row r="6" spans="1:11" ht="15.75">
      <c r="A6" s="21"/>
      <c r="B6" s="22" t="s">
        <v>6</v>
      </c>
      <c r="C6" s="21"/>
      <c r="D6" s="21"/>
      <c r="E6" s="21"/>
      <c r="F6" s="21"/>
      <c r="G6" s="21"/>
      <c r="H6" s="21"/>
      <c r="I6" s="21"/>
      <c r="J6" s="21"/>
      <c r="K6" s="19"/>
    </row>
    <row r="7" spans="1:11" ht="41.25" customHeight="1">
      <c r="A7" s="2" t="s">
        <v>19</v>
      </c>
      <c r="B7" s="3" t="s">
        <v>21</v>
      </c>
      <c r="C7" s="12" t="s">
        <v>10</v>
      </c>
      <c r="D7" s="11">
        <v>50</v>
      </c>
      <c r="E7" s="25">
        <f>G7-F7</f>
        <v>6.916666666666667</v>
      </c>
      <c r="F7" s="25">
        <f>G7/6</f>
        <v>1.3833333333333335</v>
      </c>
      <c r="G7" s="25">
        <v>8.3</v>
      </c>
      <c r="H7" s="25">
        <f>D7*E7</f>
        <v>345.83333333333337</v>
      </c>
      <c r="I7" s="25">
        <f>D7*G7</f>
        <v>415.00000000000006</v>
      </c>
      <c r="J7" s="27" t="s">
        <v>77</v>
      </c>
      <c r="K7" s="28" t="s">
        <v>78</v>
      </c>
    </row>
    <row r="8" spans="1:11" ht="41.25" customHeight="1">
      <c r="A8" s="2" t="s">
        <v>51</v>
      </c>
      <c r="B8" s="3" t="s">
        <v>20</v>
      </c>
      <c r="C8" s="12" t="s">
        <v>10</v>
      </c>
      <c r="D8" s="11">
        <v>140</v>
      </c>
      <c r="E8" s="25">
        <f>G8-F8</f>
        <v>9.6</v>
      </c>
      <c r="F8" s="25">
        <f>G8/6</f>
        <v>1.92</v>
      </c>
      <c r="G8" s="25">
        <v>11.52</v>
      </c>
      <c r="H8" s="25">
        <f>D8*E8</f>
        <v>1344</v>
      </c>
      <c r="I8" s="25">
        <f>D8*G8</f>
        <v>1612.8</v>
      </c>
      <c r="J8" s="27" t="s">
        <v>77</v>
      </c>
      <c r="K8" s="28" t="s">
        <v>78</v>
      </c>
    </row>
    <row r="9" spans="1:11" ht="36.75" customHeight="1">
      <c r="A9" s="2" t="s">
        <v>52</v>
      </c>
      <c r="B9" s="3" t="s">
        <v>22</v>
      </c>
      <c r="C9" s="12" t="s">
        <v>10</v>
      </c>
      <c r="D9" s="11">
        <v>325</v>
      </c>
      <c r="E9" s="25">
        <f aca="true" t="shared" si="0" ref="E9:E11">G9-F9</f>
        <v>30.249999999999996</v>
      </c>
      <c r="F9" s="25">
        <f aca="true" t="shared" si="1" ref="F9:F10">G9/6</f>
        <v>6.05</v>
      </c>
      <c r="G9" s="25">
        <v>36.3</v>
      </c>
      <c r="H9" s="25">
        <f aca="true" t="shared" si="2" ref="H9:H11">D9*E9</f>
        <v>9831.249999999998</v>
      </c>
      <c r="I9" s="25">
        <f aca="true" t="shared" si="3" ref="I9:I11">D9*G9</f>
        <v>11797.499999999998</v>
      </c>
      <c r="J9" s="27" t="s">
        <v>77</v>
      </c>
      <c r="K9" s="28" t="s">
        <v>78</v>
      </c>
    </row>
    <row r="10" spans="1:11" ht="41.25" customHeight="1">
      <c r="A10" s="2" t="s">
        <v>53</v>
      </c>
      <c r="B10" s="3" t="s">
        <v>23</v>
      </c>
      <c r="C10" s="12" t="s">
        <v>10</v>
      </c>
      <c r="D10" s="11">
        <v>125</v>
      </c>
      <c r="E10" s="25">
        <f t="shared" si="0"/>
        <v>13.225</v>
      </c>
      <c r="F10" s="25">
        <f t="shared" si="1"/>
        <v>2.645</v>
      </c>
      <c r="G10" s="25">
        <v>15.87</v>
      </c>
      <c r="H10" s="25">
        <f t="shared" si="2"/>
        <v>1653.125</v>
      </c>
      <c r="I10" s="25">
        <f t="shared" si="3"/>
        <v>1983.75</v>
      </c>
      <c r="J10" s="27" t="s">
        <v>77</v>
      </c>
      <c r="K10" s="28" t="s">
        <v>78</v>
      </c>
    </row>
    <row r="11" spans="1:11" ht="41.25" customHeight="1">
      <c r="A11" s="2" t="s">
        <v>54</v>
      </c>
      <c r="B11" s="3" t="s">
        <v>24</v>
      </c>
      <c r="C11" s="12" t="s">
        <v>10</v>
      </c>
      <c r="D11" s="11">
        <v>225</v>
      </c>
      <c r="E11" s="25">
        <f t="shared" si="0"/>
        <v>11.141666666666666</v>
      </c>
      <c r="F11" s="25">
        <f aca="true" t="shared" si="4" ref="F11:F18">G11/6</f>
        <v>2.228333333333333</v>
      </c>
      <c r="G11" s="25">
        <v>13.37</v>
      </c>
      <c r="H11" s="25">
        <f t="shared" si="2"/>
        <v>2506.875</v>
      </c>
      <c r="I11" s="25">
        <f t="shared" si="3"/>
        <v>3008.25</v>
      </c>
      <c r="J11" s="27" t="s">
        <v>77</v>
      </c>
      <c r="K11" s="28" t="s">
        <v>78</v>
      </c>
    </row>
    <row r="12" spans="1:11" ht="41.25" customHeight="1">
      <c r="A12" s="2" t="s">
        <v>55</v>
      </c>
      <c r="B12" s="3" t="s">
        <v>25</v>
      </c>
      <c r="C12" s="12" t="s">
        <v>10</v>
      </c>
      <c r="D12" s="11">
        <v>90</v>
      </c>
      <c r="E12" s="25">
        <f aca="true" t="shared" si="5" ref="E12">G12-F12</f>
        <v>9.25</v>
      </c>
      <c r="F12" s="25">
        <f t="shared" si="4"/>
        <v>1.8499999999999999</v>
      </c>
      <c r="G12" s="25">
        <v>11.1</v>
      </c>
      <c r="H12" s="25">
        <f aca="true" t="shared" si="6" ref="H12">D12*E12</f>
        <v>832.5</v>
      </c>
      <c r="I12" s="25">
        <f aca="true" t="shared" si="7" ref="I12">D12*G12</f>
        <v>999</v>
      </c>
      <c r="J12" s="38" t="s">
        <v>77</v>
      </c>
      <c r="K12" s="28" t="s">
        <v>78</v>
      </c>
    </row>
    <row r="13" spans="1:11" ht="41.25" customHeight="1">
      <c r="A13" s="2" t="s">
        <v>52</v>
      </c>
      <c r="B13" s="3" t="s">
        <v>26</v>
      </c>
      <c r="C13" s="12" t="s">
        <v>10</v>
      </c>
      <c r="D13" s="11">
        <v>175</v>
      </c>
      <c r="E13" s="25">
        <f aca="true" t="shared" si="8" ref="E13">G13-F13</f>
        <v>10.083333333333332</v>
      </c>
      <c r="F13" s="25">
        <f t="shared" si="4"/>
        <v>2.0166666666666666</v>
      </c>
      <c r="G13" s="25">
        <v>12.1</v>
      </c>
      <c r="H13" s="25">
        <f aca="true" t="shared" si="9" ref="H13">D13*E13</f>
        <v>1764.583333333333</v>
      </c>
      <c r="I13" s="25">
        <f aca="true" t="shared" si="10" ref="I13">D13*G13</f>
        <v>2117.5</v>
      </c>
      <c r="J13" s="27" t="s">
        <v>77</v>
      </c>
      <c r="K13" s="28" t="s">
        <v>78</v>
      </c>
    </row>
    <row r="14" spans="1:11" ht="41.25" customHeight="1">
      <c r="A14" s="2" t="s">
        <v>52</v>
      </c>
      <c r="B14" s="3" t="s">
        <v>27</v>
      </c>
      <c r="C14" s="12" t="s">
        <v>10</v>
      </c>
      <c r="D14" s="11">
        <v>125</v>
      </c>
      <c r="E14" s="25">
        <f aca="true" t="shared" si="11" ref="E14">G14-F14</f>
        <v>6.808333333333334</v>
      </c>
      <c r="F14" s="25">
        <f t="shared" si="4"/>
        <v>1.3616666666666666</v>
      </c>
      <c r="G14" s="25">
        <v>8.17</v>
      </c>
      <c r="H14" s="25">
        <f aca="true" t="shared" si="12" ref="H14">D14*E14</f>
        <v>851.0416666666667</v>
      </c>
      <c r="I14" s="25">
        <f aca="true" t="shared" si="13" ref="I14">D14*G14</f>
        <v>1021.25</v>
      </c>
      <c r="J14" s="38" t="s">
        <v>77</v>
      </c>
      <c r="K14" s="28" t="s">
        <v>78</v>
      </c>
    </row>
    <row r="15" spans="1:11" ht="41.25" customHeight="1">
      <c r="A15" s="2" t="s">
        <v>52</v>
      </c>
      <c r="B15" s="3" t="s">
        <v>28</v>
      </c>
      <c r="C15" s="12" t="s">
        <v>10</v>
      </c>
      <c r="D15" s="11">
        <v>100</v>
      </c>
      <c r="E15" s="25">
        <f aca="true" t="shared" si="14" ref="E15">G15-F15</f>
        <v>6.808333333333334</v>
      </c>
      <c r="F15" s="25">
        <f t="shared" si="4"/>
        <v>1.3616666666666666</v>
      </c>
      <c r="G15" s="25">
        <v>8.17</v>
      </c>
      <c r="H15" s="25">
        <f aca="true" t="shared" si="15" ref="H15">D15*E15</f>
        <v>680.8333333333334</v>
      </c>
      <c r="I15" s="25">
        <f aca="true" t="shared" si="16" ref="I15">D15*G15</f>
        <v>817</v>
      </c>
      <c r="J15" s="27" t="s">
        <v>77</v>
      </c>
      <c r="K15" s="28" t="s">
        <v>78</v>
      </c>
    </row>
    <row r="16" spans="1:11" ht="41.25" customHeight="1">
      <c r="A16" s="2" t="s">
        <v>56</v>
      </c>
      <c r="B16" s="3" t="s">
        <v>29</v>
      </c>
      <c r="C16" s="12" t="s">
        <v>10</v>
      </c>
      <c r="D16" s="11">
        <v>125</v>
      </c>
      <c r="E16" s="25">
        <f aca="true" t="shared" si="17" ref="E16">G16-F16</f>
        <v>6.808333333333334</v>
      </c>
      <c r="F16" s="25">
        <f t="shared" si="4"/>
        <v>1.3616666666666666</v>
      </c>
      <c r="G16" s="25">
        <v>8.17</v>
      </c>
      <c r="H16" s="25">
        <f aca="true" t="shared" si="18" ref="H16">D16*E16</f>
        <v>851.0416666666667</v>
      </c>
      <c r="I16" s="25">
        <f aca="true" t="shared" si="19" ref="I16">D16*G16</f>
        <v>1021.25</v>
      </c>
      <c r="J16" s="38" t="s">
        <v>77</v>
      </c>
      <c r="K16" s="28" t="s">
        <v>78</v>
      </c>
    </row>
    <row r="17" spans="1:11" ht="41.25" customHeight="1">
      <c r="A17" s="2" t="s">
        <v>52</v>
      </c>
      <c r="B17" s="3" t="s">
        <v>30</v>
      </c>
      <c r="C17" s="12" t="s">
        <v>10</v>
      </c>
      <c r="D17" s="11">
        <v>250</v>
      </c>
      <c r="E17" s="25">
        <f aca="true" t="shared" si="20" ref="E17">G17-F17</f>
        <v>9.808333333333334</v>
      </c>
      <c r="F17" s="25">
        <f t="shared" si="4"/>
        <v>1.9616666666666667</v>
      </c>
      <c r="G17" s="25">
        <v>11.77</v>
      </c>
      <c r="H17" s="25">
        <f aca="true" t="shared" si="21" ref="H17">D17*E17</f>
        <v>2452.0833333333335</v>
      </c>
      <c r="I17" s="25">
        <f aca="true" t="shared" si="22" ref="I17">D17*G17</f>
        <v>2942.5</v>
      </c>
      <c r="J17" s="27" t="s">
        <v>77</v>
      </c>
      <c r="K17" s="28" t="s">
        <v>78</v>
      </c>
    </row>
    <row r="18" spans="1:11" ht="41.25" customHeight="1">
      <c r="A18" s="2" t="s">
        <v>57</v>
      </c>
      <c r="B18" s="3" t="s">
        <v>31</v>
      </c>
      <c r="C18" s="12" t="s">
        <v>10</v>
      </c>
      <c r="D18" s="11">
        <v>525</v>
      </c>
      <c r="E18" s="25">
        <f aca="true" t="shared" si="23" ref="E18">G18-F18</f>
        <v>17.666666666666664</v>
      </c>
      <c r="F18" s="25">
        <f t="shared" si="4"/>
        <v>3.533333333333333</v>
      </c>
      <c r="G18" s="25">
        <v>21.2</v>
      </c>
      <c r="H18" s="25">
        <f aca="true" t="shared" si="24" ref="H18">D18*E18</f>
        <v>9274.999999999998</v>
      </c>
      <c r="I18" s="25">
        <f aca="true" t="shared" si="25" ref="I18">D18*G18</f>
        <v>11130</v>
      </c>
      <c r="J18" s="27" t="s">
        <v>77</v>
      </c>
      <c r="K18" s="28" t="s">
        <v>78</v>
      </c>
    </row>
    <row r="19" spans="1:11" ht="41.25" customHeight="1">
      <c r="A19" s="2" t="s">
        <v>58</v>
      </c>
      <c r="B19" s="3" t="s">
        <v>32</v>
      </c>
      <c r="C19" s="12" t="s">
        <v>10</v>
      </c>
      <c r="D19" s="11">
        <v>175</v>
      </c>
      <c r="E19" s="25">
        <f aca="true" t="shared" si="26" ref="E19:E20">G19-F19</f>
        <v>5.833333333333333</v>
      </c>
      <c r="F19" s="25">
        <f>G19/13.5</f>
        <v>0.4666666666666667</v>
      </c>
      <c r="G19" s="25">
        <v>6.3</v>
      </c>
      <c r="H19" s="25">
        <f aca="true" t="shared" si="27" ref="H19:H20">D19*E19</f>
        <v>1020.8333333333333</v>
      </c>
      <c r="I19" s="25">
        <f aca="true" t="shared" si="28" ref="I19:I20">D19*G19</f>
        <v>1102.5</v>
      </c>
      <c r="J19" s="27" t="s">
        <v>77</v>
      </c>
      <c r="K19" s="28" t="s">
        <v>78</v>
      </c>
    </row>
    <row r="20" spans="1:11" ht="108" customHeight="1">
      <c r="A20" s="2" t="s">
        <v>59</v>
      </c>
      <c r="B20" s="3" t="s">
        <v>33</v>
      </c>
      <c r="C20" s="12" t="s">
        <v>10</v>
      </c>
      <c r="D20" s="11">
        <v>3000</v>
      </c>
      <c r="E20" s="25">
        <f t="shared" si="26"/>
        <v>23.083333333333332</v>
      </c>
      <c r="F20" s="25">
        <f aca="true" t="shared" si="29" ref="F20">G20/6</f>
        <v>4.616666666666666</v>
      </c>
      <c r="G20" s="25">
        <v>27.7</v>
      </c>
      <c r="H20" s="25">
        <f t="shared" si="27"/>
        <v>69250</v>
      </c>
      <c r="I20" s="25">
        <f t="shared" si="28"/>
        <v>83100</v>
      </c>
      <c r="J20" s="27" t="s">
        <v>77</v>
      </c>
      <c r="K20" s="28" t="s">
        <v>78</v>
      </c>
    </row>
    <row r="21" spans="1:11" ht="108" customHeight="1">
      <c r="A21" s="2" t="s">
        <v>60</v>
      </c>
      <c r="B21" s="3" t="s">
        <v>34</v>
      </c>
      <c r="C21" s="12" t="s">
        <v>10</v>
      </c>
      <c r="D21" s="11">
        <v>900</v>
      </c>
      <c r="E21" s="25">
        <f aca="true" t="shared" si="30" ref="E21">G21-F21</f>
        <v>48.083333333333336</v>
      </c>
      <c r="F21" s="25">
        <f aca="true" t="shared" si="31" ref="F21">G21/6</f>
        <v>9.616666666666667</v>
      </c>
      <c r="G21" s="25">
        <v>57.7</v>
      </c>
      <c r="H21" s="25">
        <f aca="true" t="shared" si="32" ref="H21">D21*E21</f>
        <v>43275</v>
      </c>
      <c r="I21" s="25">
        <f aca="true" t="shared" si="33" ref="I21">D21*G21</f>
        <v>51930</v>
      </c>
      <c r="J21" s="27" t="s">
        <v>77</v>
      </c>
      <c r="K21" s="28" t="s">
        <v>78</v>
      </c>
    </row>
    <row r="22" spans="1:11" ht="54" customHeight="1">
      <c r="A22" s="2" t="s">
        <v>61</v>
      </c>
      <c r="B22" s="3" t="s">
        <v>35</v>
      </c>
      <c r="C22" s="12" t="s">
        <v>10</v>
      </c>
      <c r="D22" s="11">
        <v>325</v>
      </c>
      <c r="E22" s="25">
        <f aca="true" t="shared" si="34" ref="E22">G22-F22</f>
        <v>103.66666666666667</v>
      </c>
      <c r="F22" s="25">
        <f aca="true" t="shared" si="35" ref="F22">G22/6</f>
        <v>20.733333333333334</v>
      </c>
      <c r="G22" s="25">
        <v>124.4</v>
      </c>
      <c r="H22" s="25">
        <f aca="true" t="shared" si="36" ref="H22">D22*E22</f>
        <v>33691.66666666667</v>
      </c>
      <c r="I22" s="25">
        <f aca="true" t="shared" si="37" ref="I22">D22*G22</f>
        <v>40430</v>
      </c>
      <c r="J22" s="27" t="s">
        <v>77</v>
      </c>
      <c r="K22" s="28" t="s">
        <v>78</v>
      </c>
    </row>
    <row r="23" spans="1:11" ht="54" customHeight="1">
      <c r="A23" s="2" t="s">
        <v>62</v>
      </c>
      <c r="B23" s="3" t="s">
        <v>36</v>
      </c>
      <c r="C23" s="12" t="s">
        <v>10</v>
      </c>
      <c r="D23" s="11">
        <v>400</v>
      </c>
      <c r="E23" s="25">
        <f aca="true" t="shared" si="38" ref="E23:E25">G23-F23</f>
        <v>115.18518518518519</v>
      </c>
      <c r="F23" s="25">
        <f>G23/13.5</f>
        <v>9.214814814814815</v>
      </c>
      <c r="G23" s="25">
        <v>124.4</v>
      </c>
      <c r="H23" s="25">
        <f aca="true" t="shared" si="39" ref="H23:H25">D23*E23</f>
        <v>46074.07407407407</v>
      </c>
      <c r="I23" s="25">
        <f aca="true" t="shared" si="40" ref="I23:I25">D23*G23</f>
        <v>49760</v>
      </c>
      <c r="J23" s="27" t="s">
        <v>77</v>
      </c>
      <c r="K23" s="28" t="s">
        <v>78</v>
      </c>
    </row>
    <row r="24" spans="1:11" ht="42" customHeight="1">
      <c r="A24" s="2" t="s">
        <v>63</v>
      </c>
      <c r="B24" s="29" t="s">
        <v>37</v>
      </c>
      <c r="C24" s="12" t="s">
        <v>10</v>
      </c>
      <c r="D24" s="11">
        <v>700</v>
      </c>
      <c r="E24" s="25">
        <f t="shared" si="38"/>
        <v>32.25</v>
      </c>
      <c r="F24" s="25">
        <f aca="true" t="shared" si="41" ref="F24:F25">G24/6</f>
        <v>6.45</v>
      </c>
      <c r="G24" s="25">
        <v>38.7</v>
      </c>
      <c r="H24" s="25">
        <f t="shared" si="39"/>
        <v>22575</v>
      </c>
      <c r="I24" s="25">
        <f t="shared" si="40"/>
        <v>27090.000000000004</v>
      </c>
      <c r="J24" s="27" t="s">
        <v>77</v>
      </c>
      <c r="K24" s="28" t="s">
        <v>78</v>
      </c>
    </row>
    <row r="25" spans="1:11" ht="55.5" customHeight="1">
      <c r="A25" s="2" t="s">
        <v>64</v>
      </c>
      <c r="B25" s="29" t="s">
        <v>38</v>
      </c>
      <c r="C25" s="12" t="s">
        <v>12</v>
      </c>
      <c r="D25" s="11">
        <v>12000</v>
      </c>
      <c r="E25" s="25">
        <f t="shared" si="38"/>
        <v>2</v>
      </c>
      <c r="F25" s="25">
        <f t="shared" si="41"/>
        <v>0.39999999999999997</v>
      </c>
      <c r="G25" s="25">
        <v>2.4</v>
      </c>
      <c r="H25" s="25">
        <f t="shared" si="39"/>
        <v>24000</v>
      </c>
      <c r="I25" s="25">
        <f t="shared" si="40"/>
        <v>28800</v>
      </c>
      <c r="J25" s="27" t="s">
        <v>77</v>
      </c>
      <c r="K25" s="28" t="s">
        <v>78</v>
      </c>
    </row>
    <row r="26" spans="1:11" ht="46.5" customHeight="1">
      <c r="A26" s="2" t="s">
        <v>65</v>
      </c>
      <c r="B26" s="29" t="s">
        <v>39</v>
      </c>
      <c r="C26" s="12" t="s">
        <v>10</v>
      </c>
      <c r="D26" s="11">
        <v>675</v>
      </c>
      <c r="E26" s="25">
        <f aca="true" t="shared" si="42" ref="E26:E28">G26-F26</f>
        <v>12.935185185185185</v>
      </c>
      <c r="F26" s="25">
        <f>G26/13.5</f>
        <v>1.0348148148148149</v>
      </c>
      <c r="G26" s="25">
        <v>13.97</v>
      </c>
      <c r="H26" s="25">
        <f aca="true" t="shared" si="43" ref="H26:H28">D26*E26</f>
        <v>8731.25</v>
      </c>
      <c r="I26" s="25">
        <f aca="true" t="shared" si="44" ref="I26:I28">D26*G26</f>
        <v>9429.75</v>
      </c>
      <c r="J26" s="27" t="s">
        <v>77</v>
      </c>
      <c r="K26" s="28" t="s">
        <v>78</v>
      </c>
    </row>
    <row r="27" spans="1:11" ht="36.75" customHeight="1">
      <c r="A27" s="2" t="s">
        <v>66</v>
      </c>
      <c r="B27" s="29" t="s">
        <v>40</v>
      </c>
      <c r="C27" s="12" t="s">
        <v>10</v>
      </c>
      <c r="D27" s="11">
        <v>40</v>
      </c>
      <c r="E27" s="25">
        <f t="shared" si="42"/>
        <v>85</v>
      </c>
      <c r="F27" s="25">
        <f aca="true" t="shared" si="45" ref="F27:F28">G27/6</f>
        <v>17</v>
      </c>
      <c r="G27" s="25">
        <v>102</v>
      </c>
      <c r="H27" s="25">
        <f t="shared" si="43"/>
        <v>3400</v>
      </c>
      <c r="I27" s="25">
        <f t="shared" si="44"/>
        <v>4080</v>
      </c>
      <c r="J27" s="27" t="s">
        <v>77</v>
      </c>
      <c r="K27" s="28" t="s">
        <v>78</v>
      </c>
    </row>
    <row r="28" spans="1:11" ht="54" customHeight="1">
      <c r="A28" s="30" t="s">
        <v>67</v>
      </c>
      <c r="B28" s="29" t="s">
        <v>41</v>
      </c>
      <c r="C28" s="31" t="s">
        <v>10</v>
      </c>
      <c r="D28" s="32">
        <v>65</v>
      </c>
      <c r="E28" s="33">
        <f t="shared" si="42"/>
        <v>25.391666666666666</v>
      </c>
      <c r="F28" s="33">
        <f t="shared" si="45"/>
        <v>5.078333333333333</v>
      </c>
      <c r="G28" s="33">
        <v>30.47</v>
      </c>
      <c r="H28" s="33">
        <f t="shared" si="43"/>
        <v>1650.4583333333333</v>
      </c>
      <c r="I28" s="33">
        <f t="shared" si="44"/>
        <v>1980.55</v>
      </c>
      <c r="J28" s="34" t="s">
        <v>77</v>
      </c>
      <c r="K28" s="35" t="s">
        <v>78</v>
      </c>
    </row>
    <row r="29" spans="1:11" ht="54" customHeight="1">
      <c r="A29" s="2" t="s">
        <v>68</v>
      </c>
      <c r="B29" s="36" t="s">
        <v>42</v>
      </c>
      <c r="C29" s="12" t="s">
        <v>10</v>
      </c>
      <c r="D29" s="11">
        <v>140</v>
      </c>
      <c r="E29" s="25">
        <f aca="true" t="shared" si="46" ref="E29">G29-F29</f>
        <v>18.666666666666664</v>
      </c>
      <c r="F29" s="25">
        <f aca="true" t="shared" si="47" ref="F29">G29/6</f>
        <v>3.733333333333333</v>
      </c>
      <c r="G29" s="25">
        <v>22.4</v>
      </c>
      <c r="H29" s="25">
        <f aca="true" t="shared" si="48" ref="H29">D29*E29</f>
        <v>2613.333333333333</v>
      </c>
      <c r="I29" s="25">
        <f aca="true" t="shared" si="49" ref="I29">D29*G29</f>
        <v>3136</v>
      </c>
      <c r="J29" s="27" t="s">
        <v>77</v>
      </c>
      <c r="K29" s="28" t="s">
        <v>78</v>
      </c>
    </row>
    <row r="30" spans="1:11" ht="42" customHeight="1">
      <c r="A30" s="2" t="s">
        <v>69</v>
      </c>
      <c r="B30" s="36" t="s">
        <v>43</v>
      </c>
      <c r="C30" s="12" t="s">
        <v>10</v>
      </c>
      <c r="D30" s="11">
        <v>125</v>
      </c>
      <c r="E30" s="25">
        <f aca="true" t="shared" si="50" ref="E30">G30-F30</f>
        <v>4.058333333333334</v>
      </c>
      <c r="F30" s="25">
        <f aca="true" t="shared" si="51" ref="F30">G30/6</f>
        <v>0.8116666666666666</v>
      </c>
      <c r="G30" s="25">
        <v>4.87</v>
      </c>
      <c r="H30" s="25">
        <f aca="true" t="shared" si="52" ref="H30">D30*E30</f>
        <v>507.2916666666667</v>
      </c>
      <c r="I30" s="25">
        <f aca="true" t="shared" si="53" ref="I30">D30*G30</f>
        <v>608.75</v>
      </c>
      <c r="J30" s="27" t="s">
        <v>77</v>
      </c>
      <c r="K30" s="39" t="s">
        <v>78</v>
      </c>
    </row>
    <row r="31" spans="1:11" ht="52.5" customHeight="1">
      <c r="A31" s="2" t="s">
        <v>70</v>
      </c>
      <c r="B31" s="36" t="s">
        <v>44</v>
      </c>
      <c r="C31" s="12" t="s">
        <v>10</v>
      </c>
      <c r="D31" s="11">
        <v>400</v>
      </c>
      <c r="E31" s="25">
        <f aca="true" t="shared" si="54" ref="E31">G31-F31</f>
        <v>32.33333333333333</v>
      </c>
      <c r="F31" s="25">
        <f aca="true" t="shared" si="55" ref="F31">G31/6</f>
        <v>6.466666666666666</v>
      </c>
      <c r="G31" s="25">
        <v>38.8</v>
      </c>
      <c r="H31" s="25">
        <f aca="true" t="shared" si="56" ref="H31">D31*E31</f>
        <v>12933.333333333332</v>
      </c>
      <c r="I31" s="25">
        <f aca="true" t="shared" si="57" ref="I31">D31*G31</f>
        <v>15519.999999999998</v>
      </c>
      <c r="J31" s="27" t="s">
        <v>77</v>
      </c>
      <c r="K31" s="28" t="s">
        <v>78</v>
      </c>
    </row>
    <row r="32" spans="1:11" ht="41.25" customHeight="1">
      <c r="A32" s="2" t="s">
        <v>71</v>
      </c>
      <c r="B32" s="29" t="s">
        <v>45</v>
      </c>
      <c r="C32" s="12" t="s">
        <v>79</v>
      </c>
      <c r="D32" s="11">
        <v>1750</v>
      </c>
      <c r="E32" s="25">
        <f aca="true" t="shared" si="58" ref="E32">G32-F32</f>
        <v>6.808333333333334</v>
      </c>
      <c r="F32" s="25">
        <f aca="true" t="shared" si="59" ref="F32">G32/6</f>
        <v>1.3616666666666666</v>
      </c>
      <c r="G32" s="25">
        <v>8.17</v>
      </c>
      <c r="H32" s="25">
        <f aca="true" t="shared" si="60" ref="H32">D32*E32</f>
        <v>11914.583333333334</v>
      </c>
      <c r="I32" s="25">
        <f aca="true" t="shared" si="61" ref="I32">D32*G32</f>
        <v>14297.5</v>
      </c>
      <c r="J32" s="27" t="s">
        <v>77</v>
      </c>
      <c r="K32" s="28" t="s">
        <v>78</v>
      </c>
    </row>
    <row r="33" spans="1:11" ht="41.25" customHeight="1">
      <c r="A33" s="2" t="s">
        <v>71</v>
      </c>
      <c r="B33" s="29" t="s">
        <v>46</v>
      </c>
      <c r="C33" s="12" t="s">
        <v>79</v>
      </c>
      <c r="D33" s="11">
        <v>200</v>
      </c>
      <c r="E33" s="25">
        <f aca="true" t="shared" si="62" ref="E33:E34">G33-F33</f>
        <v>10.5</v>
      </c>
      <c r="F33" s="25">
        <f aca="true" t="shared" si="63" ref="F33">G33/6</f>
        <v>2.1</v>
      </c>
      <c r="G33" s="25">
        <v>12.6</v>
      </c>
      <c r="H33" s="25">
        <f aca="true" t="shared" si="64" ref="H33:H34">D33*E33</f>
        <v>2100</v>
      </c>
      <c r="I33" s="25">
        <f aca="true" t="shared" si="65" ref="I33:I34">D33*G33</f>
        <v>2520</v>
      </c>
      <c r="J33" s="27" t="s">
        <v>77</v>
      </c>
      <c r="K33" s="28" t="s">
        <v>78</v>
      </c>
    </row>
    <row r="34" spans="1:11" ht="131.25" customHeight="1">
      <c r="A34" s="2" t="s">
        <v>72</v>
      </c>
      <c r="B34" s="29" t="s">
        <v>47</v>
      </c>
      <c r="C34" s="12" t="s">
        <v>10</v>
      </c>
      <c r="D34" s="11">
        <v>1000</v>
      </c>
      <c r="E34" s="25">
        <f t="shared" si="62"/>
        <v>5.694444444444445</v>
      </c>
      <c r="F34" s="25">
        <f>G34/13.5</f>
        <v>0.4555555555555556</v>
      </c>
      <c r="G34" s="25">
        <v>6.15</v>
      </c>
      <c r="H34" s="25">
        <f t="shared" si="64"/>
        <v>5694.444444444444</v>
      </c>
      <c r="I34" s="25">
        <f t="shared" si="65"/>
        <v>6150</v>
      </c>
      <c r="J34" s="27" t="s">
        <v>77</v>
      </c>
      <c r="K34" s="28" t="s">
        <v>78</v>
      </c>
    </row>
    <row r="35" spans="1:11" ht="180" customHeight="1">
      <c r="A35" s="2" t="s">
        <v>73</v>
      </c>
      <c r="B35" s="37" t="s">
        <v>48</v>
      </c>
      <c r="C35" s="12" t="s">
        <v>10</v>
      </c>
      <c r="D35" s="11">
        <v>2500</v>
      </c>
      <c r="E35" s="25">
        <f aca="true" t="shared" si="66" ref="E35">G35-F35</f>
        <v>8.657407407407407</v>
      </c>
      <c r="F35" s="25">
        <f>G35/13.5</f>
        <v>0.6925925925925925</v>
      </c>
      <c r="G35" s="25">
        <v>9.35</v>
      </c>
      <c r="H35" s="25">
        <f aca="true" t="shared" si="67" ref="H35">D35*E35</f>
        <v>21643.518518518515</v>
      </c>
      <c r="I35" s="25">
        <f aca="true" t="shared" si="68" ref="I35">D35*G35</f>
        <v>23375</v>
      </c>
      <c r="J35" s="27" t="s">
        <v>77</v>
      </c>
      <c r="K35" s="28" t="s">
        <v>78</v>
      </c>
    </row>
    <row r="36" spans="1:11" ht="162" customHeight="1">
      <c r="A36" s="2" t="s">
        <v>74</v>
      </c>
      <c r="B36" s="37" t="s">
        <v>49</v>
      </c>
      <c r="C36" s="12" t="s">
        <v>10</v>
      </c>
      <c r="D36" s="11">
        <v>1250</v>
      </c>
      <c r="E36" s="25">
        <f aca="true" t="shared" si="69" ref="E36">G36-F36</f>
        <v>5.898148148148148</v>
      </c>
      <c r="F36" s="25">
        <f>G36/13.5</f>
        <v>0.47185185185185186</v>
      </c>
      <c r="G36" s="25">
        <v>6.37</v>
      </c>
      <c r="H36" s="25">
        <f aca="true" t="shared" si="70" ref="H36">D36*E36</f>
        <v>7372.685185185185</v>
      </c>
      <c r="I36" s="25">
        <f aca="true" t="shared" si="71" ref="I36">D36*G36</f>
        <v>7962.5</v>
      </c>
      <c r="J36" s="27" t="s">
        <v>77</v>
      </c>
      <c r="K36" s="28" t="s">
        <v>78</v>
      </c>
    </row>
    <row r="37" spans="1:11" ht="154.5" customHeight="1">
      <c r="A37" s="2" t="s">
        <v>75</v>
      </c>
      <c r="B37" s="37" t="s">
        <v>80</v>
      </c>
      <c r="C37" s="12" t="s">
        <v>10</v>
      </c>
      <c r="D37" s="11">
        <v>425</v>
      </c>
      <c r="E37" s="25">
        <f aca="true" t="shared" si="72" ref="E37">G37-F37</f>
        <v>5.694444444444445</v>
      </c>
      <c r="F37" s="25">
        <f>G37/13.5</f>
        <v>0.4555555555555556</v>
      </c>
      <c r="G37" s="25">
        <v>6.15</v>
      </c>
      <c r="H37" s="25">
        <f aca="true" t="shared" si="73" ref="H37">D37*E37</f>
        <v>2420.138888888889</v>
      </c>
      <c r="I37" s="25">
        <f aca="true" t="shared" si="74" ref="I37">D37*G37</f>
        <v>2613.75</v>
      </c>
      <c r="J37" s="27" t="s">
        <v>77</v>
      </c>
      <c r="K37" s="28" t="s">
        <v>78</v>
      </c>
    </row>
    <row r="38" spans="1:11" ht="138" customHeight="1">
      <c r="A38" s="2" t="s">
        <v>76</v>
      </c>
      <c r="B38" s="37" t="s">
        <v>50</v>
      </c>
      <c r="C38" s="12" t="s">
        <v>10</v>
      </c>
      <c r="D38" s="11">
        <v>3500</v>
      </c>
      <c r="E38" s="25">
        <f aca="true" t="shared" si="75" ref="E38">G38-F38</f>
        <v>4.861111111111111</v>
      </c>
      <c r="F38" s="25">
        <f>G38/13.5</f>
        <v>0.3888888888888889</v>
      </c>
      <c r="G38" s="25">
        <v>5.25</v>
      </c>
      <c r="H38" s="25">
        <f aca="true" t="shared" si="76" ref="H38">D38*E38</f>
        <v>17013.888888888887</v>
      </c>
      <c r="I38" s="25">
        <f aca="true" t="shared" si="77" ref="I38">D38*G38</f>
        <v>18375</v>
      </c>
      <c r="J38" s="27" t="s">
        <v>77</v>
      </c>
      <c r="K38" s="28" t="s">
        <v>78</v>
      </c>
    </row>
    <row r="39" spans="1:11" ht="18" customHeight="1">
      <c r="A39" s="2"/>
      <c r="B39" s="23" t="s">
        <v>13</v>
      </c>
      <c r="C39" s="12"/>
      <c r="D39" s="11"/>
      <c r="E39" s="1"/>
      <c r="F39" s="1"/>
      <c r="G39" s="1"/>
      <c r="H39" s="26">
        <f>SUM(H7:H38)</f>
        <v>370269.6666666666</v>
      </c>
      <c r="I39" s="26">
        <f>SUM(I7:I38)</f>
        <v>431127.1</v>
      </c>
      <c r="J39" s="4"/>
      <c r="K39" s="17"/>
    </row>
    <row r="40" spans="1:10" ht="19.5" customHeight="1">
      <c r="A40" s="9"/>
      <c r="B40" s="7"/>
      <c r="C40" s="10"/>
      <c r="D40" s="10"/>
      <c r="E40" s="10"/>
      <c r="F40" s="10"/>
      <c r="G40" s="10"/>
      <c r="H40" s="8"/>
      <c r="I40" s="8"/>
      <c r="J40" s="10"/>
    </row>
    <row r="41" spans="2:7" ht="15.75">
      <c r="B41" s="5" t="s">
        <v>18</v>
      </c>
      <c r="C41" s="14"/>
      <c r="D41" s="14"/>
      <c r="E41" s="14"/>
      <c r="F41" s="14"/>
      <c r="G41" s="15"/>
    </row>
    <row r="42" spans="2:7" ht="15.75">
      <c r="B42" s="6" t="s">
        <v>11</v>
      </c>
      <c r="C42" s="16"/>
      <c r="D42" s="16"/>
      <c r="E42" s="14"/>
      <c r="F42" s="14"/>
      <c r="G42" s="15"/>
    </row>
    <row r="44" ht="31.5" customHeight="1"/>
    <row r="45" ht="31.5" customHeight="1"/>
  </sheetData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I14"/>
  <sheetViews>
    <sheetView workbookViewId="0" topLeftCell="A1">
      <selection activeCell="O12" sqref="O12"/>
    </sheetView>
  </sheetViews>
  <sheetFormatPr defaultColWidth="9.140625" defaultRowHeight="15"/>
  <cols>
    <col min="7" max="7" width="9.8515625" style="0" customWidth="1"/>
    <col min="9" max="9" width="10.28125" style="0" customWidth="1"/>
  </cols>
  <sheetData>
    <row r="3" spans="6:9" ht="15">
      <c r="F3">
        <v>30456.39</v>
      </c>
      <c r="I3">
        <v>32892.9</v>
      </c>
    </row>
    <row r="4" spans="6:9" ht="15">
      <c r="F4">
        <v>24628.75</v>
      </c>
      <c r="I4">
        <v>29554.5</v>
      </c>
    </row>
    <row r="5" spans="6:9" ht="15">
      <c r="F5">
        <v>2800</v>
      </c>
      <c r="I5">
        <v>3360</v>
      </c>
    </row>
    <row r="6" spans="6:9" ht="15">
      <c r="F6">
        <v>4080.09</v>
      </c>
      <c r="I6">
        <v>4421.5</v>
      </c>
    </row>
    <row r="7" spans="6:9" ht="15">
      <c r="F7">
        <v>1703.75</v>
      </c>
      <c r="I7">
        <v>2044.25</v>
      </c>
    </row>
    <row r="8" spans="6:9" ht="15">
      <c r="F8">
        <v>793.33</v>
      </c>
      <c r="I8">
        <v>952</v>
      </c>
    </row>
    <row r="9" spans="6:9" ht="15">
      <c r="F9">
        <v>1895.83</v>
      </c>
      <c r="I9">
        <v>2275</v>
      </c>
    </row>
    <row r="10" spans="6:9" ht="15">
      <c r="F10">
        <v>9357.08</v>
      </c>
      <c r="I10">
        <v>11228.5</v>
      </c>
    </row>
    <row r="11" spans="6:9" ht="15">
      <c r="F11">
        <v>1857</v>
      </c>
      <c r="I11">
        <v>2228.05</v>
      </c>
    </row>
    <row r="12" spans="6:9" ht="15">
      <c r="F12">
        <v>2388.7</v>
      </c>
      <c r="I12">
        <v>2578.9</v>
      </c>
    </row>
    <row r="14" spans="6:9" ht="15">
      <c r="F14">
        <f>SUM(F3:F13)</f>
        <v>79960.92</v>
      </c>
      <c r="I14">
        <f>SUM(I3:I13)</f>
        <v>91535.59999999999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2021-11-14T21:10:42Z</dcterms:modified>
  <cp:category/>
  <cp:version/>
  <cp:contentType/>
  <cp:contentStatus/>
</cp:coreProperties>
</file>