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CNTS reagenti-sistemul transfuzional\Modificare 13.10.2022\"/>
    </mc:Choice>
  </mc:AlternateContent>
  <bookViews>
    <workbookView xWindow="0" yWindow="0" windowWidth="14715" windowHeight="7785"/>
  </bookViews>
  <sheets>
    <sheet name="F4.1 LP " sheetId="4" r:id="rId1"/>
    <sheet name="F4.2 LP " sheetId="5" r:id="rId2"/>
    <sheet name="Sheet2" sheetId="7" r:id="rId3"/>
  </sheets>
  <definedNames>
    <definedName name="_xlnm._FilterDatabase" localSheetId="0" hidden="1">'F4.1 LP '!$A$6:$K$10</definedName>
    <definedName name="_xlnm._FilterDatabase" localSheetId="1" hidden="1">'F4.2 LP '!$A$6:$L$10</definedName>
  </definedNames>
  <calcPr calcId="162913"/>
</workbook>
</file>

<file path=xl/calcChain.xml><?xml version="1.0" encoding="utf-8"?>
<calcChain xmlns="http://schemas.openxmlformats.org/spreadsheetml/2006/main">
  <c r="M24" i="5" l="1"/>
  <c r="M23" i="5"/>
  <c r="M22" i="5"/>
  <c r="M21" i="5"/>
  <c r="M20" i="5"/>
  <c r="M19" i="5"/>
  <c r="M18" i="5"/>
  <c r="M17" i="5"/>
  <c r="M16" i="5"/>
  <c r="M15" i="5"/>
  <c r="M14" i="5"/>
  <c r="M13" i="5"/>
  <c r="M12" i="5"/>
  <c r="M11" i="5"/>
  <c r="M10" i="5"/>
  <c r="M9" i="5"/>
  <c r="M8" i="5"/>
  <c r="K12" i="7" l="1"/>
  <c r="J12" i="7"/>
</calcChain>
</file>

<file path=xl/sharedStrings.xml><?xml version="1.0" encoding="utf-8"?>
<sst xmlns="http://schemas.openxmlformats.org/spreadsheetml/2006/main" count="186" uniqueCount="76">
  <si>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</si>
  <si>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</si>
  <si>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</si>
  <si>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</si>
  <si>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</si>
  <si>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</si>
  <si>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</si>
  <si>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</si>
  <si>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</si>
  <si>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</si>
  <si>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</si>
  <si>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</si>
  <si>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</si>
  <si>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</si>
  <si>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</si>
  <si>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</si>
  <si>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</si>
  <si>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</si>
  <si>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</si>
  <si>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</si>
  <si>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</si>
  <si>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</si>
  <si>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</si>
  <si>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</si>
  <si>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</si>
  <si>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</si>
  <si>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</si>
  <si>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</si>
  <si>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</si>
  <si>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</si>
  <si>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</si>
  <si>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</si>
  <si>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</si>
  <si>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Reagent monoclonal anti-A</t>
  </si>
  <si>
    <t>ml</t>
  </si>
  <si>
    <t>Reagent monoclonal anti-B</t>
  </si>
  <si>
    <t>Reagent monoclonal anti-AB</t>
  </si>
  <si>
    <t>Reagent monoclonal anti-A1</t>
  </si>
  <si>
    <t>Reagent monoclonal  anti-D (IgM+IgG)</t>
  </si>
  <si>
    <t>Ser antiglobulinic polispecific</t>
  </si>
  <si>
    <t>IgG-celule acoperite</t>
  </si>
  <si>
    <t>Card cu gel pentru identificare antigene ABO si Rhesus D</t>
  </si>
  <si>
    <t>Card cu gel pentru fenotiparea antigenelor  eritrocitare a sistemului Rhesus şi Kell</t>
  </si>
  <si>
    <t>Eprubetă, tip III</t>
  </si>
  <si>
    <t>Solutie  cu putere ionică scăzută (LISS), tip II</t>
  </si>
  <si>
    <t xml:space="preserve">Total: </t>
  </si>
  <si>
    <t>Achiziţionarea centralizată de reagenţi de laborator şi alte materiale consumabile necesare Cu privire la unele măsuri de fortificare a securității hemotransfuzional pentru anul 2023</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</si>
  <si>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</si>
  <si>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</si>
  <si>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Reagent monoclonal Anti-D (IgM)</t>
  </si>
  <si>
    <t xml:space="preserve">Destinaţie: pentru determinarea antigenelor eritrocitare în sângele  donatorilor şi pacienţilor.
Proprietăţi: 
Tipul anticorpilor – clasa IgM și IgG.
Sensibilitate -  cu Ag corespunzător, în formă heterozigotă.
Specificitate - conform Ag fără hemoliză imună şi reacţii false de aglutinare.
Specificitate - conform Ag fără hemoliză imună şi reacţii false de aglutinare.
Metoda de utilizare a reagentului – incubarea în tub la T° camerei 18-25 °C și 37°C în testul antiglobulinic indirect (TAI),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</si>
  <si>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Reagent monoclonal anti-Kell </t>
  </si>
  <si>
    <t xml:space="preserve">Destinaţie:  Pentru efectuarea testului antiglobulinic (COOMBS) direct și indirect, metoda în tub.
Proprietăţi:
- conţine obligatoriu anticorpi anti- IgG şi anti-C3d, care reacționează cu imunoglobulinele și/sau complementul de pe membrana eritrocitelor, provocând aglutinarea eritrocitelor sensibilizate. 
Forma de ambalare: în flacoane de până la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</si>
  <si>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confirmarea şi validarea rezultatelor negative în testul antiglobulinic.
Proprietăţi:
Suspensie eritrocitară:
a) de grup sanguin  0;
b) sensibilizate (acoperite) cu IgG;
c) concentrație – cuprinsă între 2% și 5%.
Forma de ambalare:
Flacoane de până la 10 ml, livrate în ambalaje sigure, marcate şi etichetate de către producător cu informaţii (nume, număr de lot, numărul de serie, termenele de valabilitate, condiţii de depozitare). Datele de identificare afişate pe cutie vor coincide cu eticheta obligatorie a flaconului.
Termen valabilitate 64±2 zile.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</si>
  <si>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eritrocitari în sângele  donatorilor şi pacienţilor după sistemul AB0 şi Rhesus D.
Proprietăţi:
Coloane cu gel cu anticorpi monoclonali anti-A, anti-B şi anti-D. 
Configuraţii prezente: Anti - A, Anti - B, Anti - AB, Anti - DVI+, Anti – DVI- și  control negativ.
Aspectul - fără rulouri şi precipitat, gel omogenizat.
Compatibil cu echipamentul din dotaţia laboratorului.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</si>
  <si>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fenotiparea  antigenelor eritrocitari în sângele  donatorilor şi pacienţilor după sistemul  Rhesus şi Kell. 
Proprietăţi:
Coloane cu gel cu anticorpi monoclonali în următoarele configuraţii: anti-C, anti-c, anti-E, anti-e, anti-Kell şi control negativ.
Aspectul - fără rulouri şi precipitat, gel omogenizat.
Compatibil cu echipamentul din dotaţia laboratorului.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</si>
  <si>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Card de gel cu ser antiglobulinic polispecific şi soluţie cu putere ionică scăzută (LISS)</t>
  </si>
  <si>
    <t>Eprubetă, tip VII (10x75mm)</t>
  </si>
  <si>
    <t>Soluţie cu putere ionică scăzută (LISS), tip I</t>
  </si>
  <si>
    <t>Panel eritrocitar din 3 celule - test</t>
  </si>
  <si>
    <t>33100000-2</t>
  </si>
  <si>
    <t>33100000-3</t>
  </si>
  <si>
    <t>33100000-4</t>
  </si>
  <si>
    <t>set</t>
  </si>
  <si>
    <t>Februarie 2023</t>
  </si>
  <si>
    <t xml:space="preserve">Ianuarie 2023
Martie 2023
Mai 2023
Iulie 2023
Septembrie 2023
Noiembrie 2023
</t>
  </si>
  <si>
    <t xml:space="preserve">Februarie 2023
Aprilie 2023
Iunie  2023
August  2023
Octombrie  2023
Decembrie  2023
</t>
  </si>
  <si>
    <t>Valoarea estimată</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</si>
  <si>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</si>
  <si>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</si>
  <si>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efectuarea testului antiglobulinic (COOMBS) direct și indirect.
Proprietăţi:
Coloane cu gel ce conțin antiglobulina umană (AGU), sunt utilizate în determinare, identificare anticorpi antieritrocitari, compatibilitatea sangvină pretransfuzională și testul antiglobulinic direct (TAD).
Aspectul - fără rulouri şi precipitat, gel omogenizat.
Compatibil cu echipamentul existent în laboratorul instituției.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prezenţa instrucţiunii de utilizare a produsului, în limba de stat, în care se confirmă cerințele produsului;
- confirmarea prezentării certificatului de calitate pentru fiecare lot la fiecare tranşă;
</t>
  </si>
  <si>
    <t xml:space="preserve">Destinaţie: pentru realizarea examinărilor imunohematologice, metoda în tub.
Proprietăţi: dimensiuni 10mm×75mm, fără gel/soluţii de conservare şi/sau anticoagulanţi.
Forma de ambalare: livrat în ambalaj, marcat şi etichetat de producător cu menţionarea datelor de identitate (denumire produs, număr lot/serie, termen de valabilitate, condiţii de păstrare).
- Prezenţa instrucţiunii de utilizare a produsului, în limba de stat, în care se confirmă cerințele produsului;
- Confirmarea prezentării certificatului de calitate pentru fiecare lot la fiecare tranşă;
</t>
  </si>
  <si>
    <t xml:space="preserve">Destinaţie: pentru recoltarea sângelui de la pacient, pacient/recipient destinat examinărilor de laborator.
Proprietăţi: volum 8-10 ml, asigurată cu conservant tip EDTA K3, cu capac.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etichetele fiecărei eprubete. 
- Prezenţa instrucţiunii de utilizare a produsului, în limba de stat, în care se confirmă cerințele produsului;
- Confirmarea prezentării certificatului de calitate pentru fiecare lot la fiecare tranşă;
</t>
  </si>
  <si>
    <t xml:space="preserve">Destinaţie: pentru tehnica de aglutinare în tub.
Proprietăţi:
- pH 6,5 - 7,0.
- asigurarea creşterii ratei de asociere a anticorpilor şi îmbunătățirea reacţiei antigen/antcicorp; 
Aspectul - lipsa opalescenței sau particulelor la inspecția vizuala.
Forma de ambalare: în flacoane de 50ml, 100 ml, 200ml,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NOTĂ: 12100,0 ml sunt estimate pentru forma de ambalare flacon 100ml
- prezenţa instrucţiunii de utilizare a produsului, în limba de stat, în care se confirmă cerințele produsului;
- confirmarea prezentării certificatului de calitate pentru fiecare lot la fiecare tranşă;
-
</t>
  </si>
  <si>
    <t xml:space="preserve">Destinaţie: pentru detectarea anticorpilor antieritrocitari iregulari la etapa scrining a sîngelui donat, prin metoda în tub.
Proprietăţi:
a)solutie stabilizata de grupa O cu cantitate minima obligatorie de antigeni principali: D, C, E, c, e, Cw, K, k, Kpa, Kpb, Fya, Fyb, Jka, Jkb, M, N, S, s, Lea, Leb, P1.
b)reactivitate şi specificitate -reacţia clară
a reagenţiilor selectaţi cu antigenele eritrocitare corespunzătoare. 
c)aspect - lichidul supernatant nu are semne de hemoliză sau opalescenţă la inspecţia vizuală.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fiecărui component al setului.
- prezenţa instrucţiunii de utilizare a produsului, în limba de stat, în care se confirmă cerințele produsului;
- confirmarea prezentării certificatului de calitate pentru fiecare lot la fiecare tranşă;
</t>
  </si>
  <si>
    <t xml:space="preserve">Destinaţie: pentru tehnica de aglutinare în gel.
Proprietăţi:
- pH 6,5 - 7,0.
- asigură creşterea ratei de asociere a anticorpilor şi îmbunătățirea  reacţiei antigen/antcicorp; 
Aspectul - lipsa opalescenței sau particulelor la inspecția vizuala.
Forma de ambalare: în flacoane de 50ml, 100 ml, 200ml, 250ml, 500ml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</si>
</sst>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sz val="12"/>
      <color rgb="FF000000"/>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4">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6" fillId="3" borderId="3" xfId="0"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protection locked="0"/>
    </xf>
    <xf numFmtId="0" fontId="13" fillId="0" borderId="1" xfId="0" applyFont="1" applyBorder="1" applyAlignment="1">
      <alignment horizontal="center" vertical="center"/>
    </xf>
    <xf numFmtId="0" fontId="2" fillId="4" borderId="1" xfId="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2" fontId="2" fillId="0" borderId="1" xfId="1" applyNumberFormat="1"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4" fillId="3" borderId="1" xfId="0" applyFont="1" applyFill="1" applyBorder="1" applyAlignment="1" applyProtection="1">
      <alignment horizontal="left" vertical="center" wrapText="1"/>
    </xf>
    <xf numFmtId="0" fontId="2" fillId="0" borderId="0" xfId="0" applyFont="1" applyAlignment="1">
      <alignment horizontal="center" vertical="center" wrapText="1"/>
    </xf>
    <xf numFmtId="0" fontId="14" fillId="0" borderId="3" xfId="0" applyFont="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4"/>
  <sheetViews>
    <sheetView tabSelected="1" topLeftCell="A22" zoomScale="60" zoomScaleNormal="60" workbookViewId="0">
      <selection activeCell="H22" sqref="H22"/>
    </sheetView>
  </sheetViews>
  <sheetFormatPr defaultRowHeight="15.75" x14ac:dyDescent="0.2"/>
  <cols>
    <col min="1" max="1" width="5.7109375" style="52" customWidth="1"/>
    <col min="2" max="2" width="4.42578125" style="52" customWidth="1"/>
    <col min="3" max="3" width="25.85546875" style="52" customWidth="1"/>
    <col min="4" max="4" width="28" style="24" customWidth="1"/>
    <col min="5" max="5" width="10.5703125" style="52" customWidth="1"/>
    <col min="6" max="6" width="11.28515625" style="52" customWidth="1"/>
    <col min="7" max="7" width="10.7109375" style="52" customWidth="1"/>
    <col min="8" max="8" width="105.85546875" style="13" customWidth="1"/>
    <col min="9" max="9" width="30.7109375" style="52" customWidth="1"/>
    <col min="10" max="10" width="28.5703125" style="52" customWidth="1"/>
    <col min="11" max="11" width="1.7109375" style="52" customWidth="1"/>
    <col min="12" max="16384" width="9.140625" style="52"/>
  </cols>
  <sheetData>
    <row r="1" spans="1:11" x14ac:dyDescent="0.2">
      <c r="C1" s="61" t="s">
        <v>18</v>
      </c>
      <c r="D1" s="61"/>
      <c r="E1" s="61"/>
      <c r="F1" s="61"/>
      <c r="G1" s="61"/>
      <c r="H1" s="61"/>
      <c r="I1" s="61"/>
      <c r="J1" s="61"/>
    </row>
    <row r="2" spans="1:11" x14ac:dyDescent="0.2">
      <c r="D2" s="62" t="s">
        <v>17</v>
      </c>
      <c r="E2" s="62"/>
      <c r="F2" s="62"/>
      <c r="G2" s="62"/>
      <c r="H2" s="62"/>
    </row>
    <row r="3" spans="1:11" x14ac:dyDescent="0.2">
      <c r="A3" s="63" t="s">
        <v>12</v>
      </c>
      <c r="B3" s="63"/>
      <c r="C3" s="63"/>
      <c r="D3" s="64" t="s">
        <v>31</v>
      </c>
      <c r="E3" s="64"/>
      <c r="F3" s="64"/>
      <c r="G3" s="64"/>
      <c r="H3" s="64"/>
      <c r="I3" s="52" t="s">
        <v>13</v>
      </c>
      <c r="J3" s="52" t="s">
        <v>15</v>
      </c>
    </row>
    <row r="4" spans="1:11" s="19" customFormat="1" ht="59.25" customHeight="1" x14ac:dyDescent="0.2">
      <c r="A4" s="59" t="s">
        <v>11</v>
      </c>
      <c r="B4" s="59"/>
      <c r="C4" s="59"/>
      <c r="D4" s="65" t="s">
        <v>46</v>
      </c>
      <c r="E4" s="65"/>
      <c r="F4" s="65"/>
      <c r="G4" s="65"/>
      <c r="H4" s="65"/>
      <c r="I4" s="53" t="s">
        <v>14</v>
      </c>
      <c r="J4" s="53" t="s">
        <v>16</v>
      </c>
      <c r="K4" s="53"/>
    </row>
    <row r="5" spans="1:11" s="20" customFormat="1" x14ac:dyDescent="0.2">
      <c r="D5" s="59"/>
      <c r="E5" s="59"/>
      <c r="F5" s="59"/>
      <c r="G5" s="59"/>
      <c r="H5" s="59"/>
      <c r="I5" s="59"/>
      <c r="J5" s="59"/>
      <c r="K5" s="53"/>
    </row>
    <row r="6" spans="1:11" ht="47.25" x14ac:dyDescent="0.2">
      <c r="A6" s="51" t="s">
        <v>3</v>
      </c>
      <c r="B6" s="51" t="s">
        <v>0</v>
      </c>
      <c r="C6" s="51" t="s">
        <v>1</v>
      </c>
      <c r="D6" s="51" t="s">
        <v>4</v>
      </c>
      <c r="E6" s="51" t="s">
        <v>5</v>
      </c>
      <c r="F6" s="51" t="s">
        <v>6</v>
      </c>
      <c r="G6" s="51" t="s">
        <v>7</v>
      </c>
      <c r="H6" s="26" t="s">
        <v>8</v>
      </c>
      <c r="I6" s="51" t="s">
        <v>9</v>
      </c>
      <c r="J6" s="51" t="s">
        <v>10</v>
      </c>
      <c r="K6" s="21"/>
    </row>
    <row r="7" spans="1:11" x14ac:dyDescent="0.2">
      <c r="A7" s="51">
        <v>1</v>
      </c>
      <c r="B7" s="60">
        <v>2</v>
      </c>
      <c r="C7" s="60"/>
      <c r="D7" s="60"/>
      <c r="E7" s="51">
        <v>3</v>
      </c>
      <c r="F7" s="51">
        <v>4</v>
      </c>
      <c r="G7" s="51">
        <v>5</v>
      </c>
      <c r="H7" s="26">
        <v>6</v>
      </c>
      <c r="I7" s="51">
        <v>7</v>
      </c>
      <c r="J7" s="51">
        <v>8</v>
      </c>
      <c r="K7" s="21"/>
    </row>
    <row r="8" spans="1:11" ht="220.5" x14ac:dyDescent="0.2">
      <c r="A8" s="54" t="s">
        <v>2</v>
      </c>
      <c r="B8" s="15">
        <v>1</v>
      </c>
      <c r="C8" s="55" t="s">
        <v>33</v>
      </c>
      <c r="D8" s="55" t="s">
        <v>33</v>
      </c>
      <c r="E8" s="55"/>
      <c r="F8" s="55"/>
      <c r="G8" s="55"/>
      <c r="H8" s="56" t="s">
        <v>68</v>
      </c>
      <c r="I8" s="15"/>
      <c r="J8" s="15"/>
      <c r="K8" s="21"/>
    </row>
    <row r="9" spans="1:11" ht="220.5" x14ac:dyDescent="0.2">
      <c r="A9" s="54" t="s">
        <v>2</v>
      </c>
      <c r="B9" s="11">
        <v>2</v>
      </c>
      <c r="C9" s="57" t="s">
        <v>35</v>
      </c>
      <c r="D9" s="12" t="s">
        <v>35</v>
      </c>
      <c r="E9" s="23"/>
      <c r="F9" s="23"/>
      <c r="G9" s="23"/>
      <c r="H9" s="56" t="s">
        <v>68</v>
      </c>
      <c r="I9" s="24"/>
      <c r="J9" s="24"/>
    </row>
    <row r="10" spans="1:11" ht="204.75" x14ac:dyDescent="0.2">
      <c r="A10" s="54" t="s">
        <v>2</v>
      </c>
      <c r="B10" s="15">
        <v>3</v>
      </c>
      <c r="C10" s="58" t="s">
        <v>36</v>
      </c>
      <c r="D10" s="12" t="s">
        <v>36</v>
      </c>
      <c r="E10" s="23"/>
      <c r="F10" s="23"/>
      <c r="G10" s="23"/>
      <c r="H10" s="56" t="s">
        <v>69</v>
      </c>
      <c r="I10" s="24"/>
      <c r="J10" s="24"/>
    </row>
    <row r="11" spans="1:11" ht="252" x14ac:dyDescent="0.2">
      <c r="A11" s="54" t="s">
        <v>2</v>
      </c>
      <c r="B11" s="11">
        <v>4</v>
      </c>
      <c r="C11" s="55" t="s">
        <v>37</v>
      </c>
      <c r="D11" s="54" t="s">
        <v>37</v>
      </c>
      <c r="E11" s="25"/>
      <c r="F11" s="25"/>
      <c r="G11" s="25"/>
      <c r="H11" s="27" t="s">
        <v>48</v>
      </c>
      <c r="I11" s="24"/>
      <c r="J11" s="24"/>
    </row>
    <row r="12" spans="1:11" ht="204.75" x14ac:dyDescent="0.2">
      <c r="B12" s="15">
        <v>5</v>
      </c>
      <c r="C12" s="24" t="s">
        <v>49</v>
      </c>
      <c r="D12" s="24" t="s">
        <v>49</v>
      </c>
      <c r="H12" s="37" t="s">
        <v>69</v>
      </c>
    </row>
    <row r="13" spans="1:11" ht="283.5" x14ac:dyDescent="0.2">
      <c r="B13" s="11">
        <v>6</v>
      </c>
      <c r="C13" s="24" t="s">
        <v>38</v>
      </c>
      <c r="D13" s="24" t="s">
        <v>38</v>
      </c>
      <c r="H13" s="37" t="s">
        <v>50</v>
      </c>
    </row>
    <row r="14" spans="1:11" ht="301.5" customHeight="1" x14ac:dyDescent="0.2">
      <c r="B14" s="15">
        <v>7</v>
      </c>
      <c r="C14" s="24" t="s">
        <v>51</v>
      </c>
      <c r="D14" s="24" t="s">
        <v>51</v>
      </c>
      <c r="H14" s="37" t="s">
        <v>47</v>
      </c>
    </row>
    <row r="15" spans="1:11" ht="204.75" x14ac:dyDescent="0.2">
      <c r="B15" s="11">
        <v>8</v>
      </c>
      <c r="C15" s="24" t="s">
        <v>39</v>
      </c>
      <c r="D15" s="24" t="s">
        <v>39</v>
      </c>
      <c r="H15" s="37" t="s">
        <v>52</v>
      </c>
    </row>
    <row r="16" spans="1:11" ht="267.75" x14ac:dyDescent="0.2">
      <c r="B16" s="15">
        <v>9</v>
      </c>
      <c r="C16" s="52" t="s">
        <v>40</v>
      </c>
      <c r="D16" s="24" t="s">
        <v>40</v>
      </c>
      <c r="H16" s="37" t="s">
        <v>53</v>
      </c>
    </row>
    <row r="17" spans="2:8" ht="267.75" x14ac:dyDescent="0.2">
      <c r="B17" s="11">
        <v>10</v>
      </c>
      <c r="C17" s="24" t="s">
        <v>41</v>
      </c>
      <c r="D17" s="24" t="s">
        <v>41</v>
      </c>
      <c r="H17" s="37" t="s">
        <v>54</v>
      </c>
    </row>
    <row r="18" spans="2:8" ht="267.75" x14ac:dyDescent="0.2">
      <c r="B18" s="15">
        <v>11</v>
      </c>
      <c r="C18" s="24" t="s">
        <v>42</v>
      </c>
      <c r="D18" s="24" t="s">
        <v>42</v>
      </c>
      <c r="H18" s="37" t="s">
        <v>55</v>
      </c>
    </row>
    <row r="19" spans="2:8" ht="220.5" x14ac:dyDescent="0.2">
      <c r="B19" s="11">
        <v>12</v>
      </c>
      <c r="C19" s="52" t="s">
        <v>56</v>
      </c>
      <c r="D19" s="24" t="s">
        <v>56</v>
      </c>
      <c r="H19" s="37" t="s">
        <v>70</v>
      </c>
    </row>
    <row r="20" spans="2:8" ht="126" x14ac:dyDescent="0.2">
      <c r="B20" s="15">
        <v>13</v>
      </c>
      <c r="C20" s="52" t="s">
        <v>57</v>
      </c>
      <c r="D20" s="24" t="s">
        <v>57</v>
      </c>
      <c r="H20" s="37" t="s">
        <v>71</v>
      </c>
    </row>
    <row r="21" spans="2:8" ht="126" x14ac:dyDescent="0.2">
      <c r="B21" s="11">
        <v>14</v>
      </c>
      <c r="C21" s="24" t="s">
        <v>43</v>
      </c>
      <c r="D21" s="24" t="s">
        <v>43</v>
      </c>
      <c r="H21" s="37" t="s">
        <v>72</v>
      </c>
    </row>
    <row r="22" spans="2:8" ht="189" x14ac:dyDescent="0.2">
      <c r="B22" s="52">
        <v>15</v>
      </c>
      <c r="C22" s="52" t="s">
        <v>58</v>
      </c>
      <c r="D22" s="24" t="s">
        <v>58</v>
      </c>
      <c r="H22" s="37" t="s">
        <v>75</v>
      </c>
    </row>
    <row r="23" spans="2:8" ht="220.5" x14ac:dyDescent="0.2">
      <c r="B23" s="52">
        <v>16</v>
      </c>
      <c r="C23" s="52" t="s">
        <v>44</v>
      </c>
      <c r="D23" s="24" t="s">
        <v>44</v>
      </c>
      <c r="H23" s="37" t="s">
        <v>73</v>
      </c>
    </row>
    <row r="24" spans="2:8" ht="252" x14ac:dyDescent="0.2">
      <c r="B24" s="52">
        <v>17</v>
      </c>
      <c r="C24" s="52" t="s">
        <v>59</v>
      </c>
      <c r="D24" s="24" t="s">
        <v>59</v>
      </c>
      <c r="H24" s="37" t="s">
        <v>74</v>
      </c>
    </row>
  </sheetData>
  <autoFilter ref="A6:K1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topLeftCell="A16" zoomScale="80" zoomScaleNormal="80" workbookViewId="0">
      <selection activeCell="M25" sqref="M25"/>
    </sheetView>
  </sheetViews>
  <sheetFormatPr defaultRowHeight="15.75" x14ac:dyDescent="0.2"/>
  <cols>
    <col min="1" max="1" width="3.42578125" style="30" customWidth="1"/>
    <col min="2" max="2" width="5.7109375" style="30" customWidth="1"/>
    <col min="3" max="3" width="4.42578125" style="30" customWidth="1"/>
    <col min="4" max="4" width="25.85546875" style="30" customWidth="1"/>
    <col min="5" max="5" width="28" style="29" customWidth="1"/>
    <col min="6" max="6" width="8.7109375" style="30" customWidth="1"/>
    <col min="7" max="7" width="14.7109375" style="9" customWidth="1"/>
    <col min="8" max="8" width="18.28515625" style="30" customWidth="1"/>
    <col min="9" max="9" width="20.5703125" style="30" customWidth="1"/>
    <col min="10" max="10" width="19.28515625" style="30" customWidth="1"/>
    <col min="11" max="11" width="25.28515625" style="30" customWidth="1"/>
    <col min="12" max="12" width="30" style="30" customWidth="1"/>
    <col min="13" max="13" width="16" style="30" customWidth="1"/>
    <col min="14" max="16384" width="9.140625" style="30"/>
  </cols>
  <sheetData>
    <row r="1" spans="1:13" x14ac:dyDescent="0.2">
      <c r="D1" s="68" t="s">
        <v>21</v>
      </c>
      <c r="E1" s="68"/>
      <c r="F1" s="68"/>
      <c r="G1" s="68"/>
      <c r="H1" s="68"/>
      <c r="I1" s="68"/>
      <c r="J1" s="68"/>
      <c r="K1" s="68"/>
      <c r="L1" s="68"/>
    </row>
    <row r="2" spans="1:13" x14ac:dyDescent="0.2">
      <c r="D2" s="69" t="s">
        <v>22</v>
      </c>
      <c r="E2" s="69"/>
      <c r="F2" s="69"/>
      <c r="G2" s="69"/>
      <c r="H2" s="69"/>
      <c r="I2" s="69"/>
      <c r="J2" s="69"/>
      <c r="K2" s="28"/>
    </row>
    <row r="3" spans="1:13" x14ac:dyDescent="0.2">
      <c r="B3" s="70" t="s">
        <v>12</v>
      </c>
      <c r="C3" s="70"/>
      <c r="D3" s="70"/>
      <c r="E3" s="71" t="s">
        <v>31</v>
      </c>
      <c r="F3" s="71"/>
      <c r="G3" s="71"/>
      <c r="H3" s="71"/>
      <c r="I3" s="71"/>
      <c r="K3" s="30" t="s">
        <v>13</v>
      </c>
      <c r="L3" s="30" t="s">
        <v>15</v>
      </c>
    </row>
    <row r="4" spans="1:13" s="32" customFormat="1" ht="46.5" customHeight="1" x14ac:dyDescent="0.2">
      <c r="A4" s="31"/>
      <c r="B4" s="66" t="s">
        <v>11</v>
      </c>
      <c r="C4" s="66"/>
      <c r="D4" s="66"/>
      <c r="E4" s="72" t="s">
        <v>46</v>
      </c>
      <c r="F4" s="72"/>
      <c r="G4" s="72"/>
      <c r="H4" s="72"/>
      <c r="I4" s="72"/>
      <c r="J4" s="72"/>
      <c r="K4" s="31" t="s">
        <v>14</v>
      </c>
      <c r="L4" s="31" t="s">
        <v>16</v>
      </c>
    </row>
    <row r="5" spans="1:13" s="33" customFormat="1" ht="20.100000000000001" customHeight="1" x14ac:dyDescent="0.2">
      <c r="A5" s="31"/>
      <c r="E5" s="66"/>
      <c r="F5" s="66"/>
      <c r="G5" s="66"/>
      <c r="H5" s="66"/>
      <c r="I5" s="66"/>
      <c r="J5" s="66"/>
      <c r="K5" s="66"/>
      <c r="L5" s="66"/>
    </row>
    <row r="6" spans="1:13" ht="47.25" x14ac:dyDescent="0.2">
      <c r="A6" s="34"/>
      <c r="B6" s="14" t="s">
        <v>3</v>
      </c>
      <c r="C6" s="14" t="s">
        <v>0</v>
      </c>
      <c r="D6" s="14" t="s">
        <v>1</v>
      </c>
      <c r="E6" s="14" t="s">
        <v>4</v>
      </c>
      <c r="F6" s="14" t="s">
        <v>23</v>
      </c>
      <c r="G6" s="8" t="s">
        <v>24</v>
      </c>
      <c r="H6" s="14" t="s">
        <v>25</v>
      </c>
      <c r="I6" s="14" t="s">
        <v>26</v>
      </c>
      <c r="J6" s="14" t="s">
        <v>27</v>
      </c>
      <c r="K6" s="14" t="s">
        <v>28</v>
      </c>
      <c r="L6" s="10" t="s">
        <v>29</v>
      </c>
      <c r="M6" s="47" t="s">
        <v>67</v>
      </c>
    </row>
    <row r="7" spans="1:13" x14ac:dyDescent="0.2">
      <c r="A7" s="34"/>
      <c r="B7" s="14">
        <v>1</v>
      </c>
      <c r="C7" s="67">
        <v>2</v>
      </c>
      <c r="D7" s="67"/>
      <c r="E7" s="67"/>
      <c r="F7" s="39">
        <v>3</v>
      </c>
      <c r="G7" s="40">
        <v>4</v>
      </c>
      <c r="H7" s="39">
        <v>5</v>
      </c>
      <c r="I7" s="39">
        <v>6</v>
      </c>
      <c r="J7" s="39">
        <v>7</v>
      </c>
      <c r="K7" s="39">
        <v>8</v>
      </c>
      <c r="L7" s="41">
        <v>9</v>
      </c>
      <c r="M7" s="47">
        <v>10</v>
      </c>
    </row>
    <row r="8" spans="1:13" ht="25.5" x14ac:dyDescent="0.2">
      <c r="A8" s="34"/>
      <c r="B8" s="38" t="s">
        <v>2</v>
      </c>
      <c r="C8" s="11">
        <v>1</v>
      </c>
      <c r="D8" s="22" t="s">
        <v>33</v>
      </c>
      <c r="E8" s="22" t="s">
        <v>33</v>
      </c>
      <c r="F8" s="16" t="s">
        <v>34</v>
      </c>
      <c r="G8" s="17">
        <v>3140</v>
      </c>
      <c r="H8" s="11"/>
      <c r="I8" s="11"/>
      <c r="J8" s="11"/>
      <c r="K8" s="11"/>
      <c r="L8" s="12" t="s">
        <v>64</v>
      </c>
      <c r="M8" s="49">
        <f>14109.766*100/108</f>
        <v>13064.598148148147</v>
      </c>
    </row>
    <row r="9" spans="1:13" ht="66" customHeight="1" x14ac:dyDescent="0.2">
      <c r="A9" s="35"/>
      <c r="B9" s="38" t="s">
        <v>2</v>
      </c>
      <c r="C9" s="11">
        <v>2</v>
      </c>
      <c r="D9" s="43" t="s">
        <v>35</v>
      </c>
      <c r="E9" s="12" t="s">
        <v>35</v>
      </c>
      <c r="F9" s="16" t="s">
        <v>34</v>
      </c>
      <c r="G9" s="17">
        <v>3140</v>
      </c>
      <c r="H9" s="36"/>
      <c r="I9" s="36"/>
      <c r="J9" s="36"/>
      <c r="K9" s="36"/>
      <c r="L9" s="12" t="s">
        <v>64</v>
      </c>
      <c r="M9" s="49">
        <f>14109.766*100/108</f>
        <v>13064.598148148147</v>
      </c>
    </row>
    <row r="10" spans="1:13" ht="51" customHeight="1" x14ac:dyDescent="0.2">
      <c r="A10" s="35"/>
      <c r="B10" s="38" t="s">
        <v>2</v>
      </c>
      <c r="C10" s="11">
        <v>3</v>
      </c>
      <c r="D10" s="22" t="s">
        <v>36</v>
      </c>
      <c r="E10" s="12" t="s">
        <v>36</v>
      </c>
      <c r="F10" s="16" t="s">
        <v>34</v>
      </c>
      <c r="G10" s="17">
        <v>1660</v>
      </c>
      <c r="H10" s="36"/>
      <c r="I10" s="36"/>
      <c r="J10" s="36"/>
      <c r="K10" s="36"/>
      <c r="L10" s="12" t="s">
        <v>64</v>
      </c>
      <c r="M10" s="49">
        <f>10242.625*100/108</f>
        <v>9483.9120370370365</v>
      </c>
    </row>
    <row r="11" spans="1:13" ht="31.5" x14ac:dyDescent="0.2">
      <c r="A11" s="35"/>
      <c r="B11" s="38" t="s">
        <v>2</v>
      </c>
      <c r="C11" s="11">
        <v>4</v>
      </c>
      <c r="D11" s="22" t="s">
        <v>37</v>
      </c>
      <c r="E11" s="18" t="s">
        <v>37</v>
      </c>
      <c r="F11" s="16" t="s">
        <v>34</v>
      </c>
      <c r="G11" s="44">
        <v>435</v>
      </c>
      <c r="H11" s="42"/>
      <c r="I11" s="42"/>
      <c r="J11" s="42"/>
      <c r="K11" s="42"/>
      <c r="L11" s="12" t="s">
        <v>64</v>
      </c>
      <c r="M11" s="49">
        <f>4551.234*100/108</f>
        <v>4214.1055555555558</v>
      </c>
    </row>
    <row r="12" spans="1:13" ht="31.5" x14ac:dyDescent="0.2">
      <c r="A12" s="35"/>
      <c r="B12" s="38" t="s">
        <v>2</v>
      </c>
      <c r="C12" s="11">
        <v>5</v>
      </c>
      <c r="D12" s="24" t="s">
        <v>49</v>
      </c>
      <c r="E12" s="24" t="s">
        <v>49</v>
      </c>
      <c r="F12" s="16" t="s">
        <v>34</v>
      </c>
      <c r="G12" s="45">
        <v>2980</v>
      </c>
      <c r="H12" s="35"/>
      <c r="I12" s="35"/>
      <c r="J12" s="35"/>
      <c r="K12" s="35"/>
      <c r="L12" s="12" t="s">
        <v>64</v>
      </c>
      <c r="M12" s="50">
        <f>20385.989*100/108</f>
        <v>18875.915740740744</v>
      </c>
    </row>
    <row r="13" spans="1:13" ht="31.5" x14ac:dyDescent="0.2">
      <c r="A13" s="35"/>
      <c r="B13" s="38" t="s">
        <v>2</v>
      </c>
      <c r="C13" s="11">
        <v>6</v>
      </c>
      <c r="D13" s="24" t="s">
        <v>38</v>
      </c>
      <c r="E13" s="24" t="s">
        <v>38</v>
      </c>
      <c r="F13" s="16" t="s">
        <v>34</v>
      </c>
      <c r="G13" s="45">
        <v>2940</v>
      </c>
      <c r="H13" s="35"/>
      <c r="I13" s="35"/>
      <c r="J13" s="35"/>
      <c r="K13" s="35"/>
      <c r="L13" s="12" t="s">
        <v>64</v>
      </c>
      <c r="M13" s="50">
        <f>20112.352*100/108</f>
        <v>18622.548148148147</v>
      </c>
    </row>
    <row r="14" spans="1:13" ht="31.5" x14ac:dyDescent="0.2">
      <c r="A14" s="35"/>
      <c r="B14" s="38" t="s">
        <v>2</v>
      </c>
      <c r="C14" s="11">
        <v>7</v>
      </c>
      <c r="D14" s="24" t="s">
        <v>51</v>
      </c>
      <c r="E14" s="24" t="s">
        <v>51</v>
      </c>
      <c r="F14" s="16" t="s">
        <v>34</v>
      </c>
      <c r="G14" s="45">
        <v>2550</v>
      </c>
      <c r="H14" s="35"/>
      <c r="I14" s="35"/>
      <c r="J14" s="35"/>
      <c r="K14" s="35"/>
      <c r="L14" s="12" t="s">
        <v>64</v>
      </c>
      <c r="M14" s="50">
        <f>164790.547*100/108</f>
        <v>152583.8398148148</v>
      </c>
    </row>
    <row r="15" spans="1:13" ht="31.5" x14ac:dyDescent="0.2">
      <c r="A15" s="35"/>
      <c r="B15" s="38" t="s">
        <v>2</v>
      </c>
      <c r="C15" s="11">
        <v>8</v>
      </c>
      <c r="D15" s="24" t="s">
        <v>39</v>
      </c>
      <c r="E15" s="24" t="s">
        <v>39</v>
      </c>
      <c r="F15" s="16" t="s">
        <v>34</v>
      </c>
      <c r="G15" s="45">
        <v>8400</v>
      </c>
      <c r="H15" s="35"/>
      <c r="I15" s="35"/>
      <c r="J15" s="35"/>
      <c r="K15" s="35"/>
      <c r="L15" s="12" t="s">
        <v>64</v>
      </c>
      <c r="M15" s="35">
        <f>56024.136*100/108</f>
        <v>51874.2</v>
      </c>
    </row>
    <row r="16" spans="1:13" ht="110.25" x14ac:dyDescent="0.2">
      <c r="A16" s="35"/>
      <c r="B16" s="38" t="s">
        <v>2</v>
      </c>
      <c r="C16" s="11">
        <v>9</v>
      </c>
      <c r="D16" s="24" t="s">
        <v>40</v>
      </c>
      <c r="E16" s="24" t="s">
        <v>40</v>
      </c>
      <c r="F16" s="16" t="s">
        <v>34</v>
      </c>
      <c r="G16" s="45">
        <v>5600</v>
      </c>
      <c r="H16" s="35"/>
      <c r="I16" s="35"/>
      <c r="J16" s="35"/>
      <c r="K16" s="35"/>
      <c r="L16" s="42" t="s">
        <v>65</v>
      </c>
      <c r="M16" s="46">
        <f>721115.136*100/108</f>
        <v>667699.20000000007</v>
      </c>
    </row>
    <row r="17" spans="1:13" ht="47.25" x14ac:dyDescent="0.2">
      <c r="A17" s="35"/>
      <c r="B17" s="38" t="s">
        <v>2</v>
      </c>
      <c r="C17" s="11">
        <v>10</v>
      </c>
      <c r="D17" s="24" t="s">
        <v>41</v>
      </c>
      <c r="E17" s="24" t="s">
        <v>41</v>
      </c>
      <c r="F17" s="16" t="s">
        <v>32</v>
      </c>
      <c r="G17" s="46">
        <v>96</v>
      </c>
      <c r="H17" s="35"/>
      <c r="I17" s="35"/>
      <c r="J17" s="35"/>
      <c r="K17" s="35"/>
      <c r="L17" s="12" t="s">
        <v>64</v>
      </c>
      <c r="M17" s="50">
        <f>11874.029*100/108</f>
        <v>10994.471296296297</v>
      </c>
    </row>
    <row r="18" spans="1:13" ht="63" x14ac:dyDescent="0.2">
      <c r="A18" s="35"/>
      <c r="B18" s="38" t="s">
        <v>2</v>
      </c>
      <c r="C18" s="11">
        <v>11</v>
      </c>
      <c r="D18" s="24" t="s">
        <v>42</v>
      </c>
      <c r="E18" s="24" t="s">
        <v>42</v>
      </c>
      <c r="F18" s="16" t="s">
        <v>32</v>
      </c>
      <c r="G18" s="46">
        <v>48</v>
      </c>
      <c r="H18" s="35"/>
      <c r="I18" s="35"/>
      <c r="J18" s="35"/>
      <c r="K18" s="35"/>
      <c r="L18" s="12" t="s">
        <v>64</v>
      </c>
      <c r="M18" s="50">
        <f>9995.815*100/108</f>
        <v>9255.3842592592591</v>
      </c>
    </row>
    <row r="19" spans="1:13" ht="63" x14ac:dyDescent="0.2">
      <c r="A19" s="35"/>
      <c r="B19" s="38" t="s">
        <v>2</v>
      </c>
      <c r="C19" s="11">
        <v>12</v>
      </c>
      <c r="D19" s="24" t="s">
        <v>56</v>
      </c>
      <c r="E19" s="24" t="s">
        <v>56</v>
      </c>
      <c r="F19" s="16" t="s">
        <v>32</v>
      </c>
      <c r="G19" s="45">
        <v>96</v>
      </c>
      <c r="H19" s="35"/>
      <c r="I19" s="35"/>
      <c r="J19" s="35"/>
      <c r="K19" s="35"/>
      <c r="L19" s="12" t="s">
        <v>64</v>
      </c>
      <c r="M19" s="50">
        <f>19991.629*100/108</f>
        <v>18510.767592592594</v>
      </c>
    </row>
    <row r="20" spans="1:13" ht="31.5" x14ac:dyDescent="0.2">
      <c r="A20" s="35"/>
      <c r="B20" s="38" t="s">
        <v>2</v>
      </c>
      <c r="C20" s="11">
        <v>13</v>
      </c>
      <c r="D20" s="24" t="s">
        <v>57</v>
      </c>
      <c r="E20" s="24" t="s">
        <v>57</v>
      </c>
      <c r="F20" s="16" t="s">
        <v>32</v>
      </c>
      <c r="G20" s="45">
        <v>234431</v>
      </c>
      <c r="H20" s="35"/>
      <c r="I20" s="35"/>
      <c r="J20" s="35"/>
      <c r="K20" s="35"/>
      <c r="L20" s="12" t="s">
        <v>64</v>
      </c>
      <c r="M20" s="50">
        <f>78614.092*100/108</f>
        <v>72790.825925925921</v>
      </c>
    </row>
    <row r="21" spans="1:13" ht="25.5" x14ac:dyDescent="0.2">
      <c r="A21" s="35"/>
      <c r="B21" s="38" t="s">
        <v>2</v>
      </c>
      <c r="C21" s="11">
        <v>14</v>
      </c>
      <c r="D21" s="24" t="s">
        <v>43</v>
      </c>
      <c r="E21" s="24" t="s">
        <v>43</v>
      </c>
      <c r="F21" s="16" t="s">
        <v>32</v>
      </c>
      <c r="G21" s="45">
        <v>40765</v>
      </c>
      <c r="H21" s="35"/>
      <c r="I21" s="35"/>
      <c r="J21" s="35"/>
      <c r="K21" s="35"/>
      <c r="L21" s="12" t="s">
        <v>64</v>
      </c>
      <c r="M21" s="50">
        <f>54680.54*100/108</f>
        <v>50630.129629629628</v>
      </c>
    </row>
    <row r="22" spans="1:13" s="48" customFormat="1" ht="31.5" x14ac:dyDescent="0.2">
      <c r="A22" s="35"/>
      <c r="B22" s="38" t="s">
        <v>60</v>
      </c>
      <c r="C22" s="11">
        <v>15</v>
      </c>
      <c r="D22" s="24" t="s">
        <v>58</v>
      </c>
      <c r="E22" s="24" t="s">
        <v>58</v>
      </c>
      <c r="F22" s="35" t="s">
        <v>34</v>
      </c>
      <c r="G22" s="45">
        <v>500</v>
      </c>
      <c r="H22" s="35"/>
      <c r="I22" s="35"/>
      <c r="J22" s="35"/>
      <c r="K22" s="35"/>
      <c r="L22" s="12" t="s">
        <v>64</v>
      </c>
      <c r="M22" s="35">
        <f>402.408*100/108</f>
        <v>372.6</v>
      </c>
    </row>
    <row r="23" spans="1:13" s="48" customFormat="1" ht="31.5" x14ac:dyDescent="0.2">
      <c r="A23" s="35"/>
      <c r="B23" s="38" t="s">
        <v>61</v>
      </c>
      <c r="C23" s="11">
        <v>16</v>
      </c>
      <c r="D23" s="24" t="s">
        <v>44</v>
      </c>
      <c r="E23" s="24" t="s">
        <v>44</v>
      </c>
      <c r="F23" s="35" t="s">
        <v>34</v>
      </c>
      <c r="G23" s="45">
        <v>12100</v>
      </c>
      <c r="H23" s="35"/>
      <c r="I23" s="35"/>
      <c r="J23" s="35"/>
      <c r="K23" s="35"/>
      <c r="L23" s="12" t="s">
        <v>64</v>
      </c>
      <c r="M23" s="50">
        <f>9738.274*100/108</f>
        <v>9016.9203703703697</v>
      </c>
    </row>
    <row r="24" spans="1:13" s="48" customFormat="1" ht="110.25" x14ac:dyDescent="0.2">
      <c r="A24" s="35"/>
      <c r="B24" s="38" t="s">
        <v>62</v>
      </c>
      <c r="C24" s="11">
        <v>17</v>
      </c>
      <c r="D24" s="24" t="s">
        <v>59</v>
      </c>
      <c r="E24" s="24" t="s">
        <v>59</v>
      </c>
      <c r="F24" s="35" t="s">
        <v>63</v>
      </c>
      <c r="G24" s="45">
        <v>6</v>
      </c>
      <c r="H24" s="35"/>
      <c r="I24" s="35"/>
      <c r="J24" s="35"/>
      <c r="K24" s="35"/>
      <c r="L24" s="12" t="s">
        <v>66</v>
      </c>
      <c r="M24" s="50">
        <f>50872.419*100/108</f>
        <v>47104.091666666667</v>
      </c>
    </row>
    <row r="25" spans="1:13" x14ac:dyDescent="0.2">
      <c r="A25" s="35"/>
      <c r="B25" s="38"/>
      <c r="C25" s="35"/>
      <c r="D25" s="35" t="s">
        <v>45</v>
      </c>
      <c r="E25" s="42"/>
      <c r="F25" s="35"/>
      <c r="G25" s="45"/>
      <c r="H25" s="35"/>
      <c r="I25" s="35"/>
      <c r="J25" s="35"/>
      <c r="K25" s="35"/>
      <c r="L25" s="12"/>
      <c r="M25" s="35">
        <v>1168158.1100000001</v>
      </c>
    </row>
    <row r="26" spans="1:13" x14ac:dyDescent="0.2">
      <c r="A26" s="35"/>
      <c r="G26" s="30"/>
      <c r="L26" s="48"/>
    </row>
    <row r="27" spans="1:13" x14ac:dyDescent="0.2">
      <c r="A27" s="35"/>
      <c r="G27" s="30"/>
      <c r="L27" s="48"/>
    </row>
    <row r="28" spans="1:13" x14ac:dyDescent="0.2">
      <c r="A28" s="35"/>
      <c r="G28" s="30"/>
      <c r="L28" s="48"/>
    </row>
    <row r="29" spans="1:13" x14ac:dyDescent="0.2">
      <c r="A29" s="35"/>
      <c r="G29" s="30"/>
      <c r="L29" s="48"/>
    </row>
    <row r="30" spans="1:13" x14ac:dyDescent="0.2">
      <c r="A30" s="35"/>
      <c r="G30" s="30"/>
    </row>
    <row r="31" spans="1:13" x14ac:dyDescent="0.2">
      <c r="A31" s="35"/>
      <c r="G31" s="30"/>
    </row>
    <row r="32" spans="1:13" x14ac:dyDescent="0.2">
      <c r="A32" s="35"/>
      <c r="G32" s="30"/>
    </row>
    <row r="33" spans="1:7" x14ac:dyDescent="0.2">
      <c r="A33" s="35"/>
      <c r="G33" s="30"/>
    </row>
    <row r="34" spans="1:7" x14ac:dyDescent="0.2">
      <c r="A34" s="35"/>
      <c r="G34" s="30"/>
    </row>
    <row r="35" spans="1:7" x14ac:dyDescent="0.2">
      <c r="A35" s="35"/>
      <c r="G35" s="30"/>
    </row>
    <row r="36" spans="1:7" x14ac:dyDescent="0.2">
      <c r="A36" s="35"/>
      <c r="G36" s="30"/>
    </row>
    <row r="37" spans="1:7" x14ac:dyDescent="0.2">
      <c r="A37" s="35"/>
      <c r="G37" s="30"/>
    </row>
    <row r="38" spans="1:7" x14ac:dyDescent="0.2">
      <c r="A38" s="35"/>
      <c r="G38" s="30"/>
    </row>
    <row r="39" spans="1:7" x14ac:dyDescent="0.2">
      <c r="A39" s="35"/>
      <c r="G39" s="30"/>
    </row>
    <row r="40" spans="1:7" x14ac:dyDescent="0.2">
      <c r="A40" s="35"/>
      <c r="G40" s="30"/>
    </row>
    <row r="41" spans="1:7" x14ac:dyDescent="0.2">
      <c r="A41" s="35"/>
      <c r="G41" s="30"/>
    </row>
    <row r="42" spans="1:7" x14ac:dyDescent="0.2">
      <c r="A42" s="35"/>
      <c r="G42" s="30"/>
    </row>
    <row r="43" spans="1:7" x14ac:dyDescent="0.2">
      <c r="A43" s="35"/>
      <c r="G43" s="30"/>
    </row>
    <row r="44" spans="1:7" x14ac:dyDescent="0.2">
      <c r="A44" s="35"/>
      <c r="G44" s="30"/>
    </row>
    <row r="45" spans="1:7" x14ac:dyDescent="0.2">
      <c r="A45" s="35"/>
      <c r="G45" s="30"/>
    </row>
    <row r="46" spans="1:7" x14ac:dyDescent="0.2">
      <c r="A46" s="35"/>
      <c r="G46" s="30"/>
    </row>
    <row r="47" spans="1:7" x14ac:dyDescent="0.2">
      <c r="A47" s="35"/>
      <c r="G47" s="30"/>
    </row>
    <row r="48" spans="1:7" x14ac:dyDescent="0.2">
      <c r="A48" s="35"/>
      <c r="G48" s="30"/>
    </row>
    <row r="49" spans="1:7" x14ac:dyDescent="0.2">
      <c r="A49" s="35"/>
      <c r="G49" s="30"/>
    </row>
    <row r="50" spans="1:7" x14ac:dyDescent="0.2">
      <c r="A50" s="35"/>
      <c r="G50" s="30"/>
    </row>
    <row r="51" spans="1:7" x14ac:dyDescent="0.2">
      <c r="A51" s="35"/>
      <c r="G51" s="30"/>
    </row>
    <row r="52" spans="1:7" x14ac:dyDescent="0.2">
      <c r="A52" s="35"/>
      <c r="G52" s="30"/>
    </row>
    <row r="53" spans="1:7" x14ac:dyDescent="0.2">
      <c r="A53" s="35"/>
      <c r="G53" s="30"/>
    </row>
    <row r="54" spans="1:7" x14ac:dyDescent="0.2">
      <c r="A54" s="35"/>
      <c r="G54" s="30"/>
    </row>
    <row r="55" spans="1:7" x14ac:dyDescent="0.2">
      <c r="A55" s="35"/>
      <c r="G55" s="30"/>
    </row>
    <row r="56" spans="1:7" x14ac:dyDescent="0.2">
      <c r="A56" s="35"/>
      <c r="G56" s="30"/>
    </row>
    <row r="57" spans="1:7" x14ac:dyDescent="0.2">
      <c r="A57" s="35"/>
      <c r="G57" s="30"/>
    </row>
    <row r="58" spans="1:7" x14ac:dyDescent="0.2">
      <c r="A58" s="35"/>
      <c r="G58" s="30"/>
    </row>
    <row r="59" spans="1:7" x14ac:dyDescent="0.2">
      <c r="A59" s="35"/>
      <c r="G59" s="30"/>
    </row>
    <row r="60" spans="1:7" x14ac:dyDescent="0.2">
      <c r="A60" s="35"/>
      <c r="G60" s="30"/>
    </row>
    <row r="61" spans="1:7" x14ac:dyDescent="0.2">
      <c r="A61" s="35"/>
      <c r="G61" s="30"/>
    </row>
    <row r="62" spans="1:7" x14ac:dyDescent="0.2">
      <c r="A62" s="35"/>
      <c r="G62" s="30"/>
    </row>
    <row r="63" spans="1:7" x14ac:dyDescent="0.2">
      <c r="A63" s="35"/>
      <c r="G63" s="30"/>
    </row>
    <row r="64" spans="1:7" x14ac:dyDescent="0.2">
      <c r="A64" s="35"/>
      <c r="G64" s="30"/>
    </row>
    <row r="65" spans="1:7" x14ac:dyDescent="0.2">
      <c r="A65" s="35"/>
      <c r="G65" s="30"/>
    </row>
    <row r="66" spans="1:7" x14ac:dyDescent="0.2">
      <c r="A66" s="35"/>
      <c r="G66" s="30"/>
    </row>
    <row r="67" spans="1:7" x14ac:dyDescent="0.2">
      <c r="A67" s="35"/>
      <c r="G67" s="30"/>
    </row>
    <row r="68" spans="1:7" x14ac:dyDescent="0.2">
      <c r="A68" s="35"/>
      <c r="G68" s="30"/>
    </row>
    <row r="69" spans="1:7" x14ac:dyDescent="0.2">
      <c r="A69" s="35"/>
      <c r="G69" s="30"/>
    </row>
    <row r="70" spans="1:7" x14ac:dyDescent="0.2">
      <c r="A70" s="35"/>
      <c r="G70" s="30"/>
    </row>
    <row r="71" spans="1:7" x14ac:dyDescent="0.2">
      <c r="A71" s="35"/>
      <c r="G71" s="30"/>
    </row>
    <row r="72" spans="1:7" x14ac:dyDescent="0.2">
      <c r="A72" s="35"/>
      <c r="G72" s="30"/>
    </row>
    <row r="73" spans="1:7" x14ac:dyDescent="0.2">
      <c r="A73" s="35"/>
      <c r="G73" s="30"/>
    </row>
    <row r="74" spans="1:7" x14ac:dyDescent="0.2">
      <c r="A74" s="35"/>
      <c r="G74" s="30"/>
    </row>
    <row r="75" spans="1:7" x14ac:dyDescent="0.2">
      <c r="A75" s="35"/>
      <c r="G75" s="30"/>
    </row>
    <row r="76" spans="1:7" x14ac:dyDescent="0.2">
      <c r="A76" s="35"/>
      <c r="G76" s="30"/>
    </row>
  </sheetData>
  <autoFilter ref="A6:L1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73" t="s">
        <v>30</v>
      </c>
      <c r="I12" s="73"/>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2022-10-13T12:04:24Z</dcterms:modified>
</cp:coreProperties>
</file>