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Mircea\Desktop\New folder\"/>
    </mc:Choice>
  </mc:AlternateContent>
  <xr:revisionPtr revIDLastSave="0" documentId="13_ncr:1_{B6C13709-33AE-4361-B210-6BD9584EFD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dia split" sheetId="1" r:id="rId1"/>
    <sheet name="Buge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" l="1"/>
  <c r="B10" i="1" s="1"/>
  <c r="F22" i="1"/>
  <c r="E22" i="1"/>
  <c r="E21" i="1"/>
  <c r="F21" i="1" s="1"/>
  <c r="F20" i="1"/>
  <c r="E20" i="1"/>
  <c r="E19" i="1"/>
  <c r="F19" i="1" s="1"/>
  <c r="F18" i="1"/>
  <c r="E18" i="1"/>
  <c r="E17" i="1"/>
  <c r="F17" i="1" s="1"/>
  <c r="F16" i="1"/>
  <c r="E16" i="1"/>
  <c r="E15" i="1"/>
  <c r="E23" i="1" s="1"/>
  <c r="F15" i="1" l="1"/>
  <c r="F23" i="1" l="1"/>
  <c r="B8" i="1" s="1"/>
  <c r="G15" i="1" s="1"/>
  <c r="G23" i="1" l="1"/>
  <c r="B9" i="1"/>
  <c r="B11" i="1" s="1"/>
  <c r="B12" i="1"/>
  <c r="G21" i="1"/>
  <c r="G17" i="1"/>
  <c r="G18" i="1"/>
  <c r="G19" i="1"/>
  <c r="G22" i="1"/>
  <c r="G16" i="1"/>
  <c r="G20" i="1"/>
</calcChain>
</file>

<file path=xl/sharedStrings.xml><?xml version="1.0" encoding="utf-8"?>
<sst xmlns="http://schemas.openxmlformats.org/spreadsheetml/2006/main" count="68" uniqueCount="54">
  <si>
    <t>Media split Radio – EU4SMEs / ODA</t>
  </si>
  <si>
    <t>Parametru</t>
  </si>
  <si>
    <t>Valoare</t>
  </si>
  <si>
    <t>Buget total ofertă, MDL fără TVA</t>
  </si>
  <si>
    <t>Curs intern de calcul, MDL/EUR</t>
  </si>
  <si>
    <t>Componentă</t>
  </si>
  <si>
    <t>Radio</t>
  </si>
  <si>
    <t>Buget componentă, MDL fără TVA</t>
  </si>
  <si>
    <t>Buget componentă, EUR</t>
  </si>
  <si>
    <t>Minute totale solicitate</t>
  </si>
  <si>
    <t>Tarif mediu efectiv, EUR/min</t>
  </si>
  <si>
    <t>Pondere din bugetul total</t>
  </si>
  <si>
    <t>Nr.</t>
  </si>
  <si>
    <t>Canal media</t>
  </si>
  <si>
    <t>Minute solicitate</t>
  </si>
  <si>
    <t>Tarif propus EUR/min</t>
  </si>
  <si>
    <t>Buget EUR</t>
  </si>
  <si>
    <t>Buget MDL fără TVA</t>
  </si>
  <si>
    <t>Pondere componentă</t>
  </si>
  <si>
    <t>Interval orar</t>
  </si>
  <si>
    <t>Rol în campanie</t>
  </si>
  <si>
    <t>Observație</t>
  </si>
  <si>
    <t>Radio Moldova</t>
  </si>
  <si>
    <t>07:00–09:00 / 16:30–19:30</t>
  </si>
  <si>
    <t>Frecvență audio și recall în intervale de trafic</t>
  </si>
  <si>
    <t>Canal public național; menținut la reperul de 40 EUR/min.</t>
  </si>
  <si>
    <t>Radio Chișinău</t>
  </si>
  <si>
    <t>Canal cu acoperire bună și relevanță urbană.</t>
  </si>
  <si>
    <t>Kiss FM Chișinău</t>
  </si>
  <si>
    <t>Canal cu audiență comercială largă.</t>
  </si>
  <si>
    <t>Jurnal FM</t>
  </si>
  <si>
    <t>Optimizat în baza experienței AVC și a relațiilor media existente.</t>
  </si>
  <si>
    <t>Radio Noroc</t>
  </si>
  <si>
    <t>Canal cu acoperire populară; aproape de reperul de 40 EUR/min.</t>
  </si>
  <si>
    <t>Radio Plai</t>
  </si>
  <si>
    <t>Tarif optimizat pentru pachet și frecvență.</t>
  </si>
  <si>
    <t>Hit FM</t>
  </si>
  <si>
    <t>Canal complementar pentru audiență tânără/adultă.</t>
  </si>
  <si>
    <t>Radio Ai Noștri</t>
  </si>
  <si>
    <t>Canal utilizat pentru optimizarea costului mediu radio.</t>
  </si>
  <si>
    <t>Total componentă</t>
  </si>
  <si>
    <t>Concluzie bugetară</t>
  </si>
  <si>
    <t>Split-ul radio respectă minimul de 34,5 minute per post și păstrează tariful mediu efectiv sub pragul brut de 40 EUR/min, prin optimizare de pachet și negociere pe volum.</t>
  </si>
  <si>
    <t>Livrabil</t>
  </si>
  <si>
    <t>Descriere</t>
  </si>
  <si>
    <t>Mediaplan detaliat</t>
  </si>
  <si>
    <t>Elaborare și prezentare spre aprobare înainte de lansare.</t>
  </si>
  <si>
    <t>Negociere și rezervare spațiu media</t>
  </si>
  <si>
    <t>Coordonare cu posturile și optimizarea tarifelor în baza volumului total.</t>
  </si>
  <si>
    <t>Monitorizare difuzări</t>
  </si>
  <si>
    <t>Verificarea respectării intervalelor, duratelor și volumelor contractate.</t>
  </si>
  <si>
    <t>Raport final</t>
  </si>
  <si>
    <t>Lista difuzărilor, certificate/confirmări de emisie, cost pe canal și indicatori de performanță.</t>
  </si>
  <si>
    <t>Data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</si>
</sst>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rlito"/>
    </font>
    <font>
      <b/>
      <sz val="11"/>
      <color rgb="FF1F2937"/>
      <name val="Carlito"/>
    </font>
    <font>
      <i/>
      <sz val="11"/>
      <color rgb="FF4B5563"/>
      <name val="Carlito"/>
    </font>
    <font>
      <b/>
      <sz val="11"/>
      <color rgb="FFFFFFFF"/>
      <name val="Carlito"/>
    </font>
    <font>
      <b/>
      <sz val="11"/>
      <name val="Carlito"/>
    </font>
    <font>
      <sz val="11"/>
      <name val="Carlito"/>
    </font>
  </fonts>
  <fills count="7">
    <fill>
      <patternFill patternType="none"/>
    </fill>
    <fill>
      <patternFill patternType="gray125"/>
    </fill>
    <fill>
      <patternFill patternType="solid">
        <fgColor rgb="FF2F6B3F"/>
      </patternFill>
    </fill>
    <fill>
      <patternFill patternType="solid">
        <fgColor rgb="FFE7EEF7"/>
      </patternFill>
    </fill>
    <fill>
      <patternFill patternType="solid">
        <fgColor rgb="FFF8FAFC"/>
      </patternFill>
    </fill>
    <fill>
      <patternFill patternType="solid">
        <fgColor rgb="FFF3F6FA"/>
      </patternFill>
    </fill>
    <fill>
      <patternFill patternType="solid">
        <fgColor rgb="FFFBFDFF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9">
    <xf numFmtId="0" fontId="0" fillId="0" borderId="0" xfId="0"/>
    <xf numFmtId="0" fontId="3" fillId="2" borderId="0" xfId="1" applyFont="1" applyFill="1"/>
    <xf numFmtId="0" fontId="0" fillId="0" borderId="0" xfId="1" applyFont="1" applyAlignment="1">
      <alignment wrapText="1"/>
    </xf>
    <xf numFmtId="0" fontId="3" fillId="2" borderId="0" xfId="1" applyFont="1" applyFill="1" applyAlignment="1">
      <alignment vertical="center" wrapText="1"/>
    </xf>
    <xf numFmtId="0" fontId="0" fillId="0" borderId="0" xfId="1" applyFont="1" applyAlignment="1">
      <alignment vertical="center" wrapText="1"/>
    </xf>
    <xf numFmtId="4" fontId="0" fillId="0" borderId="0" xfId="1" applyNumberFormat="1" applyFont="1" applyAlignment="1">
      <alignment vertical="center" wrapText="1"/>
    </xf>
    <xf numFmtId="10" fontId="0" fillId="0" borderId="0" xfId="1" applyNumberFormat="1" applyFont="1" applyAlignment="1">
      <alignment vertical="center" wrapText="1"/>
    </xf>
    <xf numFmtId="0" fontId="4" fillId="3" borderId="0" xfId="1" applyFont="1" applyFill="1" applyAlignment="1">
      <alignment vertical="center" wrapText="1"/>
    </xf>
    <xf numFmtId="4" fontId="4" fillId="3" borderId="0" xfId="1" applyNumberFormat="1" applyFont="1" applyFill="1" applyAlignment="1">
      <alignment vertical="center" wrapText="1"/>
    </xf>
    <xf numFmtId="10" fontId="4" fillId="3" borderId="0" xfId="1" applyNumberFormat="1" applyFont="1" applyFill="1" applyAlignment="1">
      <alignment vertical="center" wrapText="1"/>
    </xf>
    <xf numFmtId="0" fontId="4" fillId="5" borderId="0" xfId="1" applyFont="1" applyFill="1"/>
    <xf numFmtId="4" fontId="0" fillId="6" borderId="0" xfId="1" applyNumberFormat="1" applyFont="1" applyFill="1"/>
    <xf numFmtId="0" fontId="0" fillId="6" borderId="0" xfId="1" applyFont="1" applyFill="1"/>
    <xf numFmtId="10" fontId="0" fillId="6" borderId="0" xfId="1" applyNumberFormat="1" applyFont="1" applyFill="1"/>
    <xf numFmtId="0" fontId="1" fillId="0" borderId="0" xfId="1" applyFont="1"/>
    <xf numFmtId="0" fontId="0" fillId="0" borderId="0" xfId="0"/>
    <xf numFmtId="0" fontId="2" fillId="0" borderId="0" xfId="1" applyFont="1"/>
    <xf numFmtId="0" fontId="3" fillId="2" borderId="0" xfId="1" applyFont="1" applyFill="1"/>
    <xf numFmtId="0" fontId="0" fillId="4" borderId="0" xfId="1" applyFont="1" applyFill="1" applyAlignment="1">
      <alignment wrapText="1"/>
    </xf>
  </cellXfs>
  <cellStyles count="2">
    <cellStyle name="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US"/>
              <a:t>Buget Radio per canal (MDL)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Buget MDL</c:v>
          </c:tx>
          <c:invertIfNegative val="1"/>
          <c:cat>
            <c:strLit>
              <c:ptCount val="8"/>
              <c:pt idx="0">
                <c:v>Radio Moldova</c:v>
              </c:pt>
              <c:pt idx="1">
                <c:v>Radio Chișinău</c:v>
              </c:pt>
              <c:pt idx="2">
                <c:v>Kiss FM Chișinău</c:v>
              </c:pt>
              <c:pt idx="3">
                <c:v>Jurnal FM</c:v>
              </c:pt>
              <c:pt idx="4">
                <c:v>Radio Noroc</c:v>
              </c:pt>
              <c:pt idx="5">
                <c:v>Radio Plai</c:v>
              </c:pt>
              <c:pt idx="6">
                <c:v>Hit FM</c:v>
              </c:pt>
              <c:pt idx="7">
                <c:v>Radio Ai Noștri</c:v>
              </c:pt>
            </c:strLit>
          </c:cat>
          <c:val>
            <c:numLit>
              <c:formatCode>#,##0</c:formatCode>
              <c:ptCount val="8"/>
              <c:pt idx="0">
                <c:v>27908.43</c:v>
              </c:pt>
              <c:pt idx="1">
                <c:v>27210.719250000002</c:v>
              </c:pt>
              <c:pt idx="2">
                <c:v>27210.719250000002</c:v>
              </c:pt>
              <c:pt idx="3">
                <c:v>25466.442375000002</c:v>
              </c:pt>
              <c:pt idx="4">
                <c:v>27210.719250000002</c:v>
              </c:pt>
              <c:pt idx="5">
                <c:v>26164.153125000001</c:v>
              </c:pt>
              <c:pt idx="6">
                <c:v>26164.153125000001</c:v>
              </c:pt>
              <c:pt idx="7">
                <c:v>24768.731625</c:v>
              </c:pt>
            </c:numLit>
          </c:val>
          <c:extLst>
            <c:ext xmlns:c16="http://schemas.microsoft.com/office/drawing/2014/chart" uri="{C3380CC4-5D6E-409C-BE32-E72D297353CC}">
              <c16:uniqueId val="{00000000-6212-4F37-9268-7B6A0389C7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txPr>
          <a:bodyPr anchorCtr="1"/>
          <a:lstStyle/>
          <a:p>
            <a:pPr>
              <a:defRPr sz="675"/>
            </a:pPr>
            <a:endParaRPr lang="en-US"/>
          </a:p>
        </c:txPr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E5E7EB"/>
              </a:solidFill>
              <a:prstDash val="solid"/>
            </a:ln>
          </c:spPr>
        </c:majorGridlines>
        <c:numFmt formatCode="#,##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96150" cy="4181474"/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D6CFDC01-D25F-433F-81EE-1FC2E0C3C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Kooperativa Tender">
  <a:themeElements>
    <a:clrScheme name="Kooperativa Tender">
      <a:dk1>
        <a:srgbClr val="1F2937"/>
      </a:dk1>
      <a:lt1>
        <a:srgbClr val="FFFFFF"/>
      </a:lt1>
      <a:dk2>
        <a:srgbClr val="0E2841"/>
      </a:dk2>
      <a:lt2>
        <a:srgbClr val="E7EEF7"/>
      </a:lt2>
      <a:accent1>
        <a:srgbClr val="1F4E79"/>
      </a:accent1>
      <a:accent2>
        <a:srgbClr val="70AD47"/>
      </a:accent2>
      <a:accent3>
        <a:srgbClr val="F4B183"/>
      </a:accent3>
      <a:accent4>
        <a:srgbClr val="9EADCC"/>
      </a:accent4>
      <a:accent5>
        <a:srgbClr val="A02B93"/>
      </a:accent5>
      <a:accent6>
        <a:srgbClr val="4EA72E"/>
      </a:accent6>
      <a:hlink>
        <a:srgbClr val="1F4E79"/>
      </a:hlink>
      <a:folHlink>
        <a:srgbClr val="5B21B6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Kooperativa Tender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workbookViewId="0">
      <selection activeCell="D6" sqref="D6"/>
    </sheetView>
  </sheetViews>
  <sheetFormatPr defaultRowHeight="14.25"/>
  <cols>
    <col min="1" max="1" width="31.25" bestFit="1" customWidth="1"/>
    <col min="2" max="2" width="24" customWidth="1"/>
    <col min="3" max="3" width="15" customWidth="1"/>
    <col min="4" max="4" width="18" customWidth="1"/>
    <col min="5" max="5" width="14" customWidth="1"/>
    <col min="6" max="6" width="18" customWidth="1"/>
    <col min="7" max="7" width="17" customWidth="1"/>
    <col min="8" max="8" width="24" customWidth="1"/>
    <col min="9" max="9" width="32" customWidth="1"/>
    <col min="10" max="10" width="44" customWidth="1"/>
  </cols>
  <sheetData>
    <row r="1" spans="1:10" ht="27.95" customHeight="1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4" customHeight="1">
      <c r="A2" s="16" t="s">
        <v>53</v>
      </c>
      <c r="B2" s="15"/>
      <c r="C2" s="15"/>
      <c r="D2" s="15"/>
      <c r="E2" s="15"/>
      <c r="F2" s="15"/>
      <c r="G2" s="15"/>
      <c r="H2" s="15"/>
      <c r="I2" s="15"/>
      <c r="J2" s="15"/>
    </row>
    <row r="4" spans="1:10" ht="15">
      <c r="A4" s="1" t="s">
        <v>1</v>
      </c>
      <c r="B4" s="1" t="s">
        <v>2</v>
      </c>
    </row>
    <row r="5" spans="1:10" ht="15">
      <c r="A5" s="10" t="s">
        <v>3</v>
      </c>
      <c r="B5" s="11">
        <v>478500</v>
      </c>
    </row>
    <row r="6" spans="1:10" ht="15">
      <c r="A6" s="10" t="s">
        <v>4</v>
      </c>
      <c r="B6" s="11">
        <v>20.223500000000001</v>
      </c>
    </row>
    <row r="7" spans="1:10" ht="15">
      <c r="A7" s="10" t="s">
        <v>5</v>
      </c>
      <c r="B7" s="12" t="s">
        <v>6</v>
      </c>
    </row>
    <row r="8" spans="1:10" ht="15">
      <c r="A8" s="10" t="s">
        <v>7</v>
      </c>
      <c r="B8" s="11">
        <f>F23</f>
        <v>212104.06800000003</v>
      </c>
    </row>
    <row r="9" spans="1:10" ht="15">
      <c r="A9" s="10" t="s">
        <v>8</v>
      </c>
      <c r="B9" s="11">
        <f>B8/B6</f>
        <v>10488</v>
      </c>
    </row>
    <row r="10" spans="1:10" ht="15">
      <c r="A10" s="10" t="s">
        <v>9</v>
      </c>
      <c r="B10" s="11">
        <f>C23</f>
        <v>276</v>
      </c>
    </row>
    <row r="11" spans="1:10" ht="15">
      <c r="A11" s="10" t="s">
        <v>10</v>
      </c>
      <c r="B11" s="11">
        <f>B9/B10</f>
        <v>38</v>
      </c>
    </row>
    <row r="12" spans="1:10" ht="15">
      <c r="A12" s="10" t="s">
        <v>11</v>
      </c>
      <c r="B12" s="13">
        <f>B8/B5</f>
        <v>0.44326868965517247</v>
      </c>
    </row>
    <row r="14" spans="1:10" ht="33.950000000000003" customHeight="1">
      <c r="A14" s="3" t="s">
        <v>12</v>
      </c>
      <c r="B14" s="3" t="s">
        <v>13</v>
      </c>
      <c r="C14" s="3" t="s">
        <v>14</v>
      </c>
      <c r="D14" s="3" t="s">
        <v>15</v>
      </c>
      <c r="E14" s="3" t="s">
        <v>16</v>
      </c>
      <c r="F14" s="3" t="s">
        <v>17</v>
      </c>
      <c r="G14" s="3" t="s">
        <v>18</v>
      </c>
      <c r="H14" s="3" t="s">
        <v>19</v>
      </c>
      <c r="I14" s="3" t="s">
        <v>20</v>
      </c>
      <c r="J14" s="3" t="s">
        <v>21</v>
      </c>
    </row>
    <row r="15" spans="1:10" ht="33.950000000000003" customHeight="1">
      <c r="A15" s="4">
        <v>1</v>
      </c>
      <c r="B15" s="4" t="s">
        <v>22</v>
      </c>
      <c r="C15" s="5">
        <v>34.5</v>
      </c>
      <c r="D15" s="5">
        <v>40</v>
      </c>
      <c r="E15" s="5">
        <f t="shared" ref="E15:E22" si="0">C15*D15</f>
        <v>1380</v>
      </c>
      <c r="F15" s="5">
        <f t="shared" ref="F15:F22" si="1">E15*$B$6</f>
        <v>27908.43</v>
      </c>
      <c r="G15" s="6">
        <f t="shared" ref="G15:G22" si="2">F15/$B$8</f>
        <v>0.13157894736842105</v>
      </c>
      <c r="H15" s="4" t="s">
        <v>23</v>
      </c>
      <c r="I15" s="4" t="s">
        <v>24</v>
      </c>
      <c r="J15" s="4" t="s">
        <v>25</v>
      </c>
    </row>
    <row r="16" spans="1:10" ht="33.950000000000003" customHeight="1">
      <c r="A16" s="4">
        <v>2</v>
      </c>
      <c r="B16" s="4" t="s">
        <v>26</v>
      </c>
      <c r="C16" s="5">
        <v>34.5</v>
      </c>
      <c r="D16" s="5">
        <v>39</v>
      </c>
      <c r="E16" s="5">
        <f t="shared" si="0"/>
        <v>1345.5</v>
      </c>
      <c r="F16" s="5">
        <f t="shared" si="1"/>
        <v>27210.719250000002</v>
      </c>
      <c r="G16" s="6">
        <f t="shared" si="2"/>
        <v>0.12828947368421051</v>
      </c>
      <c r="H16" s="4" t="s">
        <v>23</v>
      </c>
      <c r="I16" s="4" t="s">
        <v>24</v>
      </c>
      <c r="J16" s="4" t="s">
        <v>27</v>
      </c>
    </row>
    <row r="17" spans="1:10" ht="33.950000000000003" customHeight="1">
      <c r="A17" s="4">
        <v>3</v>
      </c>
      <c r="B17" s="4" t="s">
        <v>28</v>
      </c>
      <c r="C17" s="5">
        <v>34.5</v>
      </c>
      <c r="D17" s="5">
        <v>39</v>
      </c>
      <c r="E17" s="5">
        <f t="shared" si="0"/>
        <v>1345.5</v>
      </c>
      <c r="F17" s="5">
        <f t="shared" si="1"/>
        <v>27210.719250000002</v>
      </c>
      <c r="G17" s="6">
        <f t="shared" si="2"/>
        <v>0.12828947368421051</v>
      </c>
      <c r="H17" s="4" t="s">
        <v>23</v>
      </c>
      <c r="I17" s="4" t="s">
        <v>24</v>
      </c>
      <c r="J17" s="4" t="s">
        <v>29</v>
      </c>
    </row>
    <row r="18" spans="1:10" ht="33.950000000000003" customHeight="1">
      <c r="A18" s="4">
        <v>4</v>
      </c>
      <c r="B18" s="4" t="s">
        <v>30</v>
      </c>
      <c r="C18" s="5">
        <v>34.5</v>
      </c>
      <c r="D18" s="5">
        <v>36.5</v>
      </c>
      <c r="E18" s="5">
        <f t="shared" si="0"/>
        <v>1259.25</v>
      </c>
      <c r="F18" s="5">
        <f t="shared" si="1"/>
        <v>25466.442375000002</v>
      </c>
      <c r="G18" s="6">
        <f t="shared" si="2"/>
        <v>0.12006578947368421</v>
      </c>
      <c r="H18" s="4" t="s">
        <v>23</v>
      </c>
      <c r="I18" s="4" t="s">
        <v>24</v>
      </c>
      <c r="J18" s="4" t="s">
        <v>31</v>
      </c>
    </row>
    <row r="19" spans="1:10" ht="33.950000000000003" customHeight="1">
      <c r="A19" s="4">
        <v>5</v>
      </c>
      <c r="B19" s="4" t="s">
        <v>32</v>
      </c>
      <c r="C19" s="5">
        <v>34.5</v>
      </c>
      <c r="D19" s="5">
        <v>39</v>
      </c>
      <c r="E19" s="5">
        <f t="shared" si="0"/>
        <v>1345.5</v>
      </c>
      <c r="F19" s="5">
        <f t="shared" si="1"/>
        <v>27210.719250000002</v>
      </c>
      <c r="G19" s="6">
        <f t="shared" si="2"/>
        <v>0.12828947368421051</v>
      </c>
      <c r="H19" s="4" t="s">
        <v>23</v>
      </c>
      <c r="I19" s="4" t="s">
        <v>24</v>
      </c>
      <c r="J19" s="4" t="s">
        <v>33</v>
      </c>
    </row>
    <row r="20" spans="1:10" ht="33.950000000000003" customHeight="1">
      <c r="A20" s="4">
        <v>6</v>
      </c>
      <c r="B20" s="4" t="s">
        <v>34</v>
      </c>
      <c r="C20" s="5">
        <v>34.5</v>
      </c>
      <c r="D20" s="5">
        <v>37.5</v>
      </c>
      <c r="E20" s="5">
        <f t="shared" si="0"/>
        <v>1293.75</v>
      </c>
      <c r="F20" s="5">
        <f t="shared" si="1"/>
        <v>26164.153125000001</v>
      </c>
      <c r="G20" s="6">
        <f t="shared" si="2"/>
        <v>0.12335526315789472</v>
      </c>
      <c r="H20" s="4" t="s">
        <v>23</v>
      </c>
      <c r="I20" s="4" t="s">
        <v>24</v>
      </c>
      <c r="J20" s="4" t="s">
        <v>35</v>
      </c>
    </row>
    <row r="21" spans="1:10" ht="33.950000000000003" customHeight="1">
      <c r="A21" s="4">
        <v>7</v>
      </c>
      <c r="B21" s="4" t="s">
        <v>36</v>
      </c>
      <c r="C21" s="5">
        <v>34.5</v>
      </c>
      <c r="D21" s="5">
        <v>37.5</v>
      </c>
      <c r="E21" s="5">
        <f t="shared" si="0"/>
        <v>1293.75</v>
      </c>
      <c r="F21" s="5">
        <f t="shared" si="1"/>
        <v>26164.153125000001</v>
      </c>
      <c r="G21" s="6">
        <f t="shared" si="2"/>
        <v>0.12335526315789472</v>
      </c>
      <c r="H21" s="4" t="s">
        <v>23</v>
      </c>
      <c r="I21" s="4" t="s">
        <v>24</v>
      </c>
      <c r="J21" s="4" t="s">
        <v>37</v>
      </c>
    </row>
    <row r="22" spans="1:10" ht="33.950000000000003" customHeight="1">
      <c r="A22" s="4">
        <v>8</v>
      </c>
      <c r="B22" s="4" t="s">
        <v>38</v>
      </c>
      <c r="C22" s="5">
        <v>34.5</v>
      </c>
      <c r="D22" s="5">
        <v>35.5</v>
      </c>
      <c r="E22" s="5">
        <f t="shared" si="0"/>
        <v>1224.75</v>
      </c>
      <c r="F22" s="5">
        <f t="shared" si="1"/>
        <v>24768.731625</v>
      </c>
      <c r="G22" s="6">
        <f t="shared" si="2"/>
        <v>0.11677631578947367</v>
      </c>
      <c r="H22" s="4" t="s">
        <v>23</v>
      </c>
      <c r="I22" s="4" t="s">
        <v>24</v>
      </c>
      <c r="J22" s="4" t="s">
        <v>39</v>
      </c>
    </row>
    <row r="23" spans="1:10" ht="33.950000000000003" customHeight="1">
      <c r="A23" s="7" t="s">
        <v>40</v>
      </c>
      <c r="B23" s="7"/>
      <c r="C23" s="8">
        <f>SUM(C15:C22)</f>
        <v>276</v>
      </c>
      <c r="D23" s="8"/>
      <c r="E23" s="8">
        <f>SUM(E15:E22)</f>
        <v>10488</v>
      </c>
      <c r="F23" s="8">
        <f>SUM(F15:F22)</f>
        <v>212104.06800000003</v>
      </c>
      <c r="G23" s="9">
        <f>SUM(G15:G22)</f>
        <v>0.99999999999999978</v>
      </c>
      <c r="H23" s="7"/>
      <c r="I23" s="7"/>
      <c r="J23" s="7"/>
    </row>
    <row r="26" spans="1:10" ht="15">
      <c r="A26" s="17" t="s">
        <v>41</v>
      </c>
      <c r="B26" s="15"/>
      <c r="C26" s="15"/>
      <c r="D26" s="15"/>
      <c r="E26" s="15"/>
      <c r="F26" s="15"/>
      <c r="G26" s="15"/>
      <c r="H26" s="15"/>
      <c r="I26" s="15"/>
      <c r="J26" s="15"/>
    </row>
    <row r="27" spans="1:10">
      <c r="A27" s="18" t="s">
        <v>42</v>
      </c>
      <c r="B27" s="18"/>
      <c r="C27" s="18"/>
      <c r="D27" s="18"/>
      <c r="E27" s="18"/>
      <c r="F27" s="18"/>
      <c r="G27" s="18"/>
      <c r="H27" s="18"/>
      <c r="I27" s="18"/>
      <c r="J27" s="18"/>
    </row>
    <row r="28" spans="1:10" ht="18.75" customHeight="1">
      <c r="A28" s="18"/>
      <c r="B28" s="18"/>
      <c r="C28" s="18"/>
      <c r="D28" s="18"/>
      <c r="E28" s="18"/>
      <c r="F28" s="18"/>
      <c r="G28" s="18"/>
      <c r="H28" s="18"/>
      <c r="I28" s="18"/>
      <c r="J28" s="18"/>
    </row>
    <row r="31" spans="1:10" ht="15">
      <c r="A31" s="1" t="s">
        <v>43</v>
      </c>
      <c r="B31" s="1" t="s">
        <v>44</v>
      </c>
      <c r="C31" s="1"/>
      <c r="D31" s="1"/>
    </row>
    <row r="32" spans="1:10" ht="42.75">
      <c r="A32" s="2" t="s">
        <v>45</v>
      </c>
      <c r="B32" s="2" t="s">
        <v>46</v>
      </c>
    </row>
    <row r="33" spans="1:2" ht="42.75">
      <c r="A33" s="2" t="s">
        <v>47</v>
      </c>
      <c r="B33" s="2" t="s">
        <v>48</v>
      </c>
    </row>
    <row r="34" spans="1:2" ht="42.75">
      <c r="A34" s="2" t="s">
        <v>49</v>
      </c>
      <c r="B34" s="2" t="s">
        <v>50</v>
      </c>
    </row>
    <row r="35" spans="1:2" ht="57">
      <c r="A35" s="2" t="s">
        <v>51</v>
      </c>
      <c r="B35" s="2" t="s">
        <v>52</v>
      </c>
    </row>
  </sheetData>
  <mergeCells count="4">
    <mergeCell ref="A1:J1"/>
    <mergeCell ref="A2:J2"/>
    <mergeCell ref="A26:J26"/>
    <mergeCell ref="A27:J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BB8C2-6170-452D-830F-529DEAA17DEC}">
  <dimension ref="A1"/>
  <sheetViews>
    <sheetView workbookViewId="0">
      <selection activeCell="N22" sqref="N22"/>
    </sheetView>
  </sheetViews>
  <sheetFormatPr defaultRowHeight="14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Media split</vt:lpstr>
      <vt:lpstr>Bugete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Mircea</cp:lastModifiedBy>
  <dcterms:modified xsi:type="dcterms:W3CDTF">2026-04-30T15:07:35Z</dcterms:modified>
</cp:coreProperties>
</file>