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grame speciale\hemodializa- repetat 2\"/>
    </mc:Choice>
  </mc:AlternateContent>
  <xr:revisionPtr revIDLastSave="0" documentId="13_ncr:1_{011BAE86-76FB-4F3B-85C1-47A13C62BFA6}" xr6:coauthVersionLast="47" xr6:coauthVersionMax="47" xr10:uidLastSave="{00000000-0000-0000-0000-000000000000}"/>
  <bookViews>
    <workbookView xWindow="-108" yWindow="-108" windowWidth="23256" windowHeight="12456" activeTab="1" xr2:uid="{C34D6BF1-25F0-4C2D-A9C3-E6744E92912A}"/>
  </bookViews>
  <sheets>
    <sheet name="consumabile pentru hemodializ " sheetId="1" r:id="rId1"/>
    <sheet name="Foaie2" sheetId="2" r:id="rId2"/>
  </sheets>
  <definedNames>
    <definedName name="_xlnm._FilterDatabase" localSheetId="0" hidden="1">'consumabile pentru hemodializ '!$A$1:$AN$21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3" i="2" l="1"/>
  <c r="M4" i="2"/>
  <c r="M5" i="2"/>
  <c r="M6" i="2"/>
  <c r="M7" i="2"/>
  <c r="M8" i="2"/>
  <c r="M9" i="2"/>
  <c r="M10" i="2"/>
  <c r="M11" i="2"/>
  <c r="M12" i="2"/>
  <c r="M13" i="2"/>
  <c r="M2" i="2"/>
  <c r="V20" i="1"/>
  <c r="W20" i="1" s="1"/>
  <c r="V19" i="1"/>
  <c r="W19" i="1" s="1"/>
  <c r="V18" i="1"/>
  <c r="W18" i="1" s="1"/>
  <c r="V17" i="1"/>
  <c r="W17" i="1" s="1"/>
  <c r="V16" i="1"/>
  <c r="W16" i="1" s="1"/>
  <c r="V15" i="1"/>
  <c r="W15" i="1" s="1"/>
  <c r="W14" i="1"/>
  <c r="V14" i="1"/>
  <c r="V13" i="1"/>
  <c r="W13" i="1" s="1"/>
  <c r="V12" i="1"/>
  <c r="W12" i="1" s="1"/>
  <c r="V11" i="1"/>
  <c r="W11" i="1" s="1"/>
  <c r="V10" i="1"/>
  <c r="W10" i="1" s="1"/>
  <c r="V9" i="1"/>
  <c r="W9" i="1" s="1"/>
  <c r="V8" i="1"/>
  <c r="W8" i="1" s="1"/>
  <c r="V7" i="1"/>
  <c r="W7" i="1" s="1"/>
  <c r="W6" i="1"/>
  <c r="V6" i="1"/>
  <c r="V5" i="1"/>
  <c r="W5" i="1" s="1"/>
  <c r="V4" i="1"/>
  <c r="W4" i="1" s="1"/>
  <c r="V3" i="1"/>
  <c r="W3" i="1" s="1"/>
  <c r="V2" i="1"/>
  <c r="W2" i="1" s="1"/>
  <c r="N2" i="1"/>
  <c r="W21" i="1" l="1"/>
</calcChain>
</file>

<file path=xl/sharedStrings.xml><?xml version="1.0" encoding="utf-8"?>
<sst xmlns="http://schemas.openxmlformats.org/spreadsheetml/2006/main" count="368" uniqueCount="155">
  <si>
    <t>CPV</t>
  </si>
  <si>
    <t>Grupa generală</t>
  </si>
  <si>
    <t>Grupa Mare</t>
  </si>
  <si>
    <t>Grupa medie</t>
  </si>
  <si>
    <t>Grupa mică</t>
  </si>
  <si>
    <t>Cod Numeric</t>
  </si>
  <si>
    <t>Cod Final</t>
  </si>
  <si>
    <t>DCI/Denumire Lot</t>
  </si>
  <si>
    <t>Denumire Poziție</t>
  </si>
  <si>
    <t>Divizarea minimă (după forma de ambalare)</t>
  </si>
  <si>
    <t>UM</t>
  </si>
  <si>
    <t>Preț estimativ (fără TVA)</t>
  </si>
  <si>
    <t>Preț estimativ (cu TVA)</t>
  </si>
  <si>
    <t>IMSP SPITALUL CLINIC REPUBLICAN TIMOFEI MOSNEAGA</t>
  </si>
  <si>
    <t>IMSP INSTITUTUL MAMEI SI COPILULUI</t>
  </si>
  <si>
    <t>IMSP INSTITUTUL DE MEDICINA URGENTA</t>
  </si>
  <si>
    <t>IMSP SPITALUL CLINIC BALTI</t>
  </si>
  <si>
    <t>IMSP SPITALUL RAIONAL CAHUL</t>
  </si>
  <si>
    <t>IMSP SPITALUL RAIONAL COMRAT ISAAC GURFINCHEL</t>
  </si>
  <si>
    <t>IMSP SPITALUL CLINIC MUNICIPAL SFANTA TREIME</t>
  </si>
  <si>
    <t xml:space="preserve">cantitatea </t>
  </si>
  <si>
    <t xml:space="preserve">valoarea estimativă </t>
  </si>
  <si>
    <t>Nr. lot</t>
  </si>
  <si>
    <t xml:space="preserve">cod </t>
  </si>
  <si>
    <t>denumire lot</t>
  </si>
  <si>
    <t>cantitatea sol</t>
  </si>
  <si>
    <t>U/m</t>
  </si>
  <si>
    <t xml:space="preserve">preț unitar fără TVA </t>
  </si>
  <si>
    <t>preț unitar cu TVA</t>
  </si>
  <si>
    <t>Suma fără TVA</t>
  </si>
  <si>
    <t>Suma cu TVA</t>
  </si>
  <si>
    <t>Model/codul produsului</t>
  </si>
  <si>
    <t xml:space="preserve">producător </t>
  </si>
  <si>
    <t>Țară de origine</t>
  </si>
  <si>
    <t>ofertant</t>
  </si>
  <si>
    <t>specificația tehnică ofertată</t>
  </si>
  <si>
    <t>Înregistrare AMDM</t>
  </si>
  <si>
    <t xml:space="preserve">Cod CPV </t>
  </si>
  <si>
    <t xml:space="preserve"> Termenii și condițiile de livrare/prestare solicitați</t>
  </si>
  <si>
    <t>33100000-1</t>
  </si>
  <si>
    <t>Dispozitive Medicale</t>
  </si>
  <si>
    <t>Consumabile medicale/biocide/suturi/implanturi</t>
  </si>
  <si>
    <t>Consumabile medicale</t>
  </si>
  <si>
    <t xml:space="preserve">Materiale de consum pentru hemodializă </t>
  </si>
  <si>
    <t>005057</t>
  </si>
  <si>
    <t>Consumabile medicale/biocide/suturi/implanturiConsumabile medicale005057</t>
  </si>
  <si>
    <t>Linii pentru sînge (magistrale), artera/vena, set pediatrice (pentru aparatele Fresenius 4008B și 4008S): Ø 6,4 mm, volum umplere ≤56 ml</t>
  </si>
  <si>
    <t>bucată</t>
  </si>
  <si>
    <t>1-28708</t>
  </si>
  <si>
    <t>AV-Set 4008 low volume (AV-Set
FMC paed/Baby R)</t>
  </si>
  <si>
    <t>Fresenius Medical Care AG, Germany</t>
  </si>
  <si>
    <t>Germania</t>
  </si>
  <si>
    <t>Fresenius Medical Care Deutschland GmbH</t>
  </si>
  <si>
    <t xml:space="preserve">Linii pentru sînge (magistrale), artera/vena, set pediatrice (pentru aparatele Fresenius 4008B și
4008S): Ø 6,4 mm, volum umplere 56 ml
Compatibilitate cu dispozitivele aflate în utilizare Da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56 ml
5 Lungimea totală a magistralei arteriale 3500 mm.
6 Lungimea totală a magistralei venoase 2700 mm.
Catalog Bloodlines, Tubing Systems, Accessories, pag.6, Nr de.catalog F00001063. O cutie - 26
de bucăți, livrare numai in ambalaj intreg (cutie) </t>
  </si>
  <si>
    <t>DM000760879</t>
  </si>
  <si>
    <t>în termen de până la 30 de zile de la comanda scrisă a beneficiarului pe parcursul anului 2026</t>
  </si>
  <si>
    <t>005064</t>
  </si>
  <si>
    <t>Consumabile medicale/biocide/suturi/implanturiConsumabile medicale005064</t>
  </si>
  <si>
    <t>Set pentru hemodiafiltrare (dintr-o singură sursă, pentru aparatele Fresenius 5008S):</t>
  </si>
  <si>
    <t>Filtru suplimentar pentru filtrarea dializatului, aparate 5008S</t>
  </si>
  <si>
    <t>2-28708</t>
  </si>
  <si>
    <t>Diasafe plus filte</t>
  </si>
  <si>
    <t>Filtrului suplimentar de filtrare a dializatului pentru
Hemodiafiltrare (aparat de dializă Fresenius)
Compatibilitate cu dispozitivele aflate în utilizare Da
Efectuarea hemodiafiltrării în regim on-line Da
Catalog Diasafe plus filter, pag.1-8, Nr. de catalog 5008201.</t>
  </si>
  <si>
    <t>DM000392560</t>
  </si>
  <si>
    <t>005065</t>
  </si>
  <si>
    <t>Consumabile medicale/biocide/suturi/implanturiConsumabile medicale005065</t>
  </si>
  <si>
    <t>Linii A/V set ONLINE Plus 5008-R</t>
  </si>
  <si>
    <t>3-28708</t>
  </si>
  <si>
    <t>Linii A/V set Online Plus 500-8R</t>
  </si>
  <si>
    <t>A/V set Online Plus 5008-R
Catalog Bloodlines, Tubing Systems, Accessories, pag.5, Nr.de catalog F00000384
O cutie - 20 de bucăți, livrare numai in ambalaj intreg (cutie)</t>
  </si>
  <si>
    <t>DM000385855</t>
  </si>
  <si>
    <t>005070</t>
  </si>
  <si>
    <t>Consumabile medicale/biocide/suturi/implanturiConsumabile medicale005070</t>
  </si>
  <si>
    <t>Linie de protecţie pentruhemodiafiltrare, pentru aparatele Dialog + (BBraun):</t>
  </si>
  <si>
    <t>005071</t>
  </si>
  <si>
    <t>Consumabile medicale/biocide/suturi/implanturiConsumabile medicale005071</t>
  </si>
  <si>
    <t>Filtru suplimentar pentru filtrarea dializatului, pentru aparatele Dialog + (BBraun):</t>
  </si>
  <si>
    <t>Soluții de curățare/dezinfectare/sterilizare</t>
  </si>
  <si>
    <t>005072</t>
  </si>
  <si>
    <t>Consumabile medicale/biocide/suturi/implanturiSoluții de curățare/dezinfectare/sterilizare005072</t>
  </si>
  <si>
    <t>Concentrat de săruri pentru dializă, pentru aparatele Fresenius 5008S, Concentrat de săruri granulate, componentul acid GRANUDIAL-AF-81, cutii</t>
  </si>
  <si>
    <t>6-28708</t>
  </si>
  <si>
    <t>Granudial AF 81</t>
  </si>
  <si>
    <t>Concentrat de săruri granulate, componentul acid GRANUDIAL AF 81 Catalog Concentrates and Solutions, pag.7, Nr.de catalog F00000406</t>
  </si>
  <si>
    <t>DM000385822</t>
  </si>
  <si>
    <t>005073</t>
  </si>
  <si>
    <t>Consumabile medicale/biocide/suturi/implanturiSoluții de curățare/dezinfectare/sterilizare005073</t>
  </si>
  <si>
    <t xml:space="preserve">Concentrat de săruri pentru dializă, pentru aparatele Fresenius 5008S, Concentrat de săruri granulate, componentul bicarbonat, BIBAG 5008  650 g , cutii </t>
  </si>
  <si>
    <t>7-28708</t>
  </si>
  <si>
    <t>BIBAG 5008 650g</t>
  </si>
  <si>
    <t>Concentrat pentru aparatele Fresenius 5008S: Concentrat de săruri granulate, componentul
bicarbonat, BIBAG 5008 650 g , cutii (16 pcs/box)
Catalog Concentrates and Solutions, pag.8, Nr.de catalog 5060781
O cutie - 16 de bucăți, livrare numai in ambalaj intreg (cutie)</t>
  </si>
  <si>
    <t>DM000392564</t>
  </si>
  <si>
    <t>005074</t>
  </si>
  <si>
    <t>Consumabile medicale/biocide/suturi/implanturiSoluții de curățare/dezinfectare/sterilizare005074</t>
  </si>
  <si>
    <t>Concentrat de săruri pentru dializă, aparate Fresenius 4008, Concentrat de săruri granulate, componentul acid,</t>
  </si>
  <si>
    <t>8-28708</t>
  </si>
  <si>
    <t>Granudial AF 15</t>
  </si>
  <si>
    <t>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Catalog Concentrates and Solutions. Pag.2. Nr.de catalog 508704C</t>
  </si>
  <si>
    <t>DM000385823</t>
  </si>
  <si>
    <t>005075</t>
  </si>
  <si>
    <t>Consumabile medicale/biocide/suturi/implanturiSoluții de curățare/dezinfectare/sterilizare005075</t>
  </si>
  <si>
    <t xml:space="preserve">Concentrat de săruri pentru dializă, aparate Fresenius 4008, Concentrat de săruri granulate, componentul bicarbonat,  </t>
  </si>
  <si>
    <t>9-28708</t>
  </si>
  <si>
    <t>Granudial BI 84</t>
  </si>
  <si>
    <t xml:space="preserve">Concentrat de săruri pentru dializă, aparate Fresenius 4008, Concentrat de săruri granulate,
componentul bicarbonat
Cerinţe generale
Compatibilitate cu dispozitivele aflate în utilizare Da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Catalog Concentrates and Solutions. Pag.8. Nr.de catalogl 508861C.
</t>
  </si>
  <si>
    <t>DM000392565</t>
  </si>
  <si>
    <t>005078</t>
  </si>
  <si>
    <t>Consumabile medicale/biocide/suturi/implanturiSoluții de curățare/dezinfectare/sterilizare005078</t>
  </si>
  <si>
    <t>Dezinfectant pentru sterilizarea aparatelor de dializă Fresenius, Puristeril 340, 3,5%, 5 litri</t>
  </si>
  <si>
    <t>10-28708</t>
  </si>
  <si>
    <t>PURISTERIL 340; 3,5%; 5</t>
  </si>
  <si>
    <t>Cerinţe generale
Compatibilitate cu dispozitivele aflate în utilizare Da
Formă de prezentare Soluţie concentrată
Scop utilizare Dezinfectare termică şi chimică a aparatajului
Cerinţe speciale
Denumirea, Unitate de măsură 2. Puristeril 340, 3,5%, 5 litri, canistre.
Catalog Puristeril 340. Pag.2. Nr.de catalogl 5085621</t>
  </si>
  <si>
    <t>DM000392554</t>
  </si>
  <si>
    <t>005079</t>
  </si>
  <si>
    <t>Consumabile medicale/biocide/suturi/implanturiSoluții de curățare/dezinfectare/sterilizare005079</t>
  </si>
  <si>
    <t>Dezinfectant pentru sterilizarea aparatelor de dializă Fresenius Citrosteril, 5 litri</t>
  </si>
  <si>
    <t>11-28708</t>
  </si>
  <si>
    <t>Citrosteril 1x5L</t>
  </si>
  <si>
    <t xml:space="preserve">Cerinţe generale
Compatibilitate cu dispozitivele aflate în utilizare Da
Formă de prezentare Soluţie concentrată
Scop utilizare Dezinfectare termică şi chimică a aparatajului
Cerinţe speciale
Denumirea, Unitate de măsură 3. Citrosteril, 5 litri, canistre
Catalog Citrosteril. Pag.2. Nr.de catalog F00005857. 
</t>
  </si>
  <si>
    <t>DM000392550</t>
  </si>
  <si>
    <t>005081</t>
  </si>
  <si>
    <t>Consumabile medicale/biocide/suturi/implanturiSoluții de curățare/dezinfectare/sterilizare005081</t>
  </si>
  <si>
    <t xml:space="preserve">Dezinfectant pentru sterilizarea aparatelor de dializă Dialog, BBraun Hipoclorid de sodiu, Tiutol KF, 5 litri, </t>
  </si>
  <si>
    <t>litrul</t>
  </si>
  <si>
    <t>005082</t>
  </si>
  <si>
    <t>Consumabile medicale/biocide/suturi/implanturiSoluții de curățare/dezinfectare/sterilizare005082</t>
  </si>
  <si>
    <t xml:space="preserve">Sare Na Cl pentru regenerare, chimic pură, tablete </t>
  </si>
  <si>
    <t>kg</t>
  </si>
  <si>
    <t>13-28708</t>
  </si>
  <si>
    <t>Regeneration Salt tablets 25 kg</t>
  </si>
  <si>
    <t>Compatibilitate cu dispozitivele aflate în utilizare;
Na Cl, chimic pură
Formă de prezentare: Sare tabletată ambalată în saci ermetici a cîte 25 kg
Scop utilizare: Regenerarea aparatajului de dializă</t>
  </si>
  <si>
    <t>005092</t>
  </si>
  <si>
    <t>Consumabile medicale/biocide/suturi/implanturiConsumabile medicale005092</t>
  </si>
  <si>
    <t xml:space="preserve">Cateter Dublu Lumen, set vîrstnici, “long life </t>
  </si>
  <si>
    <t>Set linii pentru hemodializa (HD) sange (majistrale) artera/vena, set maturi pentru aparate de dializa Nipro Surdial X</t>
  </si>
  <si>
    <t>Set linii pentru hemodializa (HD )sange (majistrale) artera/vena, set maturi pentru aparate de dializa Nipro Surdial X</t>
  </si>
  <si>
    <t>15-28708</t>
  </si>
  <si>
    <t xml:space="preserve">A363R-V849R-GT </t>
  </si>
  <si>
    <t>NIPRO</t>
  </si>
  <si>
    <t>Japonia</t>
  </si>
  <si>
    <t>SC"Imunotehnomed"SRL</t>
  </si>
  <si>
    <t>Set linii pentru hemodializa (HD) sange (majistrale) artera/vena, set maturi pentru
aparate de dializa Nipro Surdial X Compatibil cu dispozitivele aflate in utilizare Da.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t>
  </si>
  <si>
    <t>DM000367211</t>
  </si>
  <si>
    <t>Kit cateter pentru hemofiltrare compatibil cu dispozitivul medical MultifiltrarePRO, Fresenius</t>
  </si>
  <si>
    <t>FDC- T22O CATETER
hemofiltration</t>
  </si>
  <si>
    <t>MULTIFILTRATEPROKIT
HDF 600 hemofiltration</t>
  </si>
  <si>
    <t>Sac recipient
pentru
hemofiltrare</t>
  </si>
  <si>
    <t xml:space="preserve">Sac recipient
multifluent pentru
hemofiltrare, 10 l </t>
  </si>
  <si>
    <t>Seringa cu heparina</t>
  </si>
  <si>
    <t>Omniset kit 1,6 MP Plus, Omni Omniset kit 1,6 MP Plus, Omni Bbraun</t>
  </si>
  <si>
    <t>Pungă de golire cu volum de 700 ml pentru colectarea efluentului</t>
  </si>
  <si>
    <t>Cateter Wit Mandrin, Omni Bbraun</t>
  </si>
  <si>
    <t>Soluție Bicarbonat Sterilă 2MMOL/L Potassium, Omni Bbraun</t>
  </si>
  <si>
    <t>Cartuș cu filtru anticitokinic „Cytosorb‘”</t>
  </si>
  <si>
    <t>IMSP INSTITUTUL ONCOLOGIC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</si>
</sst>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x14ac:knownFonts="1">
    <font>
      <sz val="11"/>
      <color theme="1"/>
      <name val="Calibri"/>
      <family val="2"/>
      <scheme val="minor"/>
    </font>
    <font>
      <b/>
      <sz val="11"/>
      <color theme="1"/>
      <name val="Times New Roman"/>
      <family val="1"/>
      <charset val="204"/>
    </font>
    <font>
      <b/>
      <sz val="11"/>
      <name val="Times New Roman"/>
      <family val="1"/>
      <charset val="204"/>
    </font>
    <font>
      <b/>
      <sz val="9"/>
      <color theme="1"/>
      <name val="Times New Roman"/>
      <family val="1"/>
      <charset val="204"/>
    </font>
    <font>
      <sz val="10"/>
      <name val="Arial"/>
      <family val="2"/>
    </font>
    <font>
      <b/>
      <sz val="11"/>
      <color indexed="8"/>
      <name val="Times New Roman"/>
      <family val="1"/>
      <charset val="204"/>
    </font>
    <font>
      <sz val="10"/>
      <color theme="1"/>
      <name val="Times New Roman"/>
      <family val="1"/>
      <charset val="204"/>
    </font>
    <font>
      <sz val="11"/>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
      <sz val="11"/>
      <name val="Times New Roman"/>
      <family val="1"/>
      <charset val="204"/>
    </font>
    <font>
      <sz val="11"/>
      <color rgb="FF000000"/>
      <name val="Times New Roman"/>
      <family val="1"/>
      <charset val="238"/>
    </font>
    <font>
      <sz val="11"/>
      <color indexed="8"/>
      <name val="Times New Roman"/>
      <family val="1"/>
      <charset val="204"/>
    </font>
    <font>
      <sz val="11"/>
      <name val="Times New Roman"/>
      <family val="1"/>
      <charset val="238"/>
    </font>
    <font>
      <b/>
      <sz val="11"/>
      <color theme="1"/>
      <name val="Calibri"/>
      <family val="2"/>
      <charset val="238"/>
      <scheme val="minor"/>
    </font>
    <font>
      <sz val="11"/>
      <name val="Arial"/>
      <family val="2"/>
      <charset val="204"/>
    </font>
    <font>
      <sz val="12"/>
      <name val="Times New Roman"/>
      <family val="1"/>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5">
    <xf numFmtId="0" fontId="0" fillId="0" borderId="0"/>
    <xf numFmtId="0" fontId="4" fillId="0" borderId="0"/>
    <xf numFmtId="0" fontId="8" fillId="0" borderId="0"/>
    <xf numFmtId="0" fontId="8" fillId="0" borderId="0"/>
    <xf numFmtId="0" fontId="8" fillId="0" borderId="0"/>
  </cellStyleXfs>
  <cellXfs count="65">
    <xf numFmtId="0" fontId="0" fillId="0" borderId="0" xfId="0"/>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3" fillId="2"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1" fontId="5" fillId="2" borderId="1" xfId="1" applyNumberFormat="1" applyFont="1" applyFill="1" applyBorder="1" applyAlignment="1">
      <alignment horizontal="center" wrapText="1"/>
    </xf>
    <xf numFmtId="4" fontId="5" fillId="2" borderId="1" xfId="1" applyNumberFormat="1" applyFont="1" applyFill="1" applyBorder="1" applyAlignment="1">
      <alignment horizontal="center" wrapText="1"/>
    </xf>
    <xf numFmtId="2" fontId="5" fillId="2" borderId="1" xfId="1" applyNumberFormat="1" applyFont="1" applyFill="1" applyBorder="1" applyAlignment="1">
      <alignment horizontal="center" wrapText="1"/>
    </xf>
    <xf numFmtId="4" fontId="5" fillId="2" borderId="1" xfId="1" applyNumberFormat="1" applyFont="1" applyFill="1" applyBorder="1" applyAlignment="1">
      <alignment horizontal="center" vertical="center" wrapText="1"/>
    </xf>
    <xf numFmtId="4" fontId="5" fillId="2" borderId="2" xfId="1" applyNumberFormat="1" applyFont="1" applyFill="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wrapText="1"/>
    </xf>
    <xf numFmtId="0" fontId="6" fillId="0" borderId="1" xfId="0" applyFont="1" applyBorder="1" applyAlignment="1">
      <alignment horizontal="left" wrapText="1"/>
    </xf>
    <xf numFmtId="0" fontId="6" fillId="3" borderId="1" xfId="0" applyFont="1" applyFill="1" applyBorder="1" applyAlignment="1">
      <alignment horizontal="left" vertical="center" wrapText="1"/>
    </xf>
    <xf numFmtId="49" fontId="7" fillId="0" borderId="1"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3" borderId="1" xfId="0" applyFont="1" applyFill="1" applyBorder="1" applyAlignment="1">
      <alignment vertical="center" wrapText="1"/>
    </xf>
    <xf numFmtId="0" fontId="6" fillId="0" borderId="1" xfId="0" applyFont="1" applyBorder="1" applyAlignment="1">
      <alignment horizontal="center"/>
    </xf>
    <xf numFmtId="0" fontId="9" fillId="3" borderId="1" xfId="2" applyFont="1" applyFill="1" applyBorder="1" applyAlignment="1">
      <alignment horizontal="center" vertical="center"/>
    </xf>
    <xf numFmtId="2" fontId="6" fillId="3" borderId="1" xfId="0" applyNumberFormat="1" applyFont="1" applyFill="1" applyBorder="1" applyAlignment="1">
      <alignment horizontal="center" vertical="center"/>
    </xf>
    <xf numFmtId="0" fontId="0" fillId="0" borderId="1" xfId="0" applyBorder="1" applyAlignment="1">
      <alignment horizontal="center" vertical="center"/>
    </xf>
    <xf numFmtId="0" fontId="0" fillId="0" borderId="1" xfId="0" applyBorder="1"/>
    <xf numFmtId="0" fontId="0" fillId="4" borderId="1" xfId="0" applyFill="1" applyBorder="1"/>
    <xf numFmtId="1" fontId="10" fillId="5" borderId="1" xfId="3" applyNumberFormat="1" applyFont="1" applyFill="1" applyBorder="1" applyAlignment="1">
      <alignment horizontal="center" vertical="center"/>
    </xf>
    <xf numFmtId="0" fontId="11" fillId="3" borderId="0" xfId="0" applyFont="1" applyFill="1" applyAlignment="1">
      <alignment vertical="center"/>
    </xf>
    <xf numFmtId="0" fontId="6" fillId="5" borderId="1" xfId="0" applyFont="1" applyFill="1" applyBorder="1" applyAlignment="1">
      <alignment vertical="top" wrapText="1"/>
    </xf>
    <xf numFmtId="0" fontId="12" fillId="5" borderId="1" xfId="3" applyFont="1" applyFill="1" applyBorder="1" applyAlignment="1">
      <alignment horizontal="center" vertical="center" wrapText="1"/>
    </xf>
    <xf numFmtId="0" fontId="9" fillId="5" borderId="1" xfId="2" applyFont="1" applyFill="1" applyBorder="1" applyAlignment="1">
      <alignment horizontal="center" vertical="center"/>
    </xf>
    <xf numFmtId="4" fontId="11" fillId="5" borderId="1" xfId="0" applyNumberFormat="1" applyFont="1" applyFill="1" applyBorder="1" applyAlignment="1">
      <alignment horizontal="center" wrapText="1"/>
    </xf>
    <xf numFmtId="1" fontId="11" fillId="5" borderId="1" xfId="0" applyNumberFormat="1" applyFont="1" applyFill="1" applyBorder="1" applyAlignment="1">
      <alignment horizontal="center" vertical="center" wrapText="1"/>
    </xf>
    <xf numFmtId="4" fontId="11" fillId="5" borderId="1" xfId="0" applyNumberFormat="1" applyFont="1" applyFill="1" applyBorder="1" applyAlignment="1">
      <alignment horizontal="center" vertical="center" wrapText="1"/>
    </xf>
    <xf numFmtId="4" fontId="13" fillId="5" borderId="1" xfId="1" applyNumberFormat="1" applyFont="1" applyFill="1" applyBorder="1" applyAlignment="1">
      <alignment horizontal="center" vertical="center" wrapText="1"/>
    </xf>
    <xf numFmtId="4" fontId="11" fillId="5" borderId="2" xfId="0" applyNumberFormat="1" applyFont="1" applyFill="1" applyBorder="1" applyAlignment="1">
      <alignment horizontal="center" vertical="center" wrapText="1"/>
    </xf>
    <xf numFmtId="0" fontId="0" fillId="3" borderId="1" xfId="0" applyFill="1" applyBorder="1"/>
    <xf numFmtId="164" fontId="11" fillId="5" borderId="1" xfId="0" applyNumberFormat="1" applyFont="1" applyFill="1" applyBorder="1" applyAlignment="1">
      <alignment horizontal="center" wrapText="1"/>
    </xf>
    <xf numFmtId="0" fontId="14" fillId="5" borderId="1" xfId="1" applyFont="1" applyFill="1" applyBorder="1" applyAlignment="1">
      <alignment horizontal="center"/>
    </xf>
    <xf numFmtId="0" fontId="15" fillId="0" borderId="1" xfId="0" applyFont="1" applyBorder="1" applyAlignment="1">
      <alignment horizontal="center" vertical="center"/>
    </xf>
    <xf numFmtId="0" fontId="14" fillId="5" borderId="1" xfId="1" applyFont="1" applyFill="1" applyBorder="1" applyAlignment="1" applyProtection="1">
      <alignment horizontal="center"/>
      <protection locked="0"/>
    </xf>
    <xf numFmtId="164" fontId="11" fillId="5" borderId="1" xfId="1" applyNumberFormat="1" applyFont="1" applyFill="1" applyBorder="1" applyAlignment="1" applyProtection="1">
      <alignment horizontal="center"/>
      <protection locked="0"/>
    </xf>
    <xf numFmtId="4" fontId="11" fillId="5" borderId="1" xfId="1" applyNumberFormat="1" applyFont="1" applyFill="1" applyBorder="1" applyAlignment="1" applyProtection="1">
      <alignment horizontal="center" vertical="center" wrapText="1"/>
      <protection locked="0"/>
    </xf>
    <xf numFmtId="4" fontId="11" fillId="5" borderId="1" xfId="1" applyNumberFormat="1" applyFont="1" applyFill="1" applyBorder="1" applyAlignment="1" applyProtection="1">
      <alignment horizontal="center"/>
      <protection locked="0"/>
    </xf>
    <xf numFmtId="0" fontId="8" fillId="5" borderId="0" xfId="0" applyFont="1" applyFill="1"/>
    <xf numFmtId="0" fontId="6" fillId="3" borderId="1" xfId="0" applyFont="1" applyFill="1" applyBorder="1" applyAlignment="1">
      <alignment horizontal="center" vertical="center"/>
    </xf>
    <xf numFmtId="0" fontId="0" fillId="0" borderId="1" xfId="0" applyBorder="1" applyAlignment="1">
      <alignment vertical="center"/>
    </xf>
    <xf numFmtId="0" fontId="16" fillId="5" borderId="1" xfId="0" applyFont="1" applyFill="1" applyBorder="1" applyAlignment="1">
      <alignment horizontal="center"/>
    </xf>
    <xf numFmtId="0" fontId="6" fillId="5" borderId="1" xfId="0" applyFont="1" applyFill="1" applyBorder="1" applyAlignment="1">
      <alignment horizontal="center" vertical="center"/>
    </xf>
    <xf numFmtId="0" fontId="10" fillId="3" borderId="1" xfId="4" applyFont="1" applyFill="1" applyBorder="1" applyAlignment="1">
      <alignment vertical="top" wrapText="1"/>
    </xf>
    <xf numFmtId="0" fontId="10" fillId="5" borderId="1" xfId="4" applyFont="1" applyFill="1" applyBorder="1" applyAlignment="1">
      <alignment vertical="top" wrapText="1"/>
    </xf>
    <xf numFmtId="1" fontId="17" fillId="5" borderId="1" xfId="1" applyNumberFormat="1" applyFont="1" applyFill="1" applyBorder="1" applyAlignment="1" applyProtection="1">
      <alignment horizontal="center" vertical="center"/>
      <protection locked="0"/>
    </xf>
    <xf numFmtId="0" fontId="11" fillId="5" borderId="1" xfId="0" applyFont="1" applyFill="1" applyBorder="1" applyAlignment="1">
      <alignment horizontal="center"/>
    </xf>
    <xf numFmtId="0" fontId="11" fillId="5" borderId="1" xfId="0" applyFont="1" applyFill="1" applyBorder="1" applyAlignment="1">
      <alignment vertical="center" wrapText="1"/>
    </xf>
    <xf numFmtId="0" fontId="11" fillId="5" borderId="1" xfId="0" applyFont="1" applyFill="1" applyBorder="1" applyAlignment="1">
      <alignment horizontal="center" vertical="center"/>
    </xf>
    <xf numFmtId="0" fontId="0" fillId="0" borderId="1" xfId="0" applyBorder="1" applyAlignment="1">
      <alignment wrapText="1"/>
    </xf>
    <xf numFmtId="0" fontId="0" fillId="0" borderId="1" xfId="0" applyBorder="1" applyAlignment="1">
      <alignment horizontal="center"/>
    </xf>
    <xf numFmtId="0" fontId="0" fillId="0" borderId="0" xfId="0" applyAlignment="1"/>
    <xf numFmtId="0" fontId="11" fillId="3" borderId="1" xfId="0" applyFont="1" applyFill="1" applyBorder="1" applyAlignment="1"/>
    <xf numFmtId="0" fontId="0" fillId="0" borderId="1" xfId="0" applyBorder="1" applyAlignment="1"/>
    <xf numFmtId="0" fontId="0" fillId="3" borderId="1" xfId="0" applyFill="1" applyBorder="1" applyAlignment="1"/>
    <xf numFmtId="0" fontId="10" fillId="3" borderId="1" xfId="0" applyFont="1" applyFill="1" applyBorder="1" applyAlignment="1">
      <alignment vertical="top"/>
    </xf>
    <xf numFmtId="0" fontId="6" fillId="3" borderId="1" xfId="0" applyFont="1" applyFill="1" applyBorder="1" applyAlignment="1">
      <alignment vertical="center"/>
    </xf>
    <xf numFmtId="0" fontId="8" fillId="3" borderId="1" xfId="0" applyFont="1" applyFill="1" applyBorder="1" applyAlignment="1"/>
  </cellXfs>
  <cellStyles count="5">
    <cellStyle name="Normal" xfId="0" builtinId="0"/>
    <cellStyle name="Normal 12 2" xfId="3" xr:uid="{00217889-A9D5-4222-8C28-5E837EF5CF45}"/>
    <cellStyle name="Normal 13" xfId="4" xr:uid="{080B2AC2-666B-4FC4-9855-EEDBFACE2729}"/>
    <cellStyle name="Normal 2" xfId="1" xr:uid="{88A5889B-4F71-4850-A695-E9B549E5CFAD}"/>
    <cellStyle name="Normal 2 2 3" xfId="2" xr:uid="{998D17B6-BDBE-4869-A432-29000E0A55F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07E8D-7141-4CF0-930C-ACBD4CCC2C4F}">
  <sheetPr filterMode="1"/>
  <dimension ref="A1:AP21"/>
  <sheetViews>
    <sheetView topLeftCell="H1" zoomScale="85" zoomScaleNormal="85" workbookViewId="0">
      <pane ySplit="1" topLeftCell="A2" activePane="bottomLeft" state="frozen"/>
      <selection pane="bottomLeft" activeCell="H1" sqref="H1:V20"/>
    </sheetView>
  </sheetViews>
  <sheetFormatPr defaultRowHeight="14.4" x14ac:dyDescent="0.3"/>
  <cols>
    <col min="1" max="1" width="0" hidden="1" customWidth="1"/>
    <col min="2" max="2" width="9.109375" hidden="1" customWidth="1"/>
    <col min="3" max="3" width="17.5546875" hidden="1" customWidth="1"/>
    <col min="4" max="4" width="15.6640625" hidden="1" customWidth="1"/>
    <col min="5" max="5" width="13.5546875" hidden="1" customWidth="1"/>
    <col min="6" max="6" width="9.88671875" hidden="1" customWidth="1"/>
    <col min="7" max="7" width="17.88671875" hidden="1" customWidth="1"/>
    <col min="8" max="8" width="17.88671875" customWidth="1"/>
    <col min="9" max="9" width="24.33203125" customWidth="1"/>
    <col min="10" max="10" width="20.88671875" customWidth="1"/>
    <col min="11" max="11" width="9.44140625" customWidth="1"/>
    <col min="12" max="12" width="15.88671875" customWidth="1"/>
    <col min="13" max="13" width="15.88671875" hidden="1" customWidth="1"/>
    <col min="14" max="14" width="14.33203125" hidden="1" customWidth="1"/>
    <col min="15" max="15" width="14.33203125" customWidth="1"/>
    <col min="16" max="16" width="13.88671875" customWidth="1"/>
    <col min="17" max="17" width="18.44140625" customWidth="1"/>
    <col min="18" max="19" width="14.33203125" customWidth="1"/>
    <col min="20" max="20" width="14.88671875" customWidth="1"/>
    <col min="21" max="21" width="22.6640625" customWidth="1"/>
    <col min="22" max="22" width="13.33203125" customWidth="1"/>
    <col min="23" max="23" width="15" hidden="1" customWidth="1"/>
  </cols>
  <sheetData>
    <row r="1" spans="1:42" ht="30" customHeight="1" x14ac:dyDescent="0.3">
      <c r="A1" s="1" t="s">
        <v>0</v>
      </c>
      <c r="B1" s="2" t="s">
        <v>1</v>
      </c>
      <c r="C1" s="2" t="s">
        <v>2</v>
      </c>
      <c r="D1" s="2" t="s">
        <v>3</v>
      </c>
      <c r="E1" s="3" t="s">
        <v>4</v>
      </c>
      <c r="F1" s="2" t="s">
        <v>5</v>
      </c>
      <c r="G1" s="3" t="s">
        <v>6</v>
      </c>
      <c r="H1" s="3"/>
      <c r="I1" s="4" t="s">
        <v>7</v>
      </c>
      <c r="J1" s="5" t="s">
        <v>8</v>
      </c>
      <c r="K1" s="2" t="s">
        <v>9</v>
      </c>
      <c r="L1" s="2" t="s">
        <v>10</v>
      </c>
      <c r="M1" s="2" t="s">
        <v>11</v>
      </c>
      <c r="N1" s="2" t="s">
        <v>12</v>
      </c>
      <c r="O1" s="6" t="s">
        <v>13</v>
      </c>
      <c r="P1" s="6" t="s">
        <v>14</v>
      </c>
      <c r="Q1" s="6" t="s">
        <v>15</v>
      </c>
      <c r="R1" s="6" t="s">
        <v>16</v>
      </c>
      <c r="S1" s="6" t="s">
        <v>17</v>
      </c>
      <c r="T1" s="6" t="s">
        <v>18</v>
      </c>
      <c r="U1" s="6" t="s">
        <v>19</v>
      </c>
      <c r="V1" s="6" t="s">
        <v>20</v>
      </c>
      <c r="W1" s="7" t="s">
        <v>21</v>
      </c>
      <c r="Y1" s="8" t="s">
        <v>22</v>
      </c>
      <c r="Z1" s="8" t="s">
        <v>23</v>
      </c>
      <c r="AA1" s="8" t="s">
        <v>24</v>
      </c>
      <c r="AB1" s="9" t="s">
        <v>24</v>
      </c>
      <c r="AC1" s="9" t="s">
        <v>25</v>
      </c>
      <c r="AD1" s="9" t="s">
        <v>26</v>
      </c>
      <c r="AE1" s="10" t="s">
        <v>27</v>
      </c>
      <c r="AF1" s="10" t="s">
        <v>28</v>
      </c>
      <c r="AG1" s="9" t="s">
        <v>29</v>
      </c>
      <c r="AH1" s="10" t="s">
        <v>30</v>
      </c>
      <c r="AI1" s="11" t="s">
        <v>31</v>
      </c>
      <c r="AJ1" s="11" t="s">
        <v>32</v>
      </c>
      <c r="AK1" s="11" t="s">
        <v>33</v>
      </c>
      <c r="AL1" s="11" t="s">
        <v>34</v>
      </c>
      <c r="AM1" s="11" t="s">
        <v>35</v>
      </c>
      <c r="AN1" s="11" t="s">
        <v>36</v>
      </c>
      <c r="AO1" s="12" t="s">
        <v>37</v>
      </c>
      <c r="AP1" s="12" t="s">
        <v>38</v>
      </c>
    </row>
    <row r="2" spans="1:42" ht="30" hidden="1" customHeight="1" x14ac:dyDescent="0.3">
      <c r="A2" s="13" t="s">
        <v>39</v>
      </c>
      <c r="B2" s="14" t="s">
        <v>40</v>
      </c>
      <c r="C2" s="15" t="s">
        <v>41</v>
      </c>
      <c r="D2" s="16" t="s">
        <v>42</v>
      </c>
      <c r="E2" s="17" t="s">
        <v>43</v>
      </c>
      <c r="F2" s="18" t="s">
        <v>44</v>
      </c>
      <c r="G2" s="19" t="s">
        <v>45</v>
      </c>
      <c r="H2" s="19"/>
      <c r="I2" s="20" t="s">
        <v>46</v>
      </c>
      <c r="J2" s="20" t="s">
        <v>46</v>
      </c>
      <c r="K2" s="21">
        <v>1</v>
      </c>
      <c r="L2" s="22" t="s">
        <v>47</v>
      </c>
      <c r="M2" s="23">
        <v>253.27331199999998</v>
      </c>
      <c r="N2" s="23">
        <f>M2*1.2</f>
        <v>303.92797439999998</v>
      </c>
      <c r="O2" s="24">
        <v>0</v>
      </c>
      <c r="P2" s="24">
        <v>200</v>
      </c>
      <c r="Q2" s="25"/>
      <c r="R2" s="25"/>
      <c r="S2" s="25"/>
      <c r="T2" s="25"/>
      <c r="U2" s="25"/>
      <c r="V2" s="25">
        <f t="shared" ref="V2:V16" si="0">P2+Q2+R2+S2+T2+U2+O2</f>
        <v>200</v>
      </c>
      <c r="W2" s="26">
        <f t="shared" ref="W2:W20" si="1">V2*M2</f>
        <v>50654.662399999994</v>
      </c>
      <c r="X2">
        <v>1</v>
      </c>
      <c r="Y2" s="27">
        <v>1</v>
      </c>
      <c r="Z2" s="28" t="s">
        <v>48</v>
      </c>
      <c r="AA2" s="29" t="s">
        <v>46</v>
      </c>
      <c r="AB2" s="29" t="s">
        <v>46</v>
      </c>
      <c r="AC2" s="30">
        <v>200</v>
      </c>
      <c r="AD2" s="31" t="s">
        <v>47</v>
      </c>
      <c r="AE2" s="32">
        <v>14</v>
      </c>
      <c r="AF2" s="32"/>
      <c r="AG2" s="32">
        <v>2800</v>
      </c>
      <c r="AH2" s="32"/>
      <c r="AI2" s="33" t="s">
        <v>49</v>
      </c>
      <c r="AJ2" s="34" t="s">
        <v>50</v>
      </c>
      <c r="AK2" s="34" t="s">
        <v>51</v>
      </c>
      <c r="AL2" s="34" t="s">
        <v>52</v>
      </c>
      <c r="AM2" s="35" t="s">
        <v>53</v>
      </c>
      <c r="AN2" s="35" t="s">
        <v>54</v>
      </c>
      <c r="AO2" s="36" t="s">
        <v>39</v>
      </c>
      <c r="AP2" s="36" t="s">
        <v>55</v>
      </c>
    </row>
    <row r="3" spans="1:42" ht="30" hidden="1" customHeight="1" x14ac:dyDescent="0.3">
      <c r="A3" s="13" t="s">
        <v>39</v>
      </c>
      <c r="B3" s="14" t="s">
        <v>40</v>
      </c>
      <c r="C3" s="15" t="s">
        <v>41</v>
      </c>
      <c r="D3" s="16" t="s">
        <v>42</v>
      </c>
      <c r="E3" s="17" t="s">
        <v>43</v>
      </c>
      <c r="F3" s="18" t="s">
        <v>56</v>
      </c>
      <c r="G3" s="19" t="s">
        <v>57</v>
      </c>
      <c r="H3" s="19"/>
      <c r="I3" s="20" t="s">
        <v>58</v>
      </c>
      <c r="J3" s="20" t="s">
        <v>59</v>
      </c>
      <c r="K3" s="21">
        <v>1</v>
      </c>
      <c r="L3" s="22" t="s">
        <v>47</v>
      </c>
      <c r="M3" s="23">
        <v>3185.3391999999999</v>
      </c>
      <c r="N3" s="23">
        <v>3185.3391999999999</v>
      </c>
      <c r="O3" s="24">
        <v>120</v>
      </c>
      <c r="P3" s="24"/>
      <c r="Q3" s="25"/>
      <c r="R3" s="25"/>
      <c r="S3" s="25"/>
      <c r="T3" s="25"/>
      <c r="U3" s="25">
        <v>150</v>
      </c>
      <c r="V3" s="25">
        <f t="shared" si="0"/>
        <v>270</v>
      </c>
      <c r="W3" s="26">
        <f t="shared" si="1"/>
        <v>860041.58399999992</v>
      </c>
      <c r="X3">
        <v>2</v>
      </c>
      <c r="Y3" s="27">
        <v>2</v>
      </c>
      <c r="Z3" s="28" t="s">
        <v>60</v>
      </c>
      <c r="AA3" s="29" t="s">
        <v>58</v>
      </c>
      <c r="AB3" s="29" t="s">
        <v>59</v>
      </c>
      <c r="AC3" s="30">
        <v>270</v>
      </c>
      <c r="AD3" s="31" t="s">
        <v>47</v>
      </c>
      <c r="AE3" s="32">
        <v>168</v>
      </c>
      <c r="AF3" s="32"/>
      <c r="AG3" s="32">
        <v>45360</v>
      </c>
      <c r="AH3" s="32"/>
      <c r="AI3" s="33" t="s">
        <v>61</v>
      </c>
      <c r="AJ3" s="34" t="s">
        <v>50</v>
      </c>
      <c r="AK3" s="34" t="s">
        <v>51</v>
      </c>
      <c r="AL3" s="34" t="s">
        <v>52</v>
      </c>
      <c r="AM3" s="35" t="s">
        <v>62</v>
      </c>
      <c r="AN3" s="35" t="s">
        <v>63</v>
      </c>
      <c r="AO3" s="36" t="s">
        <v>39</v>
      </c>
      <c r="AP3" s="36" t="s">
        <v>55</v>
      </c>
    </row>
    <row r="4" spans="1:42" ht="30" hidden="1" customHeight="1" x14ac:dyDescent="0.3">
      <c r="A4" s="13" t="s">
        <v>39</v>
      </c>
      <c r="B4" s="14" t="s">
        <v>40</v>
      </c>
      <c r="C4" s="15" t="s">
        <v>41</v>
      </c>
      <c r="D4" s="16" t="s">
        <v>42</v>
      </c>
      <c r="E4" s="17" t="s">
        <v>43</v>
      </c>
      <c r="F4" s="18" t="s">
        <v>64</v>
      </c>
      <c r="G4" s="19" t="s">
        <v>65</v>
      </c>
      <c r="H4" s="19"/>
      <c r="I4" s="20" t="s">
        <v>58</v>
      </c>
      <c r="J4" s="20" t="s">
        <v>66</v>
      </c>
      <c r="K4" s="21">
        <v>1</v>
      </c>
      <c r="L4" s="22" t="s">
        <v>47</v>
      </c>
      <c r="M4" s="23">
        <v>233.85051199999998</v>
      </c>
      <c r="N4" s="23">
        <v>233.85051199999998</v>
      </c>
      <c r="O4" s="24">
        <v>500</v>
      </c>
      <c r="P4" s="24"/>
      <c r="Q4" s="25"/>
      <c r="R4" s="25"/>
      <c r="S4" s="25"/>
      <c r="T4" s="25"/>
      <c r="U4" s="25">
        <v>3200</v>
      </c>
      <c r="V4" s="25">
        <f t="shared" si="0"/>
        <v>3700</v>
      </c>
      <c r="W4" s="26">
        <f t="shared" si="1"/>
        <v>865246.89439999987</v>
      </c>
      <c r="X4">
        <v>3</v>
      </c>
      <c r="Y4" s="27">
        <v>3</v>
      </c>
      <c r="Z4" s="28" t="s">
        <v>67</v>
      </c>
      <c r="AA4" s="29" t="s">
        <v>58</v>
      </c>
      <c r="AB4" s="29" t="s">
        <v>66</v>
      </c>
      <c r="AC4" s="30">
        <v>3700</v>
      </c>
      <c r="AD4" s="31" t="s">
        <v>47</v>
      </c>
      <c r="AE4" s="32">
        <v>12.88</v>
      </c>
      <c r="AF4" s="32"/>
      <c r="AG4" s="32">
        <v>47656</v>
      </c>
      <c r="AH4" s="32"/>
      <c r="AI4" s="33" t="s">
        <v>68</v>
      </c>
      <c r="AJ4" s="34" t="s">
        <v>50</v>
      </c>
      <c r="AK4" s="34" t="s">
        <v>51</v>
      </c>
      <c r="AL4" s="34" t="s">
        <v>52</v>
      </c>
      <c r="AM4" s="35" t="s">
        <v>69</v>
      </c>
      <c r="AN4" s="35" t="s">
        <v>70</v>
      </c>
      <c r="AO4" s="36" t="s">
        <v>39</v>
      </c>
      <c r="AP4" s="36" t="s">
        <v>55</v>
      </c>
    </row>
    <row r="5" spans="1:42" ht="30" customHeight="1" x14ac:dyDescent="0.3">
      <c r="A5" s="13" t="s">
        <v>39</v>
      </c>
      <c r="B5" s="14" t="s">
        <v>40</v>
      </c>
      <c r="C5" s="15" t="s">
        <v>41</v>
      </c>
      <c r="D5" s="16" t="s">
        <v>42</v>
      </c>
      <c r="E5" s="17" t="s">
        <v>43</v>
      </c>
      <c r="F5" s="18" t="s">
        <v>71</v>
      </c>
      <c r="G5" s="19" t="s">
        <v>72</v>
      </c>
      <c r="H5" s="19"/>
      <c r="I5" s="20" t="s">
        <v>73</v>
      </c>
      <c r="J5" s="20" t="s">
        <v>73</v>
      </c>
      <c r="K5" s="21">
        <v>1</v>
      </c>
      <c r="L5" s="22" t="s">
        <v>47</v>
      </c>
      <c r="M5" s="23">
        <v>150</v>
      </c>
      <c r="N5" s="23">
        <v>180</v>
      </c>
      <c r="O5" s="24">
        <v>0</v>
      </c>
      <c r="P5" s="24"/>
      <c r="Q5" s="24">
        <v>30</v>
      </c>
      <c r="R5" s="37"/>
      <c r="S5" s="25"/>
      <c r="T5" s="25"/>
      <c r="U5" s="25"/>
      <c r="V5" s="25">
        <f t="shared" si="0"/>
        <v>30</v>
      </c>
      <c r="W5" s="26">
        <f t="shared" si="1"/>
        <v>4500</v>
      </c>
      <c r="X5">
        <v>4</v>
      </c>
      <c r="Y5" s="27"/>
      <c r="Z5" s="28"/>
      <c r="AA5" s="29"/>
      <c r="AB5" s="29"/>
      <c r="AC5" s="30"/>
      <c r="AD5" s="31"/>
      <c r="AE5" s="32"/>
      <c r="AF5" s="32"/>
      <c r="AG5" s="32"/>
      <c r="AH5" s="32"/>
      <c r="AI5" s="33"/>
      <c r="AJ5" s="34"/>
      <c r="AK5" s="34"/>
      <c r="AL5" s="34"/>
      <c r="AM5" s="35"/>
      <c r="AN5" s="35"/>
    </row>
    <row r="6" spans="1:42" ht="30" customHeight="1" x14ac:dyDescent="0.3">
      <c r="A6" s="13" t="s">
        <v>39</v>
      </c>
      <c r="B6" s="14" t="s">
        <v>40</v>
      </c>
      <c r="C6" s="15" t="s">
        <v>41</v>
      </c>
      <c r="D6" s="16" t="s">
        <v>42</v>
      </c>
      <c r="E6" s="17" t="s">
        <v>43</v>
      </c>
      <c r="F6" s="18" t="s">
        <v>74</v>
      </c>
      <c r="G6" s="19" t="s">
        <v>75</v>
      </c>
      <c r="H6" s="19"/>
      <c r="I6" s="20" t="s">
        <v>76</v>
      </c>
      <c r="J6" s="20" t="s">
        <v>76</v>
      </c>
      <c r="K6" s="21">
        <v>1</v>
      </c>
      <c r="L6" s="22" t="s">
        <v>47</v>
      </c>
      <c r="M6" s="23">
        <v>2916.66</v>
      </c>
      <c r="N6" s="23">
        <v>3450</v>
      </c>
      <c r="O6" s="24">
        <v>0</v>
      </c>
      <c r="P6" s="24"/>
      <c r="Q6" s="24">
        <v>30</v>
      </c>
      <c r="R6" s="37"/>
      <c r="S6" s="25"/>
      <c r="T6" s="25"/>
      <c r="U6" s="25"/>
      <c r="V6" s="25">
        <f t="shared" si="0"/>
        <v>30</v>
      </c>
      <c r="W6" s="26">
        <f t="shared" si="1"/>
        <v>87499.799999999988</v>
      </c>
      <c r="X6">
        <v>5</v>
      </c>
      <c r="Y6" s="27"/>
      <c r="Z6" s="28"/>
      <c r="AA6" s="29"/>
      <c r="AB6" s="29"/>
      <c r="AC6" s="30"/>
      <c r="AD6" s="31"/>
      <c r="AE6" s="32"/>
      <c r="AF6" s="32"/>
      <c r="AG6" s="32"/>
      <c r="AH6" s="32"/>
      <c r="AI6" s="33"/>
      <c r="AJ6" s="34"/>
      <c r="AK6" s="34"/>
      <c r="AL6" s="34"/>
      <c r="AM6" s="35"/>
      <c r="AN6" s="35"/>
    </row>
    <row r="7" spans="1:42" ht="30" hidden="1" customHeight="1" x14ac:dyDescent="0.3">
      <c r="A7" s="13" t="s">
        <v>39</v>
      </c>
      <c r="B7" s="14" t="s">
        <v>40</v>
      </c>
      <c r="C7" s="15" t="s">
        <v>41</v>
      </c>
      <c r="D7" s="15" t="s">
        <v>77</v>
      </c>
      <c r="E7" s="17" t="s">
        <v>43</v>
      </c>
      <c r="F7" s="18" t="s">
        <v>78</v>
      </c>
      <c r="G7" s="19" t="s">
        <v>79</v>
      </c>
      <c r="H7" s="19"/>
      <c r="I7" s="20" t="s">
        <v>80</v>
      </c>
      <c r="J7" s="20" t="s">
        <v>80</v>
      </c>
      <c r="K7" s="21">
        <v>1</v>
      </c>
      <c r="L7" s="22" t="s">
        <v>47</v>
      </c>
      <c r="M7" s="23">
        <v>1359.596</v>
      </c>
      <c r="N7" s="23">
        <v>1359.596</v>
      </c>
      <c r="O7" s="24">
        <v>194</v>
      </c>
      <c r="P7" s="24"/>
      <c r="Q7" s="25"/>
      <c r="R7" s="25"/>
      <c r="S7" s="25"/>
      <c r="T7" s="25"/>
      <c r="U7" s="25">
        <v>250</v>
      </c>
      <c r="V7" s="25">
        <f t="shared" si="0"/>
        <v>444</v>
      </c>
      <c r="W7" s="26">
        <f t="shared" si="1"/>
        <v>603660.62399999995</v>
      </c>
      <c r="X7">
        <v>6</v>
      </c>
      <c r="Y7" s="27">
        <v>6</v>
      </c>
      <c r="Z7" s="28" t="s">
        <v>81</v>
      </c>
      <c r="AA7" s="29" t="s">
        <v>80</v>
      </c>
      <c r="AB7" s="29" t="s">
        <v>80</v>
      </c>
      <c r="AC7" s="30">
        <v>444</v>
      </c>
      <c r="AD7" s="31" t="s">
        <v>47</v>
      </c>
      <c r="AE7" s="38">
        <v>73.5</v>
      </c>
      <c r="AF7" s="38"/>
      <c r="AG7" s="32">
        <v>32634</v>
      </c>
      <c r="AH7" s="32"/>
      <c r="AI7" s="33" t="s">
        <v>82</v>
      </c>
      <c r="AJ7" s="34" t="s">
        <v>50</v>
      </c>
      <c r="AK7" s="34" t="s">
        <v>51</v>
      </c>
      <c r="AL7" s="34" t="s">
        <v>52</v>
      </c>
      <c r="AM7" s="35" t="s">
        <v>83</v>
      </c>
      <c r="AN7" s="35" t="s">
        <v>84</v>
      </c>
      <c r="AO7" s="36" t="s">
        <v>39</v>
      </c>
      <c r="AP7" s="36" t="s">
        <v>55</v>
      </c>
    </row>
    <row r="8" spans="1:42" ht="30" hidden="1" customHeight="1" x14ac:dyDescent="0.3">
      <c r="A8" s="13" t="s">
        <v>39</v>
      </c>
      <c r="B8" s="14" t="s">
        <v>40</v>
      </c>
      <c r="C8" s="15" t="s">
        <v>41</v>
      </c>
      <c r="D8" s="15" t="s">
        <v>77</v>
      </c>
      <c r="E8" s="17" t="s">
        <v>43</v>
      </c>
      <c r="F8" s="18" t="s">
        <v>85</v>
      </c>
      <c r="G8" s="19" t="s">
        <v>86</v>
      </c>
      <c r="H8" s="19"/>
      <c r="I8" s="20" t="s">
        <v>87</v>
      </c>
      <c r="J8" s="20" t="s">
        <v>87</v>
      </c>
      <c r="K8" s="21">
        <v>1</v>
      </c>
      <c r="L8" s="22" t="s">
        <v>47</v>
      </c>
      <c r="M8" s="23">
        <v>128.19047999999998</v>
      </c>
      <c r="N8" s="23">
        <v>128.19047999999998</v>
      </c>
      <c r="O8" s="24">
        <v>1312</v>
      </c>
      <c r="P8" s="24"/>
      <c r="Q8" s="25"/>
      <c r="R8" s="25"/>
      <c r="S8" s="25"/>
      <c r="T8" s="25"/>
      <c r="U8" s="25">
        <v>1600</v>
      </c>
      <c r="V8" s="25">
        <f t="shared" si="0"/>
        <v>2912</v>
      </c>
      <c r="W8" s="26">
        <f t="shared" si="1"/>
        <v>373290.67775999993</v>
      </c>
      <c r="X8">
        <v>7</v>
      </c>
      <c r="Y8" s="27">
        <v>7</v>
      </c>
      <c r="Z8" s="28" t="s">
        <v>88</v>
      </c>
      <c r="AA8" s="29" t="s">
        <v>87</v>
      </c>
      <c r="AB8" s="29" t="s">
        <v>87</v>
      </c>
      <c r="AC8" s="39">
        <v>2912</v>
      </c>
      <c r="AD8" s="31" t="s">
        <v>47</v>
      </c>
      <c r="AE8" s="32">
        <v>6.93</v>
      </c>
      <c r="AF8" s="32"/>
      <c r="AG8" s="32">
        <v>20180.16</v>
      </c>
      <c r="AH8" s="32"/>
      <c r="AI8" s="34" t="s">
        <v>89</v>
      </c>
      <c r="AJ8" s="34" t="s">
        <v>50</v>
      </c>
      <c r="AK8" s="34" t="s">
        <v>51</v>
      </c>
      <c r="AL8" s="34" t="s">
        <v>52</v>
      </c>
      <c r="AM8" s="35" t="s">
        <v>90</v>
      </c>
      <c r="AN8" s="35" t="s">
        <v>91</v>
      </c>
      <c r="AO8" s="36" t="s">
        <v>39</v>
      </c>
      <c r="AP8" s="36" t="s">
        <v>55</v>
      </c>
    </row>
    <row r="9" spans="1:42" ht="30" hidden="1" customHeight="1" x14ac:dyDescent="0.3">
      <c r="A9" s="13" t="s">
        <v>39</v>
      </c>
      <c r="B9" s="14" t="s">
        <v>40</v>
      </c>
      <c r="C9" s="15" t="s">
        <v>41</v>
      </c>
      <c r="D9" s="15" t="s">
        <v>77</v>
      </c>
      <c r="E9" s="17" t="s">
        <v>43</v>
      </c>
      <c r="F9" s="18" t="s">
        <v>92</v>
      </c>
      <c r="G9" s="19" t="s">
        <v>93</v>
      </c>
      <c r="H9" s="19"/>
      <c r="I9" s="20" t="s">
        <v>94</v>
      </c>
      <c r="J9" s="20" t="s">
        <v>94</v>
      </c>
      <c r="K9" s="21">
        <v>1</v>
      </c>
      <c r="L9" s="22" t="s">
        <v>47</v>
      </c>
      <c r="M9" s="23">
        <v>1230</v>
      </c>
      <c r="N9" s="23">
        <v>1476</v>
      </c>
      <c r="O9" s="24">
        <v>32</v>
      </c>
      <c r="P9" s="24">
        <v>45</v>
      </c>
      <c r="Q9" s="25"/>
      <c r="R9" s="25"/>
      <c r="S9" s="40">
        <v>600</v>
      </c>
      <c r="T9" s="25">
        <v>200</v>
      </c>
      <c r="U9" s="25"/>
      <c r="V9" s="25">
        <f t="shared" si="0"/>
        <v>877</v>
      </c>
      <c r="W9" s="26">
        <f t="shared" si="1"/>
        <v>1078710</v>
      </c>
      <c r="X9">
        <v>8</v>
      </c>
      <c r="Y9" s="27">
        <v>8</v>
      </c>
      <c r="Z9" s="28" t="s">
        <v>95</v>
      </c>
      <c r="AA9" s="29" t="s">
        <v>94</v>
      </c>
      <c r="AB9" s="29" t="s">
        <v>94</v>
      </c>
      <c r="AC9" s="39">
        <v>877</v>
      </c>
      <c r="AD9" s="31" t="s">
        <v>47</v>
      </c>
      <c r="AE9" s="32">
        <v>57.3</v>
      </c>
      <c r="AF9" s="32"/>
      <c r="AG9" s="32">
        <v>50252.1</v>
      </c>
      <c r="AH9" s="32"/>
      <c r="AI9" s="33" t="s">
        <v>96</v>
      </c>
      <c r="AJ9" s="34" t="s">
        <v>50</v>
      </c>
      <c r="AK9" s="34" t="s">
        <v>51</v>
      </c>
      <c r="AL9" s="34" t="s">
        <v>52</v>
      </c>
      <c r="AM9" s="35" t="s">
        <v>97</v>
      </c>
      <c r="AN9" s="35" t="s">
        <v>98</v>
      </c>
      <c r="AO9" s="36" t="s">
        <v>39</v>
      </c>
      <c r="AP9" s="36" t="s">
        <v>55</v>
      </c>
    </row>
    <row r="10" spans="1:42" ht="30" hidden="1" customHeight="1" x14ac:dyDescent="0.3">
      <c r="A10" s="13" t="s">
        <v>39</v>
      </c>
      <c r="B10" s="14" t="s">
        <v>40</v>
      </c>
      <c r="C10" s="15" t="s">
        <v>41</v>
      </c>
      <c r="D10" s="15" t="s">
        <v>77</v>
      </c>
      <c r="E10" s="17" t="s">
        <v>43</v>
      </c>
      <c r="F10" s="18" t="s">
        <v>99</v>
      </c>
      <c r="G10" s="19" t="s">
        <v>100</v>
      </c>
      <c r="H10" s="19"/>
      <c r="I10" s="20" t="s">
        <v>101</v>
      </c>
      <c r="J10" s="20" t="s">
        <v>101</v>
      </c>
      <c r="K10" s="21">
        <v>1</v>
      </c>
      <c r="L10" s="22" t="s">
        <v>47</v>
      </c>
      <c r="M10" s="23">
        <v>1053</v>
      </c>
      <c r="N10" s="23">
        <v>1264</v>
      </c>
      <c r="O10" s="24">
        <v>38</v>
      </c>
      <c r="P10" s="24">
        <v>15</v>
      </c>
      <c r="Q10" s="25"/>
      <c r="R10" s="25"/>
      <c r="S10" s="40">
        <v>200</v>
      </c>
      <c r="T10" s="25">
        <v>60</v>
      </c>
      <c r="U10" s="25">
        <v>60</v>
      </c>
      <c r="V10" s="25">
        <f t="shared" si="0"/>
        <v>373</v>
      </c>
      <c r="W10" s="26">
        <f t="shared" si="1"/>
        <v>392769</v>
      </c>
      <c r="X10">
        <v>9</v>
      </c>
      <c r="Y10" s="27">
        <v>9</v>
      </c>
      <c r="Z10" s="28" t="s">
        <v>102</v>
      </c>
      <c r="AA10" s="29" t="s">
        <v>101</v>
      </c>
      <c r="AB10" s="29" t="s">
        <v>101</v>
      </c>
      <c r="AC10" s="41">
        <v>373</v>
      </c>
      <c r="AD10" s="31" t="s">
        <v>47</v>
      </c>
      <c r="AE10" s="38">
        <v>50.4</v>
      </c>
      <c r="AF10" s="38"/>
      <c r="AG10" s="32">
        <v>18799.2</v>
      </c>
      <c r="AH10" s="32"/>
      <c r="AI10" s="33" t="s">
        <v>103</v>
      </c>
      <c r="AJ10" s="34" t="s">
        <v>50</v>
      </c>
      <c r="AK10" s="34" t="s">
        <v>51</v>
      </c>
      <c r="AL10" s="34" t="s">
        <v>52</v>
      </c>
      <c r="AM10" s="35" t="s">
        <v>104</v>
      </c>
      <c r="AN10" s="35" t="s">
        <v>105</v>
      </c>
      <c r="AO10" s="36" t="s">
        <v>39</v>
      </c>
      <c r="AP10" s="36" t="s">
        <v>55</v>
      </c>
    </row>
    <row r="11" spans="1:42" ht="30" hidden="1" customHeight="1" x14ac:dyDescent="0.3">
      <c r="A11" s="13" t="s">
        <v>39</v>
      </c>
      <c r="B11" s="14" t="s">
        <v>40</v>
      </c>
      <c r="C11" s="15" t="s">
        <v>41</v>
      </c>
      <c r="D11" s="15" t="s">
        <v>77</v>
      </c>
      <c r="E11" s="17" t="s">
        <v>43</v>
      </c>
      <c r="F11" s="18" t="s">
        <v>106</v>
      </c>
      <c r="G11" s="19" t="s">
        <v>107</v>
      </c>
      <c r="H11" s="19"/>
      <c r="I11" s="20" t="s">
        <v>108</v>
      </c>
      <c r="J11" s="20" t="s">
        <v>108</v>
      </c>
      <c r="K11" s="21">
        <v>1</v>
      </c>
      <c r="L11" s="22" t="s">
        <v>47</v>
      </c>
      <c r="M11" s="23">
        <v>660</v>
      </c>
      <c r="N11" s="23">
        <v>660</v>
      </c>
      <c r="O11" s="24">
        <v>4</v>
      </c>
      <c r="P11" s="24">
        <v>8</v>
      </c>
      <c r="Q11" s="24">
        <v>1</v>
      </c>
      <c r="R11" s="25"/>
      <c r="S11" s="40">
        <v>5</v>
      </c>
      <c r="T11" s="25">
        <v>6</v>
      </c>
      <c r="U11" s="25">
        <v>10</v>
      </c>
      <c r="V11" s="25">
        <f t="shared" si="0"/>
        <v>34</v>
      </c>
      <c r="W11" s="26">
        <f t="shared" si="1"/>
        <v>22440</v>
      </c>
      <c r="X11">
        <v>10</v>
      </c>
      <c r="Y11" s="27">
        <v>10</v>
      </c>
      <c r="Z11" s="28" t="s">
        <v>109</v>
      </c>
      <c r="AA11" s="29" t="s">
        <v>108</v>
      </c>
      <c r="AB11" s="29" t="s">
        <v>108</v>
      </c>
      <c r="AC11" s="41">
        <v>34</v>
      </c>
      <c r="AD11" s="31" t="s">
        <v>47</v>
      </c>
      <c r="AE11" s="42">
        <v>37.299999999999997</v>
      </c>
      <c r="AF11" s="42"/>
      <c r="AG11" s="32">
        <v>1268.1999999999998</v>
      </c>
      <c r="AH11" s="32"/>
      <c r="AI11" s="43" t="s">
        <v>110</v>
      </c>
      <c r="AJ11" s="34" t="s">
        <v>50</v>
      </c>
      <c r="AK11" s="34" t="s">
        <v>51</v>
      </c>
      <c r="AL11" s="34" t="s">
        <v>52</v>
      </c>
      <c r="AM11" s="43" t="s">
        <v>111</v>
      </c>
      <c r="AN11" s="43" t="s">
        <v>112</v>
      </c>
      <c r="AO11" s="36" t="s">
        <v>39</v>
      </c>
      <c r="AP11" s="36" t="s">
        <v>55</v>
      </c>
    </row>
    <row r="12" spans="1:42" ht="30" hidden="1" customHeight="1" x14ac:dyDescent="0.3">
      <c r="A12" s="13" t="s">
        <v>39</v>
      </c>
      <c r="B12" s="14" t="s">
        <v>40</v>
      </c>
      <c r="C12" s="15" t="s">
        <v>41</v>
      </c>
      <c r="D12" s="15" t="s">
        <v>77</v>
      </c>
      <c r="E12" s="17" t="s">
        <v>43</v>
      </c>
      <c r="F12" s="18" t="s">
        <v>113</v>
      </c>
      <c r="G12" s="19" t="s">
        <v>114</v>
      </c>
      <c r="H12" s="19"/>
      <c r="I12" s="20" t="s">
        <v>115</v>
      </c>
      <c r="J12" s="20" t="s">
        <v>115</v>
      </c>
      <c r="K12" s="21">
        <v>1</v>
      </c>
      <c r="L12" s="22" t="s">
        <v>47</v>
      </c>
      <c r="M12" s="23">
        <v>622</v>
      </c>
      <c r="N12" s="23">
        <v>622</v>
      </c>
      <c r="O12" s="24">
        <v>83</v>
      </c>
      <c r="P12" s="24">
        <v>10</v>
      </c>
      <c r="Q12" s="25"/>
      <c r="R12" s="25"/>
      <c r="S12" s="40">
        <v>50</v>
      </c>
      <c r="T12" s="25">
        <v>25</v>
      </c>
      <c r="U12" s="25">
        <v>65</v>
      </c>
      <c r="V12" s="25">
        <f t="shared" si="0"/>
        <v>233</v>
      </c>
      <c r="W12" s="26">
        <f t="shared" si="1"/>
        <v>144926</v>
      </c>
      <c r="X12">
        <v>11</v>
      </c>
      <c r="Y12" s="27">
        <v>11</v>
      </c>
      <c r="Z12" s="28" t="s">
        <v>116</v>
      </c>
      <c r="AA12" s="29" t="s">
        <v>115</v>
      </c>
      <c r="AB12" s="29" t="s">
        <v>115</v>
      </c>
      <c r="AC12" s="41">
        <v>233</v>
      </c>
      <c r="AD12" s="31" t="s">
        <v>47</v>
      </c>
      <c r="AE12" s="44">
        <v>35.5</v>
      </c>
      <c r="AF12" s="32"/>
      <c r="AG12" s="32">
        <v>8271.5</v>
      </c>
      <c r="AH12" s="32"/>
      <c r="AI12" s="45" t="s">
        <v>117</v>
      </c>
      <c r="AJ12" s="34" t="s">
        <v>50</v>
      </c>
      <c r="AK12" s="34" t="s">
        <v>51</v>
      </c>
      <c r="AL12" s="34" t="s">
        <v>52</v>
      </c>
      <c r="AM12" s="43" t="s">
        <v>118</v>
      </c>
      <c r="AN12" s="43" t="s">
        <v>119</v>
      </c>
      <c r="AO12" s="36" t="s">
        <v>39</v>
      </c>
      <c r="AP12" s="36" t="s">
        <v>55</v>
      </c>
    </row>
    <row r="13" spans="1:42" ht="30" customHeight="1" x14ac:dyDescent="0.3">
      <c r="A13" s="13" t="s">
        <v>39</v>
      </c>
      <c r="B13" s="14" t="s">
        <v>40</v>
      </c>
      <c r="C13" s="15" t="s">
        <v>41</v>
      </c>
      <c r="D13" s="15" t="s">
        <v>77</v>
      </c>
      <c r="E13" s="17" t="s">
        <v>43</v>
      </c>
      <c r="F13" s="18" t="s">
        <v>120</v>
      </c>
      <c r="G13" s="19" t="s">
        <v>121</v>
      </c>
      <c r="H13" s="19"/>
      <c r="I13" s="20" t="s">
        <v>122</v>
      </c>
      <c r="J13" s="20" t="s">
        <v>122</v>
      </c>
      <c r="K13" s="21">
        <v>1</v>
      </c>
      <c r="L13" s="46" t="s">
        <v>123</v>
      </c>
      <c r="M13" s="23">
        <v>2900</v>
      </c>
      <c r="N13" s="23">
        <v>3480</v>
      </c>
      <c r="O13" s="24">
        <v>0</v>
      </c>
      <c r="P13" s="24"/>
      <c r="Q13" s="24">
        <v>10</v>
      </c>
      <c r="R13" s="25"/>
      <c r="S13" s="25"/>
      <c r="T13" s="25"/>
      <c r="U13" s="25"/>
      <c r="V13" s="25">
        <f t="shared" si="0"/>
        <v>10</v>
      </c>
      <c r="W13" s="26">
        <f t="shared" si="1"/>
        <v>29000</v>
      </c>
      <c r="X13">
        <v>12</v>
      </c>
      <c r="Y13" s="27"/>
      <c r="Z13" s="28"/>
      <c r="AA13" s="29"/>
      <c r="AB13" s="29"/>
      <c r="AC13" s="41"/>
      <c r="AD13" s="31"/>
      <c r="AE13" s="44"/>
      <c r="AF13" s="32"/>
      <c r="AG13" s="32"/>
      <c r="AH13" s="32"/>
      <c r="AI13" s="45"/>
      <c r="AJ13" s="34"/>
      <c r="AK13" s="34"/>
      <c r="AL13" s="34"/>
      <c r="AM13" s="43"/>
      <c r="AN13" s="43"/>
    </row>
    <row r="14" spans="1:42" ht="56.25" hidden="1" customHeight="1" x14ac:dyDescent="0.3">
      <c r="A14" s="13" t="s">
        <v>39</v>
      </c>
      <c r="B14" s="14" t="s">
        <v>40</v>
      </c>
      <c r="C14" s="15" t="s">
        <v>41</v>
      </c>
      <c r="D14" s="15" t="s">
        <v>77</v>
      </c>
      <c r="E14" s="17" t="s">
        <v>43</v>
      </c>
      <c r="F14" s="18" t="s">
        <v>124</v>
      </c>
      <c r="G14" s="19" t="s">
        <v>125</v>
      </c>
      <c r="H14" s="19"/>
      <c r="I14" s="20" t="s">
        <v>126</v>
      </c>
      <c r="J14" s="20" t="s">
        <v>126</v>
      </c>
      <c r="K14" s="21">
        <v>1</v>
      </c>
      <c r="L14" s="46" t="s">
        <v>127</v>
      </c>
      <c r="M14" s="23">
        <v>223</v>
      </c>
      <c r="N14" s="23">
        <v>223</v>
      </c>
      <c r="O14" s="24">
        <v>6</v>
      </c>
      <c r="P14" s="24">
        <v>15</v>
      </c>
      <c r="Q14" s="24">
        <v>16</v>
      </c>
      <c r="R14" s="24">
        <v>150</v>
      </c>
      <c r="S14" s="40">
        <v>100</v>
      </c>
      <c r="T14" s="47">
        <v>0</v>
      </c>
      <c r="U14" s="24">
        <v>30</v>
      </c>
      <c r="V14" s="25">
        <f>P14+Q14+R14+S14+T14+U14+O14</f>
        <v>317</v>
      </c>
      <c r="W14" s="26">
        <f t="shared" si="1"/>
        <v>70691</v>
      </c>
      <c r="X14">
        <v>13</v>
      </c>
      <c r="Y14" s="27">
        <v>13</v>
      </c>
      <c r="Z14" s="28" t="s">
        <v>128</v>
      </c>
      <c r="AA14" s="29" t="s">
        <v>126</v>
      </c>
      <c r="AB14" s="29" t="s">
        <v>126</v>
      </c>
      <c r="AC14" s="48">
        <v>317</v>
      </c>
      <c r="AD14" s="31" t="s">
        <v>47</v>
      </c>
      <c r="AE14" s="38">
        <v>15.2</v>
      </c>
      <c r="AF14" s="38"/>
      <c r="AG14" s="32">
        <v>4818.3999999999996</v>
      </c>
      <c r="AH14" s="32"/>
      <c r="AI14" s="43" t="s">
        <v>129</v>
      </c>
      <c r="AJ14" s="34" t="s">
        <v>50</v>
      </c>
      <c r="AK14" s="34" t="s">
        <v>51</v>
      </c>
      <c r="AL14" s="34" t="s">
        <v>52</v>
      </c>
      <c r="AM14" s="43" t="s">
        <v>130</v>
      </c>
      <c r="AN14" s="43"/>
      <c r="AO14" s="36" t="s">
        <v>39</v>
      </c>
      <c r="AP14" s="36" t="s">
        <v>55</v>
      </c>
    </row>
    <row r="15" spans="1:42" ht="30" customHeight="1" x14ac:dyDescent="0.3">
      <c r="A15" s="13" t="s">
        <v>39</v>
      </c>
      <c r="B15" s="14" t="s">
        <v>40</v>
      </c>
      <c r="C15" s="15" t="s">
        <v>41</v>
      </c>
      <c r="D15" s="16" t="s">
        <v>42</v>
      </c>
      <c r="E15" s="17" t="s">
        <v>43</v>
      </c>
      <c r="F15" s="18" t="s">
        <v>131</v>
      </c>
      <c r="G15" s="19" t="s">
        <v>132</v>
      </c>
      <c r="H15" s="19"/>
      <c r="I15" s="20" t="s">
        <v>133</v>
      </c>
      <c r="J15" s="20" t="s">
        <v>133</v>
      </c>
      <c r="K15" s="21">
        <v>1</v>
      </c>
      <c r="L15" s="46" t="s">
        <v>47</v>
      </c>
      <c r="M15" s="23">
        <v>5200</v>
      </c>
      <c r="N15" s="23">
        <v>5616</v>
      </c>
      <c r="O15" s="24">
        <v>15</v>
      </c>
      <c r="P15" s="24"/>
      <c r="Q15" s="24">
        <v>5</v>
      </c>
      <c r="R15" s="25"/>
      <c r="S15" s="40">
        <v>10</v>
      </c>
      <c r="T15" s="25"/>
      <c r="U15" s="25">
        <v>10</v>
      </c>
      <c r="V15" s="25">
        <f t="shared" si="0"/>
        <v>40</v>
      </c>
      <c r="W15" s="26">
        <f t="shared" si="1"/>
        <v>208000</v>
      </c>
      <c r="X15">
        <v>14</v>
      </c>
      <c r="Y15" s="27"/>
      <c r="Z15" s="28"/>
      <c r="AA15" s="29"/>
      <c r="AB15" s="29"/>
      <c r="AC15" s="48"/>
      <c r="AD15" s="49"/>
      <c r="AE15" s="38"/>
      <c r="AF15" s="38"/>
      <c r="AG15" s="32"/>
      <c r="AH15" s="32"/>
      <c r="AI15" s="43"/>
      <c r="AJ15" s="34"/>
      <c r="AK15" s="34"/>
      <c r="AL15" s="34"/>
      <c r="AM15" s="43"/>
      <c r="AN15" s="43"/>
    </row>
    <row r="16" spans="1:42" ht="30" hidden="1" customHeight="1" x14ac:dyDescent="0.3">
      <c r="A16" s="25"/>
      <c r="B16" s="25"/>
      <c r="C16" s="25"/>
      <c r="D16" s="25"/>
      <c r="E16" s="25"/>
      <c r="F16" s="25"/>
      <c r="G16" s="25"/>
      <c r="H16" s="25"/>
      <c r="I16" s="50" t="s">
        <v>134</v>
      </c>
      <c r="J16" s="50" t="s">
        <v>135</v>
      </c>
      <c r="K16" s="25"/>
      <c r="L16" s="46" t="s">
        <v>47</v>
      </c>
      <c r="M16" s="24">
        <v>79.16</v>
      </c>
      <c r="N16" s="23">
        <v>95</v>
      </c>
      <c r="O16" s="24"/>
      <c r="P16" s="25"/>
      <c r="Q16" s="46">
        <v>400</v>
      </c>
      <c r="R16" s="25"/>
      <c r="S16" s="25"/>
      <c r="T16" s="25"/>
      <c r="U16" s="25"/>
      <c r="V16" s="25">
        <f t="shared" si="0"/>
        <v>400</v>
      </c>
      <c r="W16" s="26">
        <f t="shared" si="1"/>
        <v>31664</v>
      </c>
      <c r="X16">
        <v>15</v>
      </c>
      <c r="Y16" s="27">
        <v>15</v>
      </c>
      <c r="Z16" s="28" t="s">
        <v>136</v>
      </c>
      <c r="AA16" s="51" t="s">
        <v>134</v>
      </c>
      <c r="AB16" s="51" t="s">
        <v>135</v>
      </c>
      <c r="AC16" s="52">
        <v>400</v>
      </c>
      <c r="AD16" s="49" t="s">
        <v>47</v>
      </c>
      <c r="AE16" s="53">
        <v>126.5</v>
      </c>
      <c r="AF16" s="32">
        <v>151.80000000000001</v>
      </c>
      <c r="AG16" s="32">
        <v>50600</v>
      </c>
      <c r="AH16" s="32">
        <v>60720.000000000007</v>
      </c>
      <c r="AI16" s="54" t="s">
        <v>137</v>
      </c>
      <c r="AJ16" s="34" t="s">
        <v>138</v>
      </c>
      <c r="AK16" s="34" t="s">
        <v>139</v>
      </c>
      <c r="AL16" s="54" t="s">
        <v>140</v>
      </c>
      <c r="AM16" s="54" t="s">
        <v>141</v>
      </c>
      <c r="AN16" s="55" t="s">
        <v>142</v>
      </c>
      <c r="AO16" s="36" t="s">
        <v>39</v>
      </c>
      <c r="AP16" s="36" t="s">
        <v>55</v>
      </c>
    </row>
    <row r="17" spans="1:24" ht="30" customHeight="1" x14ac:dyDescent="0.3">
      <c r="A17" s="25"/>
      <c r="B17" s="25"/>
      <c r="C17" s="25"/>
      <c r="D17" s="25"/>
      <c r="E17" s="25"/>
      <c r="F17" s="25"/>
      <c r="G17" s="25"/>
      <c r="H17" s="25"/>
      <c r="I17" s="56" t="s">
        <v>143</v>
      </c>
      <c r="J17" s="56" t="s">
        <v>144</v>
      </c>
      <c r="K17" s="25"/>
      <c r="L17" s="25"/>
      <c r="M17" s="57">
        <v>583.33000000000004</v>
      </c>
      <c r="N17" s="25"/>
      <c r="O17" s="25"/>
      <c r="P17" s="25"/>
      <c r="Q17" s="25"/>
      <c r="R17" s="25"/>
      <c r="S17" s="25"/>
      <c r="T17" s="25"/>
      <c r="U17" s="25">
        <v>100</v>
      </c>
      <c r="V17" s="25">
        <f t="shared" ref="V17:V20" si="2">P17+Q17+R17+S17+T17+U17</f>
        <v>100</v>
      </c>
      <c r="W17" s="26">
        <f t="shared" si="1"/>
        <v>58333.000000000007</v>
      </c>
      <c r="X17">
        <v>16</v>
      </c>
    </row>
    <row r="18" spans="1:24" ht="30" customHeight="1" x14ac:dyDescent="0.3">
      <c r="A18" s="25"/>
      <c r="B18" s="25"/>
      <c r="C18" s="25"/>
      <c r="D18" s="25"/>
      <c r="E18" s="25"/>
      <c r="F18" s="25"/>
      <c r="G18" s="25"/>
      <c r="H18" s="25"/>
      <c r="I18" s="56" t="s">
        <v>143</v>
      </c>
      <c r="J18" s="56" t="s">
        <v>145</v>
      </c>
      <c r="K18" s="25"/>
      <c r="M18" s="57">
        <v>583.33000000000004</v>
      </c>
      <c r="N18" s="25"/>
      <c r="O18" s="25"/>
      <c r="P18" s="25"/>
      <c r="Q18" s="25"/>
      <c r="R18" s="25"/>
      <c r="S18" s="25"/>
      <c r="T18" s="25"/>
      <c r="U18" s="25">
        <v>100</v>
      </c>
      <c r="V18" s="25">
        <f t="shared" si="2"/>
        <v>100</v>
      </c>
      <c r="W18" s="26">
        <f t="shared" si="1"/>
        <v>58333.000000000007</v>
      </c>
      <c r="X18">
        <v>17</v>
      </c>
    </row>
    <row r="19" spans="1:24" ht="30" customHeight="1" x14ac:dyDescent="0.3">
      <c r="A19" s="25"/>
      <c r="B19" s="25"/>
      <c r="C19" s="25"/>
      <c r="D19" s="25"/>
      <c r="E19" s="25"/>
      <c r="F19" s="25"/>
      <c r="G19" s="25"/>
      <c r="H19" s="25"/>
      <c r="I19" s="56" t="s">
        <v>146</v>
      </c>
      <c r="J19" s="56" t="s">
        <v>147</v>
      </c>
      <c r="K19" s="25"/>
      <c r="L19" s="25"/>
      <c r="M19" s="24">
        <v>66.66</v>
      </c>
      <c r="N19" s="25"/>
      <c r="O19" s="25"/>
      <c r="P19" s="25"/>
      <c r="Q19" s="25"/>
      <c r="R19" s="25"/>
      <c r="S19" s="25"/>
      <c r="T19" s="25"/>
      <c r="U19" s="25">
        <v>100</v>
      </c>
      <c r="V19" s="25">
        <f t="shared" si="2"/>
        <v>100</v>
      </c>
      <c r="W19" s="26">
        <f t="shared" si="1"/>
        <v>6666</v>
      </c>
      <c r="X19">
        <v>18</v>
      </c>
    </row>
    <row r="20" spans="1:24" ht="30" customHeight="1" x14ac:dyDescent="0.3">
      <c r="A20" s="25"/>
      <c r="B20" s="25"/>
      <c r="C20" s="25"/>
      <c r="D20" s="25"/>
      <c r="E20" s="25"/>
      <c r="F20" s="25"/>
      <c r="G20" s="25"/>
      <c r="H20" s="25"/>
      <c r="I20" s="56" t="s">
        <v>148</v>
      </c>
      <c r="J20" s="56" t="s">
        <v>148</v>
      </c>
      <c r="K20" s="25"/>
      <c r="L20" s="25"/>
      <c r="M20" s="24">
        <v>5</v>
      </c>
      <c r="N20" s="25"/>
      <c r="O20" s="25"/>
      <c r="P20" s="25"/>
      <c r="Q20" s="25"/>
      <c r="R20" s="25"/>
      <c r="S20" s="25"/>
      <c r="T20" s="25"/>
      <c r="U20" s="25">
        <v>200</v>
      </c>
      <c r="V20" s="25">
        <f t="shared" si="2"/>
        <v>200</v>
      </c>
      <c r="W20" s="26">
        <f t="shared" si="1"/>
        <v>1000</v>
      </c>
      <c r="X20">
        <v>19</v>
      </c>
    </row>
    <row r="21" spans="1:24" x14ac:dyDescent="0.3">
      <c r="W21">
        <f>SUM(W2:W20)</f>
        <v>4947426.2425599992</v>
      </c>
    </row>
  </sheetData>
  <autoFilter ref="A1:AN21" xr:uid="{966B9516-C175-42AC-93DA-28FC9122F8BB}">
    <filterColumn colId="24">
      <filters blank="1"/>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A009FF-D085-40FE-AE79-74EFEBF71DF7}">
  <dimension ref="A1:M13"/>
  <sheetViews>
    <sheetView tabSelected="1" workbookViewId="0">
      <selection activeCell="G3" sqref="G3"/>
    </sheetView>
  </sheetViews>
  <sheetFormatPr defaultRowHeight="14.4" x14ac:dyDescent="0.3"/>
  <cols>
    <col min="2" max="2" width="8.88671875" style="58"/>
  </cols>
  <sheetData>
    <row r="1" spans="1:13" ht="38.4" customHeight="1" x14ac:dyDescent="0.3">
      <c r="A1" s="60"/>
      <c r="B1" s="61" t="s">
        <v>7</v>
      </c>
      <c r="C1" s="61" t="s">
        <v>8</v>
      </c>
      <c r="D1" s="60" t="s">
        <v>10</v>
      </c>
      <c r="E1" s="60" t="s">
        <v>13</v>
      </c>
      <c r="F1" s="60" t="s">
        <v>14</v>
      </c>
      <c r="G1" s="60" t="s">
        <v>15</v>
      </c>
      <c r="H1" s="60" t="s">
        <v>16</v>
      </c>
      <c r="I1" s="60" t="s">
        <v>17</v>
      </c>
      <c r="J1" s="60" t="s">
        <v>18</v>
      </c>
      <c r="K1" s="60" t="s">
        <v>19</v>
      </c>
      <c r="L1" s="60" t="s">
        <v>154</v>
      </c>
      <c r="M1" s="60" t="s">
        <v>20</v>
      </c>
    </row>
    <row r="2" spans="1:13" x14ac:dyDescent="0.3">
      <c r="A2" s="59">
        <v>1</v>
      </c>
      <c r="B2" s="62" t="s">
        <v>73</v>
      </c>
      <c r="C2" s="63" t="s">
        <v>73</v>
      </c>
      <c r="D2" s="60" t="s">
        <v>47</v>
      </c>
      <c r="E2" s="60">
        <v>0</v>
      </c>
      <c r="F2" s="60"/>
      <c r="G2" s="60">
        <v>30</v>
      </c>
      <c r="H2" s="60"/>
      <c r="I2" s="60"/>
      <c r="J2" s="60"/>
      <c r="K2" s="60"/>
      <c r="L2" s="60"/>
      <c r="M2" s="60">
        <f>E2+F2+G2+H2+I2+J2+K2+L2</f>
        <v>30</v>
      </c>
    </row>
    <row r="3" spans="1:13" x14ac:dyDescent="0.3">
      <c r="A3" s="59">
        <v>2</v>
      </c>
      <c r="B3" s="62" t="s">
        <v>76</v>
      </c>
      <c r="C3" s="63" t="s">
        <v>76</v>
      </c>
      <c r="D3" s="60" t="s">
        <v>47</v>
      </c>
      <c r="E3" s="60">
        <v>0</v>
      </c>
      <c r="F3" s="60"/>
      <c r="G3" s="60">
        <v>30</v>
      </c>
      <c r="H3" s="60"/>
      <c r="I3" s="60"/>
      <c r="J3" s="60"/>
      <c r="K3" s="60"/>
      <c r="L3" s="60"/>
      <c r="M3" s="60">
        <f t="shared" ref="M3:M13" si="0">E3+F3+G3+H3+I3+J3+K3+L3</f>
        <v>30</v>
      </c>
    </row>
    <row r="4" spans="1:13" x14ac:dyDescent="0.3">
      <c r="A4" s="59">
        <v>3</v>
      </c>
      <c r="B4" s="62" t="s">
        <v>122</v>
      </c>
      <c r="C4" s="63" t="s">
        <v>122</v>
      </c>
      <c r="D4" s="60" t="s">
        <v>47</v>
      </c>
      <c r="E4" s="60">
        <v>0</v>
      </c>
      <c r="F4" s="60"/>
      <c r="G4" s="60">
        <v>10</v>
      </c>
      <c r="H4" s="60"/>
      <c r="I4" s="60"/>
      <c r="J4" s="60"/>
      <c r="K4" s="60"/>
      <c r="L4" s="60"/>
      <c r="M4" s="60">
        <f t="shared" si="0"/>
        <v>10</v>
      </c>
    </row>
    <row r="5" spans="1:13" x14ac:dyDescent="0.3">
      <c r="A5" s="59">
        <v>4</v>
      </c>
      <c r="B5" s="62" t="s">
        <v>133</v>
      </c>
      <c r="C5" s="62" t="s">
        <v>133</v>
      </c>
      <c r="D5" s="60" t="s">
        <v>47</v>
      </c>
      <c r="E5" s="60">
        <v>15</v>
      </c>
      <c r="F5" s="60"/>
      <c r="G5" s="60">
        <v>5</v>
      </c>
      <c r="H5" s="60"/>
      <c r="I5" s="60">
        <v>10</v>
      </c>
      <c r="J5" s="60"/>
      <c r="K5" s="60">
        <v>10</v>
      </c>
      <c r="L5" s="60"/>
      <c r="M5" s="60">
        <f t="shared" si="0"/>
        <v>40</v>
      </c>
    </row>
    <row r="6" spans="1:13" x14ac:dyDescent="0.3">
      <c r="A6" s="59">
        <v>5</v>
      </c>
      <c r="B6" s="62" t="s">
        <v>143</v>
      </c>
      <c r="C6" s="62" t="s">
        <v>145</v>
      </c>
      <c r="D6" s="60" t="s">
        <v>47</v>
      </c>
      <c r="E6" s="60"/>
      <c r="F6" s="60"/>
      <c r="G6" s="60"/>
      <c r="H6" s="60"/>
      <c r="I6" s="60"/>
      <c r="J6" s="60"/>
      <c r="K6" s="60">
        <v>100</v>
      </c>
      <c r="L6" s="60"/>
      <c r="M6" s="60">
        <f t="shared" si="0"/>
        <v>100</v>
      </c>
    </row>
    <row r="7" spans="1:13" x14ac:dyDescent="0.3">
      <c r="A7" s="59">
        <v>6</v>
      </c>
      <c r="B7" s="62" t="s">
        <v>146</v>
      </c>
      <c r="C7" s="62" t="s">
        <v>147</v>
      </c>
      <c r="D7" s="60" t="s">
        <v>47</v>
      </c>
      <c r="E7" s="60"/>
      <c r="F7" s="60"/>
      <c r="G7" s="60"/>
      <c r="H7" s="60"/>
      <c r="I7" s="60"/>
      <c r="J7" s="60"/>
      <c r="K7" s="60">
        <v>100</v>
      </c>
      <c r="L7" s="60"/>
      <c r="M7" s="60">
        <f t="shared" si="0"/>
        <v>100</v>
      </c>
    </row>
    <row r="8" spans="1:13" x14ac:dyDescent="0.3">
      <c r="A8" s="59">
        <v>7</v>
      </c>
      <c r="B8" s="62" t="s">
        <v>148</v>
      </c>
      <c r="C8" s="62" t="s">
        <v>148</v>
      </c>
      <c r="D8" s="60" t="s">
        <v>47</v>
      </c>
      <c r="E8" s="60"/>
      <c r="F8" s="60"/>
      <c r="G8" s="60"/>
      <c r="H8" s="60"/>
      <c r="I8" s="60"/>
      <c r="J8" s="60"/>
      <c r="K8" s="60">
        <v>100</v>
      </c>
      <c r="L8" s="60"/>
      <c r="M8" s="60">
        <f t="shared" si="0"/>
        <v>100</v>
      </c>
    </row>
    <row r="9" spans="1:13" x14ac:dyDescent="0.3">
      <c r="A9" s="59">
        <v>8</v>
      </c>
      <c r="B9" s="59" t="s">
        <v>149</v>
      </c>
      <c r="C9" s="59"/>
      <c r="D9" s="60" t="s">
        <v>47</v>
      </c>
      <c r="E9" s="60"/>
      <c r="F9" s="60"/>
      <c r="G9" s="60"/>
      <c r="H9" s="60"/>
      <c r="I9" s="60">
        <v>10</v>
      </c>
      <c r="J9" s="60"/>
      <c r="K9" s="60">
        <v>200</v>
      </c>
      <c r="L9" s="60"/>
      <c r="M9" s="60">
        <f t="shared" si="0"/>
        <v>210</v>
      </c>
    </row>
    <row r="10" spans="1:13" x14ac:dyDescent="0.3">
      <c r="A10" s="59">
        <v>9</v>
      </c>
      <c r="B10" s="59" t="s">
        <v>150</v>
      </c>
      <c r="C10" s="59" t="s">
        <v>150</v>
      </c>
      <c r="D10" s="60" t="s">
        <v>47</v>
      </c>
      <c r="E10" s="60"/>
      <c r="F10" s="60"/>
      <c r="G10" s="60"/>
      <c r="H10" s="60"/>
      <c r="I10" s="60">
        <v>30</v>
      </c>
      <c r="J10" s="60"/>
      <c r="K10" s="60"/>
      <c r="L10" s="60"/>
      <c r="M10" s="60">
        <f t="shared" si="0"/>
        <v>30</v>
      </c>
    </row>
    <row r="11" spans="1:13" x14ac:dyDescent="0.3">
      <c r="A11" s="59">
        <v>10</v>
      </c>
      <c r="B11" s="59" t="s">
        <v>151</v>
      </c>
      <c r="C11" s="59" t="s">
        <v>151</v>
      </c>
      <c r="D11" s="60" t="s">
        <v>47</v>
      </c>
      <c r="E11" s="60"/>
      <c r="F11" s="60"/>
      <c r="G11" s="60"/>
      <c r="H11" s="60"/>
      <c r="I11" s="60">
        <v>10</v>
      </c>
      <c r="J11" s="60"/>
      <c r="K11" s="60"/>
      <c r="L11" s="60"/>
      <c r="M11" s="60">
        <f t="shared" si="0"/>
        <v>10</v>
      </c>
    </row>
    <row r="12" spans="1:13" x14ac:dyDescent="0.3">
      <c r="A12" s="59">
        <v>11</v>
      </c>
      <c r="B12" s="64" t="s">
        <v>152</v>
      </c>
      <c r="C12" s="59"/>
      <c r="D12" s="60" t="s">
        <v>47</v>
      </c>
      <c r="E12" s="60"/>
      <c r="F12" s="60"/>
      <c r="G12" s="60"/>
      <c r="H12" s="60"/>
      <c r="I12" s="60">
        <v>250</v>
      </c>
      <c r="J12" s="60"/>
      <c r="K12" s="60"/>
      <c r="L12" s="60">
        <v>600</v>
      </c>
      <c r="M12" s="60">
        <f t="shared" si="0"/>
        <v>850</v>
      </c>
    </row>
    <row r="13" spans="1:13" x14ac:dyDescent="0.3">
      <c r="A13" s="59">
        <v>12</v>
      </c>
      <c r="B13" s="59" t="s">
        <v>153</v>
      </c>
      <c r="C13" s="59" t="s">
        <v>153</v>
      </c>
      <c r="D13" s="60" t="s">
        <v>47</v>
      </c>
      <c r="E13" s="60"/>
      <c r="F13" s="60"/>
      <c r="G13" s="60"/>
      <c r="H13" s="60"/>
      <c r="I13" s="60">
        <v>1</v>
      </c>
      <c r="J13" s="60"/>
      <c r="K13" s="60"/>
      <c r="L13" s="60"/>
      <c r="M13" s="60">
        <f t="shared" si="0"/>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2</vt:i4>
      </vt:variant>
    </vt:vector>
  </HeadingPairs>
  <TitlesOfParts>
    <vt:vector size="2" baseType="lpstr">
      <vt:lpstr>consumabile pentru hemodializ </vt:lpstr>
      <vt:lpstr>Foaie2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boticaaurelia@gmail.com</dc:creator>
  <cp:lastModifiedBy>boticaaurelia@gmail.com</cp:lastModifiedBy>
  <dcterms:created xsi:type="dcterms:W3CDTF">2026-01-27T10:58:30Z</dcterms:created>
  <dcterms:modified xsi:type="dcterms:W3CDTF">2026-01-27T11:01:51Z</dcterms:modified>
</cp:coreProperties>
</file>