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21536766 Materiale de sutura repetat\"/>
    </mc:Choice>
  </mc:AlternateContent>
  <xr:revisionPtr revIDLastSave="0" documentId="13_ncr:1_{65B421E0-F321-457B-A672-EDF0CF40C583}" xr6:coauthVersionLast="47" xr6:coauthVersionMax="47" xr10:uidLastSave="{00000000-0000-0000-0000-000000000000}"/>
  <bookViews>
    <workbookView xWindow="28680" yWindow="-120" windowWidth="29040" windowHeight="15840" tabRatio="841" activeTab="6" xr2:uid="{1FC4A45F-653A-4466-8A56-3BD4BA514BA8}"/>
  </bookViews>
  <sheets>
    <sheet name="lista 19.08.25" sheetId="7" r:id="rId1"/>
    <sheet name="lista 19.08.25 (2)" sheetId="8" r:id="rId2"/>
    <sheet name="Sheet4" sheetId="11" r:id="rId3"/>
    <sheet name="Triumf-Motiv SRL" sheetId="20" r:id="rId4"/>
    <sheet name="SOGNO" sheetId="19" r:id="rId5"/>
    <sheet name="Oxivit med" sheetId="17" r:id="rId6"/>
    <sheet name="MED-M" sheetId="16" r:id="rId7"/>
    <sheet name="LISMEDFARM SRL" sheetId="15" r:id="rId8"/>
    <sheet name="LENSESS GRUP SRL" sheetId="14" r:id="rId9"/>
    <sheet name="ELECTEH SRL" sheetId="13" r:id="rId10"/>
    <sheet name="DITAESTFARM SRL" sheetId="12" r:id="rId11"/>
    <sheet name="Sheet3" sheetId="10" r:id="rId12"/>
    <sheet name="Oxivit med (2)" sheetId="21" r:id="rId13"/>
  </sheets>
  <definedNames>
    <definedName name="_xlnm._FilterDatabase" localSheetId="10" hidden="1">'DITAESTFARM SRL'!$A$3:$S$133</definedName>
    <definedName name="_xlnm._FilterDatabase" localSheetId="9" hidden="1">'ELECTEH SRL'!$A$3:$S$13</definedName>
    <definedName name="_xlnm._FilterDatabase" localSheetId="8" hidden="1">'LENSESS GRUP SRL'!$A$3:$R$41</definedName>
    <definedName name="_xlnm._FilterDatabase" localSheetId="7" hidden="1">'LISMEDFARM SRL'!$A$3:$S$61</definedName>
    <definedName name="_xlnm._FilterDatabase" localSheetId="0" hidden="1">'lista 19.08.25'!$A$1:$BY$103</definedName>
    <definedName name="_xlnm._FilterDatabase" localSheetId="1" hidden="1">'lista 19.08.25 (2)'!$B$1:$CC$68</definedName>
    <definedName name="_xlnm._FilterDatabase" localSheetId="6" hidden="1">'MED-M'!$A$3:$R$49</definedName>
    <definedName name="_xlnm._FilterDatabase" localSheetId="5" hidden="1">'Oxivit med'!$A$3:$R$77</definedName>
    <definedName name="_xlnm._FilterDatabase" localSheetId="12" hidden="1">'Oxivit med (2)'!$A$3:$R$77</definedName>
    <definedName name="_xlnm._FilterDatabase" localSheetId="11" hidden="1">Sheet3!$A$1:$CD$66</definedName>
    <definedName name="_xlnm._FilterDatabase" localSheetId="4" hidden="1">SOGNO!$A$3:$R$118</definedName>
    <definedName name="_xlnm._FilterDatabase" localSheetId="3" hidden="1">'Triumf-Motiv SRL'!$A$3:$S$112</definedName>
    <definedName name="_Hlk172889988" localSheetId="0">'lista 19.08.25'!$C$1</definedName>
    <definedName name="_Hlk172889988" localSheetId="1">'lista 19.08.25 (2)'!#REF!</definedName>
  </definedNames>
  <calcPr calcId="181029"/>
  <pivotCaches>
    <pivotCache cacheId="0" r:id="rId14"/>
  </pivotCaches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" i="21" l="1"/>
  <c r="L1" i="21"/>
  <c r="M112" i="20"/>
  <c r="L5" i="20"/>
  <c r="M110" i="20"/>
  <c r="M109" i="20"/>
  <c r="M108" i="20" s="1"/>
  <c r="M107" i="20"/>
  <c r="M106" i="20"/>
  <c r="M104" i="20"/>
  <c r="M103" i="20"/>
  <c r="M101" i="20"/>
  <c r="M100" i="20"/>
  <c r="M99" i="20" s="1"/>
  <c r="M98" i="20"/>
  <c r="M97" i="20"/>
  <c r="M96" i="20" s="1"/>
  <c r="M95" i="20"/>
  <c r="M94" i="20"/>
  <c r="M92" i="20"/>
  <c r="M90" i="20"/>
  <c r="M89" i="20"/>
  <c r="M88" i="20" s="1"/>
  <c r="M87" i="20"/>
  <c r="M85" i="20"/>
  <c r="M84" i="20"/>
  <c r="M82" i="20"/>
  <c r="M81" i="20"/>
  <c r="M79" i="20"/>
  <c r="M78" i="20"/>
  <c r="M77" i="20" s="1"/>
  <c r="M76" i="20"/>
  <c r="M75" i="20"/>
  <c r="M74" i="20" s="1"/>
  <c r="M73" i="20"/>
  <c r="M71" i="20"/>
  <c r="M70" i="20"/>
  <c r="M69" i="20" s="1"/>
  <c r="M68" i="20"/>
  <c r="M67" i="20"/>
  <c r="M66" i="20" s="1"/>
  <c r="M65" i="20"/>
  <c r="M64" i="20"/>
  <c r="M63" i="20" s="1"/>
  <c r="M62" i="20"/>
  <c r="M61" i="20"/>
  <c r="M60" i="20" s="1"/>
  <c r="M59" i="20"/>
  <c r="M58" i="20"/>
  <c r="M56" i="20"/>
  <c r="M54" i="20" s="1"/>
  <c r="M55" i="20"/>
  <c r="M53" i="20"/>
  <c r="M52" i="20"/>
  <c r="M51" i="20" s="1"/>
  <c r="M50" i="20"/>
  <c r="M49" i="20"/>
  <c r="M48" i="20" s="1"/>
  <c r="M47" i="20"/>
  <c r="M46" i="20"/>
  <c r="M45" i="20" s="1"/>
  <c r="M44" i="20"/>
  <c r="M43" i="20"/>
  <c r="M42" i="20" s="1"/>
  <c r="M41" i="20"/>
  <c r="M40" i="20"/>
  <c r="M38" i="20"/>
  <c r="M36" i="20" s="1"/>
  <c r="M37" i="20"/>
  <c r="M35" i="20"/>
  <c r="M34" i="20"/>
  <c r="M33" i="20" s="1"/>
  <c r="M32" i="20"/>
  <c r="M31" i="20"/>
  <c r="M30" i="20" s="1"/>
  <c r="M29" i="20"/>
  <c r="M28" i="20"/>
  <c r="M27" i="20" s="1"/>
  <c r="M26" i="20"/>
  <c r="M25" i="20"/>
  <c r="M24" i="20" s="1"/>
  <c r="M23" i="20"/>
  <c r="M22" i="20"/>
  <c r="M20" i="20"/>
  <c r="M18" i="20" s="1"/>
  <c r="M19" i="20"/>
  <c r="M17" i="20"/>
  <c r="M16" i="20"/>
  <c r="M15" i="20" s="1"/>
  <c r="M14" i="20"/>
  <c r="M13" i="20"/>
  <c r="M12" i="20" s="1"/>
  <c r="M11" i="20"/>
  <c r="M10" i="20"/>
  <c r="M9" i="20" s="1"/>
  <c r="M8" i="20"/>
  <c r="M6" i="20"/>
  <c r="M5" i="20"/>
  <c r="L112" i="20"/>
  <c r="L110" i="20"/>
  <c r="L109" i="20"/>
  <c r="L107" i="20"/>
  <c r="L106" i="20"/>
  <c r="L105" i="20" s="1"/>
  <c r="L104" i="20"/>
  <c r="L103" i="20"/>
  <c r="L102" i="20" s="1"/>
  <c r="L101" i="20"/>
  <c r="L100" i="20"/>
  <c r="L99" i="20" s="1"/>
  <c r="L98" i="20"/>
  <c r="L97" i="20"/>
  <c r="L96" i="20" s="1"/>
  <c r="L95" i="20"/>
  <c r="L94" i="20"/>
  <c r="L92" i="20"/>
  <c r="L90" i="20"/>
  <c r="L89" i="20"/>
  <c r="L88" i="20" s="1"/>
  <c r="L87" i="20"/>
  <c r="L85" i="20"/>
  <c r="L84" i="20"/>
  <c r="L83" i="20" s="1"/>
  <c r="L82" i="20"/>
  <c r="L81" i="20"/>
  <c r="L80" i="20" s="1"/>
  <c r="L79" i="20"/>
  <c r="L78" i="20"/>
  <c r="L77" i="20" s="1"/>
  <c r="L76" i="20"/>
  <c r="L75" i="20"/>
  <c r="L73" i="20"/>
  <c r="L71" i="20"/>
  <c r="L70" i="20"/>
  <c r="L69" i="20" s="1"/>
  <c r="L68" i="20"/>
  <c r="L67" i="20"/>
  <c r="L65" i="20"/>
  <c r="L64" i="20"/>
  <c r="L62" i="20"/>
  <c r="L61" i="20"/>
  <c r="L59" i="20"/>
  <c r="L58" i="20"/>
  <c r="L57" i="20" s="1"/>
  <c r="L56" i="20"/>
  <c r="L55" i="20"/>
  <c r="L53" i="20"/>
  <c r="L52" i="20"/>
  <c r="L51" i="20" s="1"/>
  <c r="L50" i="20"/>
  <c r="L49" i="20"/>
  <c r="L47" i="20"/>
  <c r="L46" i="20"/>
  <c r="L44" i="20"/>
  <c r="L43" i="20"/>
  <c r="L41" i="20"/>
  <c r="L40" i="20"/>
  <c r="L39" i="20" s="1"/>
  <c r="L38" i="20"/>
  <c r="L37" i="20"/>
  <c r="L35" i="20"/>
  <c r="L34" i="20"/>
  <c r="L33" i="20" s="1"/>
  <c r="L32" i="20"/>
  <c r="L31" i="20"/>
  <c r="L29" i="20"/>
  <c r="L28" i="20"/>
  <c r="L27" i="20" s="1"/>
  <c r="L26" i="20"/>
  <c r="L25" i="20"/>
  <c r="L23" i="20"/>
  <c r="L22" i="20"/>
  <c r="L21" i="20" s="1"/>
  <c r="L20" i="20"/>
  <c r="L19" i="20"/>
  <c r="L17" i="20"/>
  <c r="L16" i="20"/>
  <c r="L15" i="20" s="1"/>
  <c r="L14" i="20"/>
  <c r="L13" i="20"/>
  <c r="L11" i="20"/>
  <c r="L10" i="20"/>
  <c r="L9" i="20" s="1"/>
  <c r="L8" i="20"/>
  <c r="L6" i="20"/>
  <c r="M1" i="17"/>
  <c r="L1" i="17"/>
  <c r="L74" i="20" l="1"/>
  <c r="L93" i="20"/>
  <c r="M21" i="20"/>
  <c r="M39" i="20"/>
  <c r="M57" i="20"/>
  <c r="L24" i="20"/>
  <c r="L42" i="20"/>
  <c r="L60" i="20"/>
  <c r="M80" i="20"/>
  <c r="L45" i="20"/>
  <c r="L63" i="20"/>
  <c r="M83" i="20"/>
  <c r="M102" i="20"/>
  <c r="L12" i="20"/>
  <c r="L30" i="20"/>
  <c r="L48" i="20"/>
  <c r="L66" i="20"/>
  <c r="M105" i="20"/>
  <c r="L108" i="20"/>
  <c r="L18" i="20"/>
  <c r="L1" i="20" s="1"/>
  <c r="L36" i="20"/>
  <c r="L54" i="20"/>
  <c r="M93" i="20"/>
  <c r="L4" i="20"/>
  <c r="M4" i="20"/>
  <c r="M1" i="20" s="1"/>
  <c r="M129" i="12"/>
  <c r="L129" i="12"/>
  <c r="M116" i="12"/>
  <c r="L116" i="12"/>
  <c r="M105" i="12"/>
  <c r="L105" i="12"/>
  <c r="M101" i="12"/>
  <c r="L101" i="12"/>
  <c r="M95" i="12"/>
  <c r="L95" i="12"/>
  <c r="M71" i="12"/>
  <c r="L71" i="12"/>
  <c r="M68" i="12"/>
  <c r="L68" i="12"/>
  <c r="M41" i="12"/>
  <c r="L41" i="12"/>
  <c r="L33" i="12"/>
  <c r="L26" i="12"/>
  <c r="L23" i="12"/>
  <c r="L10" i="12"/>
  <c r="M10" i="12"/>
  <c r="M110" i="12"/>
  <c r="M67" i="12"/>
  <c r="M109" i="12"/>
  <c r="M66" i="12"/>
  <c r="M94" i="12"/>
  <c r="M93" i="12"/>
  <c r="M55" i="12"/>
  <c r="M81" i="12"/>
  <c r="M49" i="12"/>
  <c r="M91" i="12"/>
  <c r="M85" i="12"/>
  <c r="M38" i="12"/>
  <c r="M84" i="12"/>
  <c r="M82" i="12"/>
  <c r="M48" i="12" s="1"/>
  <c r="M79" i="12"/>
  <c r="M5" i="12"/>
  <c r="M37" i="12"/>
  <c r="L110" i="12"/>
  <c r="L67" i="12"/>
  <c r="L109" i="12"/>
  <c r="L66" i="12"/>
  <c r="L94" i="12"/>
  <c r="L93" i="12"/>
  <c r="L55" i="12"/>
  <c r="L81" i="12"/>
  <c r="L49" i="12"/>
  <c r="L80" i="12" s="1"/>
  <c r="L91" i="12"/>
  <c r="L85" i="12"/>
  <c r="L38" i="12"/>
  <c r="L84" i="12"/>
  <c r="L82" i="12"/>
  <c r="L79" i="12"/>
  <c r="L5" i="12"/>
  <c r="L37" i="12"/>
  <c r="M36" i="12" l="1"/>
  <c r="M108" i="12"/>
  <c r="L83" i="12"/>
  <c r="L4" i="12"/>
  <c r="M80" i="12"/>
  <c r="L92" i="12"/>
  <c r="L36" i="12"/>
  <c r="M83" i="12"/>
  <c r="L48" i="12"/>
  <c r="L108" i="12"/>
  <c r="L65" i="12"/>
  <c r="M4" i="12"/>
  <c r="M92" i="12"/>
  <c r="M65" i="12"/>
  <c r="M33" i="14"/>
  <c r="L33" i="14"/>
  <c r="L29" i="14"/>
  <c r="M29" i="14"/>
  <c r="M22" i="14"/>
  <c r="L22" i="14"/>
  <c r="L15" i="14"/>
  <c r="M15" i="14"/>
  <c r="M12" i="14"/>
  <c r="L12" i="14"/>
  <c r="M8" i="14"/>
  <c r="L8" i="14"/>
  <c r="M41" i="14"/>
  <c r="M40" i="14"/>
  <c r="M39" i="14"/>
  <c r="M37" i="14"/>
  <c r="M35" i="14"/>
  <c r="M34" i="14"/>
  <c r="M32" i="14"/>
  <c r="M31" i="14"/>
  <c r="M30" i="14"/>
  <c r="M28" i="14"/>
  <c r="M27" i="14"/>
  <c r="M26" i="14"/>
  <c r="M25" i="14"/>
  <c r="M24" i="14"/>
  <c r="M23" i="14"/>
  <c r="M21" i="14"/>
  <c r="M19" i="14"/>
  <c r="M17" i="14"/>
  <c r="M16" i="14"/>
  <c r="M14" i="14"/>
  <c r="M13" i="14"/>
  <c r="M11" i="14"/>
  <c r="M10" i="14"/>
  <c r="M9" i="14"/>
  <c r="M7" i="14"/>
  <c r="L41" i="14"/>
  <c r="L40" i="14"/>
  <c r="L39" i="14"/>
  <c r="L37" i="14"/>
  <c r="L35" i="14"/>
  <c r="L34" i="14"/>
  <c r="L32" i="14"/>
  <c r="L31" i="14"/>
  <c r="L30" i="14"/>
  <c r="L28" i="14"/>
  <c r="L27" i="14"/>
  <c r="L26" i="14"/>
  <c r="L25" i="14"/>
  <c r="L24" i="14"/>
  <c r="L23" i="14"/>
  <c r="L21" i="14"/>
  <c r="L19" i="14"/>
  <c r="L17" i="14"/>
  <c r="L16" i="14"/>
  <c r="L14" i="14"/>
  <c r="L13" i="14"/>
  <c r="L11" i="14"/>
  <c r="L10" i="14"/>
  <c r="L9" i="14"/>
  <c r="L7" i="14"/>
  <c r="M5" i="14"/>
  <c r="L5" i="14"/>
  <c r="M44" i="16"/>
  <c r="M39" i="16"/>
  <c r="M35" i="16"/>
  <c r="M32" i="16"/>
  <c r="M30" i="16"/>
  <c r="M28" i="16"/>
  <c r="M25" i="16"/>
  <c r="M23" i="16"/>
  <c r="M19" i="16"/>
  <c r="M16" i="16"/>
  <c r="M14" i="16"/>
  <c r="M10" i="16"/>
  <c r="M6" i="16"/>
  <c r="M4" i="16"/>
  <c r="L44" i="16"/>
  <c r="L39" i="16"/>
  <c r="L35" i="16"/>
  <c r="L32" i="16"/>
  <c r="L30" i="16"/>
  <c r="L25" i="16"/>
  <c r="L23" i="16"/>
  <c r="L19" i="16"/>
  <c r="L16" i="16"/>
  <c r="L14" i="16"/>
  <c r="L10" i="16"/>
  <c r="L6" i="16"/>
  <c r="L4" i="16"/>
  <c r="L28" i="16"/>
  <c r="M1" i="15"/>
  <c r="L1" i="15"/>
  <c r="O1" i="13"/>
  <c r="M1" i="13"/>
  <c r="L1" i="13"/>
  <c r="M7" i="13"/>
  <c r="M9" i="13"/>
  <c r="M11" i="13"/>
  <c r="M13" i="13"/>
  <c r="M5" i="13"/>
  <c r="L7" i="13"/>
  <c r="L9" i="13"/>
  <c r="L11" i="13"/>
  <c r="L13" i="13"/>
  <c r="L5" i="13"/>
  <c r="M1" i="16" l="1"/>
  <c r="L1" i="16"/>
  <c r="L1" i="12" l="1"/>
  <c r="M1" i="12"/>
  <c r="BJ34" i="10"/>
  <c r="BJ67" i="10"/>
  <c r="BJ66" i="10"/>
  <c r="BJ65" i="10"/>
  <c r="BJ64" i="10"/>
  <c r="BJ25" i="10"/>
  <c r="BJ22" i="10"/>
  <c r="D68" i="8"/>
  <c r="E68" i="8"/>
  <c r="F68" i="8"/>
  <c r="G68" i="8"/>
  <c r="H68" i="8"/>
  <c r="I68" i="8"/>
  <c r="J68" i="8"/>
  <c r="K68" i="8"/>
  <c r="L68" i="8"/>
  <c r="M68" i="8"/>
  <c r="N68" i="8"/>
  <c r="O68" i="8"/>
  <c r="P68" i="8"/>
  <c r="Q68" i="8"/>
  <c r="R68" i="8"/>
  <c r="S68" i="8"/>
  <c r="T68" i="8"/>
  <c r="U68" i="8"/>
  <c r="V68" i="8"/>
  <c r="W68" i="8"/>
  <c r="X68" i="8"/>
  <c r="Y68" i="8"/>
  <c r="Z68" i="8"/>
  <c r="AA68" i="8"/>
  <c r="AB68" i="8"/>
  <c r="AC68" i="8"/>
  <c r="AD68" i="8"/>
  <c r="AE68" i="8"/>
  <c r="AF68" i="8"/>
  <c r="AG68" i="8"/>
  <c r="AH68" i="8"/>
  <c r="AI68" i="8"/>
  <c r="AJ68" i="8"/>
  <c r="AK68" i="8"/>
  <c r="AL68" i="8"/>
  <c r="AM68" i="8"/>
  <c r="AN68" i="8"/>
  <c r="AO68" i="8"/>
  <c r="AP68" i="8"/>
  <c r="AQ68" i="8"/>
  <c r="AR68" i="8"/>
  <c r="AS68" i="8"/>
  <c r="AT68" i="8"/>
  <c r="AU68" i="8"/>
  <c r="AV68" i="8"/>
  <c r="AW68" i="8"/>
  <c r="AX68" i="8"/>
  <c r="AY68" i="8"/>
  <c r="AZ68" i="8"/>
  <c r="BA68" i="8"/>
  <c r="BB68" i="8"/>
  <c r="BC68" i="8"/>
  <c r="BD68" i="8"/>
  <c r="BE68" i="8"/>
  <c r="BF68" i="8"/>
  <c r="BG68" i="8"/>
  <c r="BH68" i="8"/>
  <c r="BI68" i="8"/>
  <c r="BJ68" i="8"/>
  <c r="BZ115" i="7" l="1"/>
  <c r="AU5" i="7" l="1"/>
</calcChain>
</file>

<file path=xl/sharedStrings.xml><?xml version="1.0" encoding="utf-8"?>
<sst xmlns="http://schemas.openxmlformats.org/spreadsheetml/2006/main" count="9112" uniqueCount="819">
  <si>
    <t>ADMINISTRATIA NATIONALA A PENITENCIARELOR (0004)</t>
  </si>
  <si>
    <t>IM CENTRUL STOMATOLOGIC RAIONAL CIMISLIA (0136)</t>
  </si>
  <si>
    <t>IM CENTRUL STOMATOLOGIC RAIONAL IALOVENI (0141)</t>
  </si>
  <si>
    <t>IM CENTRUL STOMATOLOGIC RAIONAL REZINA (0146)</t>
  </si>
  <si>
    <t>IM CENTRUL STOMATOLOGIC RAIONAL UNGHENI (0154)</t>
  </si>
  <si>
    <t>IMSP ASOCIATIA MEDICALA TERITORIALA BOTANICA (0160)</t>
  </si>
  <si>
    <t>IMSP ASOCIATIA MEDICALA TERITORIALA BUIUCANI (0161)</t>
  </si>
  <si>
    <t>IMSP ASOCIATIA MEDICALA TERITORIALA CENTRU (0162)</t>
  </si>
  <si>
    <t>IMSP ASOCIATIA MEDICALA TERITORIALA CIOCANA (0163)</t>
  </si>
  <si>
    <t>IMSP ASOCIATIA MEDICALA TERITORIALA RASCANI (0164)</t>
  </si>
  <si>
    <t>IMSP CENTRUL DE SANATATE DUBASARI (0252)</t>
  </si>
  <si>
    <t>IMSP CENTRUL DE SANATATE RASPOPENI (0339)</t>
  </si>
  <si>
    <t>IMSP CENTRUL DE SANATATE SANGEREII NOI (0352)</t>
  </si>
  <si>
    <t>IMSP CENTRUL STOMATOLOGIC MUNICIPAL BALTI (0419)</t>
  </si>
  <si>
    <t>IMSP CLINICA UNIVERSITARA STOMATOLOGICA A USMF N TESTEMITANU (0422)</t>
  </si>
  <si>
    <t>IMSP INSTITUTUL DE CARDIOLOGIE (0425)</t>
  </si>
  <si>
    <t>IMSP INSTITUTUL DE MEDICINA URGENTA (0426)</t>
  </si>
  <si>
    <t>IMSP INSTITUTUL DE NEUROLOGIE SI NEUROCHIRURGIE DIOMID GHERMAN (0427)</t>
  </si>
  <si>
    <t>IMSP INSTITUTUL DE PNEUMOLOGIE CHIRIL DRAGANIUC (0428)</t>
  </si>
  <si>
    <t>IMSP INSTITUTUL MAMEI SI COPILULUI (0429)</t>
  </si>
  <si>
    <t>IMSP INSTITUTUL ONCOLOGIC (0430)</t>
  </si>
  <si>
    <t>IMSP MATERNITATEA MUNICIPALA NR 2 (0431)</t>
  </si>
  <si>
    <t>IMSP POLICLINICA STOMATOLOGICA REPUBLICANA (0433)</t>
  </si>
  <si>
    <t>IMSP SPITALUL CLINIC BALTI (0436)</t>
  </si>
  <si>
    <t>IMSP SPITALUL CLINIC DE PSIHIATRIE (0438)</t>
  </si>
  <si>
    <t>IMSP SPITALUL CLINIC DE TRAUMATOLOGIE SI ORTOPEDIE (0439)</t>
  </si>
  <si>
    <t>IMSP SPITALUL CLINIC MUNICIPAL DE COPII V IGNATENCO (0442)</t>
  </si>
  <si>
    <t>IMSP SPITALUL CLINIC MUNICIPAL DE FTIZIOPNEUMOLOGIE (0443)</t>
  </si>
  <si>
    <t>IMSP SPITALUL CLINIC MUNICIPAL GHEORGHE PALADI (0444)</t>
  </si>
  <si>
    <t>IMSP SPITALUL CLINIC MUNICIPAL SFANTA TREIME (0446)</t>
  </si>
  <si>
    <t>IMSP SPITALUL CLINIC MUNICIPAL SFANTUL ARHANGHEL MIHAIL (0447)</t>
  </si>
  <si>
    <t>IMSP SPITALUL CLINIC REPUBLICAN TIMOFEI MOSNEAGA (0448)</t>
  </si>
  <si>
    <t>IMSP SPITALUL DE PSIHIATRIE BALTI (0450)</t>
  </si>
  <si>
    <t>IMSP SPITALUL DE STAT (0452)</t>
  </si>
  <si>
    <t>IMSP SPITALUL RAIONAL ANENII NOI (0453)</t>
  </si>
  <si>
    <t>IMSP SPITALUL RAIONAL BASARABEASCA (0454)</t>
  </si>
  <si>
    <t>IMSP SPITALUL RAIONAL BRICENI (0455)</t>
  </si>
  <si>
    <t>IMSP SPITALUL RAIONAL CAHUL (0456)</t>
  </si>
  <si>
    <t>IMSP SPITALUL RAIONAL CALARASI (0457)</t>
  </si>
  <si>
    <t>IMSP SPITALUL RAIONAL CANTEMIR (0458)</t>
  </si>
  <si>
    <t>IMSP SPITALUL RAIONAL CAUSENI ANA SI ALEXANDRU (0459)</t>
  </si>
  <si>
    <t>IMSP SPITALUL RAIONAL CEADIR-LUNGA (0460)</t>
  </si>
  <si>
    <t>IMSP SPITALUL RAIONAL CIMISLIA (0461)</t>
  </si>
  <si>
    <t>IMSP SPITALUL RAIONAL COMRAT ISAAC GURFINCHEL (0462)</t>
  </si>
  <si>
    <t>IMSP SPITALUL RAIONAL CRIULENI (0463)</t>
  </si>
  <si>
    <t>IMSP SPITALUL RAIONAL DROCHIA NICOLAE TESTEMITANU (0465)</t>
  </si>
  <si>
    <t>IMSP SPITALUL RAIONAL EDINET (0466)</t>
  </si>
  <si>
    <t>IMSP SPITALUL RAIONAL FALESTI (0467)</t>
  </si>
  <si>
    <t>IMSP SPITALUL RAIONAL FLORESTI (0468)</t>
  </si>
  <si>
    <t>IMSP SPITALUL RAIONAL GLODENI (0469)</t>
  </si>
  <si>
    <t>IMSP SPITALUL RAIONAL HANCESTI (0470)</t>
  </si>
  <si>
    <t>IMSP SPITALUL RAIONAL IALOVENI (0471)</t>
  </si>
  <si>
    <t>IMSP SPITALUL RAIONAL LEOVA (0472)</t>
  </si>
  <si>
    <t>IMSP SPITALUL RAIONAL NISPORENI (0473)</t>
  </si>
  <si>
    <t>IMSP SPITALUL RAIONAL OCNITA (0474)</t>
  </si>
  <si>
    <t>IMSP SPITALUL RAIONAL ORHEI (0475)</t>
  </si>
  <si>
    <t>IMSP SPITALUL RAIONAL RASCANI (0476)</t>
  </si>
  <si>
    <t>IMSP SPITALUL RAIONAL REZINA (0477)</t>
  </si>
  <si>
    <t>IMSP SPITALUL RAIONAL SANGEREI (0478)</t>
  </si>
  <si>
    <t>IMSP SPITALUL RAIONAL SOLDANESTI (0479)</t>
  </si>
  <si>
    <t>IMSP SPITALUL RAIONAL SOROCA A PRISACARI (0480)</t>
  </si>
  <si>
    <t>IMSP SPITALUL RAIONAL STEFAN VODA (0481)</t>
  </si>
  <si>
    <t>IMSP SPITALUL RAIONAL STRASENI (0482)</t>
  </si>
  <si>
    <t>IMSP SPITALUL RAIONAL TELENESTI (0484)</t>
  </si>
  <si>
    <t>IMSP SPITALUL RAIONAL UNGHENI (0485)</t>
  </si>
  <si>
    <t>IMSP SPITALUL RAIONAL VULCANESTI (0486)</t>
  </si>
  <si>
    <t>IP STOMATOLOGIE COMRAT (0492)</t>
  </si>
  <si>
    <t>SERVICIUL DE INFORMATII SI SECURITATE AL REPUBLICII MOLDOVA (0569)</t>
  </si>
  <si>
    <t>SERVICIUL MEDICAL AL MINISTERULUI AFACERILOR INTERNE (0570)</t>
  </si>
  <si>
    <t>SPITALUL CLINIC MILITAR CENTRAL (0576)</t>
  </si>
  <si>
    <t>Acid poliglicolic PGA USP 2-0, ac 20 mm, rotund  ( 001664 ), Acid poliglicolic PGA USP 2-0
Lungimea firului minim 75cm. 
ac rotund 1/2 x 20mm 
Corespunderea grosimii acului cu grosimea firului de sutură., Bucată</t>
  </si>
  <si>
    <t>Acid poliglicolic PGA USP 2-0, ac 20 mm, tăietor  ( 001665 ), Acid poliglicolic PGA USP 2-0
Lungimea firului minim 75cm.
1 ac taietor 1/2 x 20mm 
Corespunderea grosimii acului cu grosimea firului de sutură., Bucată</t>
  </si>
  <si>
    <t>Acid poliglicolic PGA USP 2-0, ac 26 mm  ( 001666 ), Acid poliglicolic PGA USP 2-0
Lungimea firului minim 75cm.
1 ac taietor 1/2 x 26mm  
Corespunderea grosimii acului cu grosimea firului de sutură., Bucată</t>
  </si>
  <si>
    <t>Acid poliglicolic PGA USP2-0, ac 26-28 mm Acid poliglicolic PGA USP 2-0, ac 26-28 mm ( 001667 ), Acid poliglicolic PGA USP 2-0
Lungimea firului minim 75cm.
1 ac ½rotund 26-28 mm. 
Corespunderea grosimii acului cu grosimea firului de sutură., Bucată</t>
  </si>
  <si>
    <t>Acid poliglicolic PGA USP 2-0, ac 30 mm ( 001668 ), Acid poliglicolic PGA USP 2-0
Lungimea firului minim 75cm.
1 ac 1/2  Taper Point rotund 30 mm +/-1 mm. 
Corespunderea grosimii acului cu grosimea firului de sutură., Bucată</t>
  </si>
  <si>
    <t>Acid poliglicolic PGA USP 2-0, ac 36 mm  ( 001669 ), Acid poliglicolic PGA USP 2-0
Lungimea firului minim 70cm. 
1 ac 3/8 tăietor 36 mm +/-1 mm. 
Corespunderea grosimii acului cu grosimea firului de sutură., Bucată</t>
  </si>
  <si>
    <t>Acid poliglicolic PGA USP 2, ac 40 mm  ( 001670 ), Acid poliglicolic PGA USP 2, 
Lungimea firului minim 75cm
1 ac circular. 1/2 rotund 40mm +/-1 mm. 
Tipul firului: multifilament impletit si filmat.
Compozitie: acid poliglicolic (PGA).
Film (invelis): policaprolactona si calciu stearat.
Culoare: violet / bej /incolor. Biocompatibilitate: reactie minima la nivel de tesut. Resorbtie: prin hidroliza materialul este descompus prin resorbtie totala intre 60 si 90 de zile, Bucată</t>
  </si>
  <si>
    <t>Acid poliglicolic PGA USP 2, ac 48 mm  ( 001671 ), Acid poliglicolic PGA USP 2;
Lungimea firului minim 75cm;
1 ac rotund 1/2– 48mm +/-1 mm. 
Corespunderea grosimii acului cu grosimea firului de sutură., Bucată</t>
  </si>
  <si>
    <t>Acid poliglicolic PGA USP2-0, ac 48 mm Acid poliglicolic PGA USP 2-0, ac 48 mm ( 001672 ), Acid poliglicolic PGA USP 2-0
Lungimea firului minim 75cm.
1 ac  circular 1/2  Taper Point rotund 48mm +/-1 mm.  
Corespunderea grosimii acului cu grosimea firului de sutură., Bucată</t>
  </si>
  <si>
    <t>Capron / steril  împletit USP 1 -METRIC 4  ( 001692 ), Capron / steril  împletit USP 1 -METRIC 4
Lungimea 20m, sutura  împletită,  nevopsită, pe suport cilindric tip bobină-mosor, steril., Bucată</t>
  </si>
  <si>
    <t>Capron / steril  împletit USP 2-0, METRIC 3  ( 001693 ), Capron / steril  împletit USP 2-0, METRIC 3
Lungimea 20m. sutura  împletită.  nevopsită. pe suport cilindric tip bobină-mosor. steril., Bucată</t>
  </si>
  <si>
    <t>Capron din bobine N3  ( 001694 ), Capron din bobine N3 (250 m). Nerezorbabil. Răsucit. Alb. Nesteril. Material de sutură., Bucată</t>
  </si>
  <si>
    <t>Capron chirurgical nesteril EP4 L-130m. N 4  ( 001695 ), Capron chirurgical nesteril EP4
Lungimea 130m. Bobine. neresorbabil. răsucit. alb. nesteril. material de sutură/metru, Bucată</t>
  </si>
  <si>
    <t>Capron chirurgical nesteril EP5 L-80m. N 5  ( 001696 ), Capron chirurgical nesteril EP5 
Lungimea 80m. Bobine. neresorbabil. răsucit. alb. nesteril. material de sutură/metru, Bucată</t>
  </si>
  <si>
    <t>Lenta pentru turnichete  ( 001728 ), Lenta pentru turnichete. 
Lungimea- minim 70-75 cm; Latimea - 3mm., Bucată</t>
  </si>
  <si>
    <t>NYLON USP 2-0, ac rotund 26 mm  ( 001754 ), NYLON USP 2-0
Lungimea firului minim 75cm.
1 ac rotund 26 mm 1/2.  
Corespunderea grosimii acului cu grosimea firului de sutură., Bucată</t>
  </si>
  <si>
    <t>NYLON USP 2-0, ac taietor 26 mm  ( 001755 ), NYLON USP 2-0 
Lungimea firului minim 45cm.
1 ac taietor 26 mm 3/8  
Corespunderea grosimii acului cu grosimea firului de sutură., Bucată</t>
  </si>
  <si>
    <t>NYLON USP 3-0, ac rotund. 16 mm  ( 001756 ), NYLON USP 3-0
Lungimea firului minim 75cm.
1 ac rotund, lungime 16 mm .1/2 .  
Corespunderea grosimii acului cu grosimea firului de sutură., Bucată</t>
  </si>
  <si>
    <t>NYLON USP 4-0; - 2 ace  ( 001757 ), NYLON USP 4-0
Lungimea firului minim 45cm.
2 ace rotund. lungimea 8-9 mm. curbura 5/8. 
Corespunderea grosimii acului cu grosimea firului de sutură, Bucată</t>
  </si>
  <si>
    <t>NYLON USP 4-0, ac rotund. 15 mm  ( 001758 ), NYLON USP 4-0.
Lungimea firului minim 45cm. 
1 ac rotund. 15 mm. 3/8. 
Corespunderea grosimii acului cu grosimea firului de sutură., Bucată</t>
  </si>
  <si>
    <t>NYLON USP 5-0, ac tăietor. 15 mm  ( 001759 ), NYLON USP 5-0
Lungimea firului minim 45cm.
1 ac taitor. 15 mm. 3/8.  
Corespunderea grosimii acului cu grosimea firului de sutură., Bucată</t>
  </si>
  <si>
    <t>NYLON USP 9-0, 2 ace, oftalmologie  ( 001760 ), NYLON USP 9-0
Lungimea firului minim 30 cm 
2 ace 3/8 , tip spatula, L=6,55±2% mm
Corespunderea grosimii acului cu grosimea firului de sutură., Bucată</t>
  </si>
  <si>
    <t>NYLON USP 10-0- 2 ace, oftalmologie  ( 001761 ), NYLON USP 10-0, Sutura armata 
Lungimea suturii 30 cm ± 1cm
doua ace, ac curbat lungimea 6 mm ± 0,1 mm, 3/8, tip spatulat rotunjit, swage laser.
Corespunderea grosimii acului cu grosimea firului de sutură., Bucată</t>
  </si>
  <si>
    <t>Nylon USP 10/0, ac 6 mm  ( 001762 ), NYLON USP 10-0, Sutura armata 
Lungimea suturii 15cm ± 0,5 cm
1 ac, ac curbat lungimea 6 mm ± 0,1 mm, 3/8, tip spatulat rotunjit, swage laser.
Corespunderea grosimii acului cu grosimea firului de sutură., Bucată</t>
  </si>
  <si>
    <t>POLIDIOXANONA USP 1, ac 17 mm  ( 001765 ), POLIDIOXANONA USP 1
Lungimea firului minim 90cm 
1 ac ½rotund  17mm ± 2%. 
Corespunderea grosimii acului cu grosimea firului de sutura, Bucată</t>
  </si>
  <si>
    <t>POLIDIOXANONA USP 1, ac 30 mm  ( 001766 ), POLIDIOXANONA USP 1
Lungimea firului minim 75cm. 
1 ac 30 mm. 1/2 cerc. Rotund. 
Corespunderea grosimii acului cu grosimea firului de sutură., Bucată</t>
  </si>
  <si>
    <t>POLIDIOXANONA USP 2-0, ac 17 mm  ( 001767 ), POLIDIOXANONA USP 2-0
Lungimea firului minim 90cm 
1 ac ½rotund  17mm ± 2%. 
Corespunderea grosimii acului cu grosimea firului de sutura, Bucată</t>
  </si>
  <si>
    <t>POLIDIOXANONA USP 2-0, ac 30 mm  ( 001768 ), POLIDIOXANONA USP 2-0
Lungimea firului minim 75cm. 
1 ac. 1/2 30mm +/-1 mm. Rotund.  
Corespunderea grosimii acului cu grosimea firului de sutură., Bucată</t>
  </si>
  <si>
    <t>POLIDIOXANONA USP 3-0, ac 25 mm  ( 001770 ), POLIDIOXANONA USP 3-0; 
Lungimea suturii (cm) – 60-75; 
Lungimea acului (mm) – 25± 2%; Curbura acului - 3/8 cutting;
să-şi menţină proprietăţile de 75-80% la 14 zile şi 40-50% la 21 de zile. 
Corespunderea grosimii acului cu grosimea firului de sutură., Bucată</t>
  </si>
  <si>
    <t>POLIDIOXANONA USP 3-0, ac 26 mm  ( 001771 ), POLIDIOXANONA USP 3-0
Lungimea firului minim  90 cm 
1 ac ½rotund  26mm ±2%. 
Corespunderea grosimii acului cu grosimea firului de sutură, Bucată</t>
  </si>
  <si>
    <t>POLIDIOXANONA USP 3-0, ac 30 mm  ( 001772 ), POLIDIOXANONA USP 3-0
Lungimea firului minim 75cm. 
1 ac. 1/2 30mm +/-1mm; 
Corespunderea grosimii acului cu grosimea firului de sutură., Bucată</t>
  </si>
  <si>
    <t>POLIDIOXANONA USP 4-0 - 2 ace  ( 001773 ), POLIDIOXANONA USP 4-0
Lungimea minim 90 cm. 
2 ace rotunde 20 mm. 1/2 din cerc.
Corespunderea grosimii acului cu grosimea firului de sutură., Bucată</t>
  </si>
  <si>
    <t>POLIDIOXANONA USP 4-0, ac 15 mm  ( 001774 ), POLIDIOXANONA USP 4-0
Lungimea firului minim 75cm. 
Lungimea acului -15mm. curbura acului -3\8 reverse cutting. 
Corespunderea grosimii acului cu grosimea firului de sutură., Bucată</t>
  </si>
  <si>
    <t>POLIDIOXANONA USP 4-0, ac 17 mm  ( 001775 ), POLIDIOXANONA USP 4-0
Lungimea firului minim 90 cm 
1 ac ½rotund  17mm ± 2%. 
Corespunderea grosimii acului cu grosimea firului de sutură, Bucată</t>
  </si>
  <si>
    <t>POLIDIOXANONA USP 4-0, ac 24 mm  ( 001776 ), POLIDIOXANONA USP 4-0
Lungimea firului minim 75cm. 
Lungimea acului -24mm. curbura acului -3\8 reverse cutting. 
Corespunderea grosimii acului cu grosimea firului de sutură., Bucată</t>
  </si>
  <si>
    <t>POLIDIOXANONA USP 5-0, ac 13 mm  ( 001777 ), POLIDIOXANONA USP 5-0
Lungimea firului minim 70cm 
1 ac ½ rotund 13mm ±2%. 
Corespunderea grosimii acului cu grosimea firului de sutura, Bucată</t>
  </si>
  <si>
    <t>POLIDIOXANONA USP 5-0, ac 17 mm  ( 001778 ), POLIDIOXANONA USP 5-0
Lungimea firului minim 75cm 
Lungimea acului (mm) -17 . curbura acului -3\8 cuting. 
Corespunderea grosimii acului cu grosimea firului de sutură., Bucată</t>
  </si>
  <si>
    <t>POLIDIOXANONA USP 6-0, ac 13 mm  ( 001779 ), POLIDIOXANONA USP 6-0
Lungimea firului minim  70cm 
1 ac ½rotund 13mm ±2%. 
Corespunderea grosimii acului cu grosimea firului de sutură, Bucată</t>
  </si>
  <si>
    <t>POLIGLACTIN 910 USP 0, ac 36 mm  ( 001791 ), POLIGLACTIN 910 USP 0
Lungimea firului minim 75cm. 
1 ac 1/2rotund 36mm. 
Corespunderea grosimii acului cu grosimea firului de sutură., Bucată</t>
  </si>
  <si>
    <t>POLIGLACTIN 910 USP 0, ac 45 mm  ( 001792 ), POLIGLACTIN 910 USP 0
Să-şi menţină proprităţile de 80% la 14 zile şi 30% la 21 de zile. Rezistența initiala a nodului nu mai putin de 140% a standardelor
Lungimea firului minim 75cm
Lungimea acului (mm) 45 +/-1 mm, Curbura acului 1/2 Taper
	Corespunderea grosimii acului cu grosimea firului de sutură., Bucată</t>
  </si>
  <si>
    <t>POLIGLACTIN 910 USP 1, ac 36 mm  ( 001793 ), POLIGLACTIN 910 USP 1
Lungimea firului minim 75cm.
1 ac 1/2rotund 36mm. 
Corespunderea grosimii acului cu grosimea firului de sutură., Bucată</t>
  </si>
  <si>
    <t>POLIGLACTIN 910 USP 2-0, ac 36 mm  ( 001794 ), POLIGLACTIN 910 USP 2-0
Lungimea firului minim  90 cm.  
1/2 ac rotund 36 mm +/-1 mm. 
Corespunderea grosimii acului cu grosimea firului de sutură, Bucată</t>
  </si>
  <si>
    <t>POLIGLACTIN 910 USP 2-0, ac 36-37 mm  ( 001795 ), POLIGLACTIN 910 USP 2-0
Lungimea firului minim 75cm
Lungimea acului (mm) – 37-36; Curbura acului – ½ Taper; 
Corespunderea grosimii acului cu grosimea firului de sutură., Bucată</t>
  </si>
  <si>
    <t>POLIGLACTIN 910 USP 3-0, ac 22 mm  ( 001796 ), POLIGLACTIN 910 USP 3-0
Lungimea firului minim  70 cm.  
1/2 ac rotund 22 mm ±2%. 
Corespunderea grosimii acului cu grosimea firului de sutură, Bucată</t>
  </si>
  <si>
    <t>POLIGLACTIN 910 USP 3-0, ac 26 mm  ( 001797 ), POLIGLACTIN 910 USP 3-0
Lungimea firului 70 cm. 
2 ace 5/8 . rotunde. lungimea acului 26 mm. 
Corespunderea grosimii acului cu grosimea firului de sutură., Bucată</t>
  </si>
  <si>
    <t>POLIGLACTIN 910 USP 3-0, ac 37 mm  ( 001798 ), POLIGLACTIN 910 USP 3-0
Lungimea firului minim 75cm ; 
Lungimea acului (mm) – 37 ± 2%; Curbura acului – ½ Tapercut; 
Corespunderea grosimii acului cu grosimea firului de sutură., Bucată</t>
  </si>
  <si>
    <t>Polipropilenă USP 0, ac 30-40 mm  ( 001799 ), Polipropilenă USP 0
Lungimea firului minim 75cm. 
1 ac 30-40 mm. 1/2 cerc. Rotund. 
Corespunderea grosimii acului cu grosimea firului de sutură., Bucată</t>
  </si>
  <si>
    <t>Polipropilenă USP 1, ac 30 mm  ( 001800 ), Polipropilenă USP 1
Lungimea firului minim 90cm. 
1 ac 1/2 rotund 30mm +/-1 mm. 
Corespunderea grosimii acului cu grosimea firului de sutură., Bucată</t>
  </si>
  <si>
    <t>Polipropilenă USP 10-0, 2 ace, oftalmologie  ( 001801 ), Polipropilenă USP 10-0,  
Lungimea firului albastru 30 cm
2 ace: unul drept si unul curb, ac spatulat, ac drept L=16,0 ±2% mm, ac  curbat - 4,5mm,  curbura 7/16, 
Corespunderea grosimii acului cu grosimea firului de sutură., Bucată</t>
  </si>
  <si>
    <t>Polipropilenă USP 10-0, ac 15-16 mm  ( 001802 ), Polipropilenă USP 10-0,  
Lungimea firului albastru 20 cm
1 ac curbat 15- 16 mm spatulat rotunjit, swage laser, curbura 1/4, 
Corespunderea grosimii acului cu grosimea firului de sutură., Bucată</t>
  </si>
  <si>
    <t>Polipropilenă USP 10-0, 2 ace, oftalmologie  ( 001803 ), Polipropilenă USP 10-0
Lungimea firului albastru 20 cm,
2 ace drepte L= 16 mm±2% , 
Corespunderea grosimii acului cu grosimea firului de sutură., Bucată</t>
  </si>
  <si>
    <t>Polipropilenă USP 2-0, 2 ace  ( 001804 ), Polipropilenă USP 2-0
Lungimea firului 90cm 
2 ace  ½rotund 20mm ±2%.
Corespunderea grosimii acului cu grosimea firului de sutură, Bucată</t>
  </si>
  <si>
    <t>Polipropilenă USP 2-0, 2 ace  ( 001805 ), Polipropilenă USP 2-0
Lungimea firului 90cm. 
2 ace  ½rotund 26 mm ±2%. 
Corespunderea grosimii acului cu grosimea firului de sutură, Bucată</t>
  </si>
  <si>
    <t>Polipropilenă USP 2-0, ac 20-22 mm  ( 001806 ), Polipropilenă USP 2-0
Lungimea firului minim 75cm. 
1 ac tăitor 20-22mm. 1/2 cerc. 
Corespunderea grosimii acului cu grosimea firului de sutură, Bucată</t>
  </si>
  <si>
    <t>Polipropilenă USP 2-0, ac 30 mm  ( 001807 ), Polipropilenă USP 2-0
Lungimea firului minim 75cm. 
1 ac 30 mm. 3/8 cerc. Rotund. 
Corespunderea grosimii acului cu grosimea firului de sutură., Bucată</t>
  </si>
  <si>
    <t>Polipropilenă USP 2-0, ac 30 mm  ( 001808 ), Polipropilenă USP 2-0
Lungimea firului minim 90cm.
1 ac rotund  30mm. 1/2 din cerc. 
Corespunderea grosimii acului cu grosimea firului de sutură., Bucată</t>
  </si>
  <si>
    <t>Polipropilenă USP 3-0, 2 ace  ( 001809 ), Polipropilenă USP 3-0
Lungimea firului 90 cm 
2 ace  ½rotund  26mm ±2%. 
Corespunderea grosimii acului cu grosimea firului de sutură, Bucată</t>
  </si>
  <si>
    <t>Polipropilenă USP 3-0, ac 22 mm  ( 001810 ), Polipropilenă USP 3-0
Lungimea firului minim 75 cm.  
1/2 ac rotund 22 mm ± 2%. 
Corespunderea grosimii acului cu grosimea firului de sutură, Bucată</t>
  </si>
  <si>
    <t>Polipropilenă USP 3-0, ac 30 mm  ( 001811 ), Polipropilenă USP 3-0
Lungimea firului minim 75cm. 
1 ac 30 mm. 3/8 cerc. Rotund. 
Corespunderea grosimii acului cu grosimea firului de sutură., Bucată</t>
  </si>
  <si>
    <t>Polipropilenă USP 4-0, 2 ace  ( 001812 ), Polipropilen USP 4-0
Lungimea firului 90 cm 
2 ace  ½rotund  17mm ±2%. 
Corespunderea grosimii acului cu grosimea firului de sutură, Bucată</t>
  </si>
  <si>
    <t>Polipropilenă USP 4-0, ac 19 mm  ( 001813 ), Polipropilenă USP 4-0
Lungimea firului minim 45 cm. 
1/2 ac tăietor 19 mm ±2%. 
Corespunderea grosimii acului cu grosimea firului de sutură, Bucată</t>
  </si>
  <si>
    <t>Polipropilenă USP 4-0, ac 20 mm  ( 001814 ), Polipropilenă USP 4-0
Lungimea firului minim 90 cm.  
1/2 ac rotund 20 mm ±2%. 
Corespunderea grosimii acului cu grosimea firului de sutură, Bucată</t>
  </si>
  <si>
    <t>Polipropilenă USP 4-0, ac 30 mm  ( 001815 ), Polipropilenă USP 4-0
Lungimea firului minim 75cm,
ac 1/2 rotund. circular. lungime ac 30 mm+/- 1 mm; 
Corespunderea grosimii acului cu grosimea firului de sutură., Bucată</t>
  </si>
  <si>
    <t>Polipropilenă USP 5-0, 2 ace  ( 001816 ), Polipropilenă USP 5-0
Lungimea firului 90 cm 
2 ace  ½rotund  16mm ±2%. 
Corespunderea grosimii acului cu grosimea firului de sutură, Bucată</t>
  </si>
  <si>
    <t>Polipropilenă USP 5-0, ac 13 mm  ( 001817 ), Polipropilenă USP 5-0
Lungimea firului minim  45 cm. 
1/2 ac rotund 13 mm ± 2%. 
Corespunderea grosimii acului cu grosimea firului de sutură, Bucată</t>
  </si>
  <si>
    <t>Polipropilenă USP 5-0, ac 17-18 mm  ( 001818 ), Polipropilenă USP 5-0
Lungimea firului 90 cm.
2 ace rotunde 17-18 mm. 1/2 din cerc.
Corespunderea grosimii acului cu grosimea firului de sutură., Bucată</t>
  </si>
  <si>
    <t>Polipropilenă USP 5-0, ac 26 mm  ( 001819 ), Polipropilenă USP 5-0
Lungimea firului minim 75 cm. 
1/2 ac rotund 26 mm. 
Corespunderea grosimii acului cu grosimea firului de sutură, Bucată</t>
  </si>
  <si>
    <t>Polipropilenă USP 6-0, 2 ace  ( 001820 ), Polipropilenă USP 6-0
Lungimea firului 75 cm   
2 ace ½ rotund 13mm ± 2%.
Corespunderea grosimii acului cu grosimea firului de sutură, Bucată</t>
  </si>
  <si>
    <t>Polipropilenă USP 6-0, ac 13 mm  ( 001821 ), Polipropilenă USP 6-0
Lungimea firului minim 75 cm.  
1/2 ac rotund 13 mm  ±2%. 
Corespunderea grosimii acului cu grosimea firului de sutură, Bucată</t>
  </si>
  <si>
    <t>Polipropilenă USP 6-0, ac 13 mm  ( 001822 ), Polipropilenă USP 6-0
Lungimea firului 75cm.
1 ac rotund, lungime 13 mm, forma curburii 3/8. 
Corespunderea grosimii acului cu grosimea firului de sutură., Bucată</t>
  </si>
  <si>
    <t>Capron / steril  împletit USP 3-0,METRIC 2 ( G47971 ), Capron / steril  împletit. USP 3/0-METRIC 2. 20m. sutura  împletită.  nevopsită. pe suport cilindric tip bobină-mosor. steril.
, Bucată</t>
  </si>
  <si>
    <t>Nylon USP 9-0, 2 ace ( G47978 ), Nailon oftalmic monofil. 9-0, 0,2mm x30 cm (2 ace 3/8 , tip spatula, d=0,20±2% mm, L=6,5±2% mm), steril.Corespunderea grosimii acului cu grosimea firului de sutură. , Bucată</t>
  </si>
  <si>
    <t>Polipropilenă USP 1,metric 4, cu ac 1/2, lungimea acului 35-39 mm, ac taios lungimea atei 75 cm, Sutura atraumatica  ( G47981 ), Sutura atraumatica Polipropilen,USP 1,metric 4, cu ac 1/2, lungimea acului 35-39 mm, ac taios lungimea atei 75 cm, Bucată</t>
  </si>
  <si>
    <t>Polipropilenă USP 1,metric 4, cu ac 1/2, lungimea acului 35-39 mm, round bondied, lungimea atei 75 cm, Sutura atraumatica  ( G47982 ), Sutura atraumatica Polipropilen, USP 1,metric 4, cu ac 1/2, lungimea acului 35-39 mm, round bondied, lungimea atei 75 cm, Bucată</t>
  </si>
  <si>
    <t>Polipropilenă USP 2 ,metric 5,  ac 1/2, lungimea acului 40, round bondied, lungimea  atei 75 cm, Sutura atraumatica  ( G47983 ), Sutura atraumatica Polipropilen, USP 2,metric 5,  ac 1/2, lungimea acului 40, round bondied, lungimea  atei 75 cm, Bucată</t>
  </si>
  <si>
    <t>Polipropilenă USP 2, metric 5, cu ac 1/2, lungimea acului 35-39 mm, ac taios, lungimea  atei 75 cm, Sutura atraumatica  ( G47984 ), Sutura atraumatica Polipropilen, USP 2, metric 5, cu ac 1/2, lungimea acului 35-39 mm, ac taios, lungimea  atei 75 cm, Bucată</t>
  </si>
  <si>
    <t>Polipropilenă USP 2, metric 5,cu ac 1/2, lungimea acului 35-39 mm, round bondied, lungimea  atei 75 cm, Sutura atraumatica  ( G47985 ), Sutura atraumatica Polipropilen, USP 2, metric 5,cu ac 1/2, lungimea acului 35-39 mm, round bondied, lungimea  atei 75 cm, Bucată</t>
  </si>
  <si>
    <t>Polipropilenă USP 2,metric 5,  ac 1/2, lungimea acului 48, round bondied, lungimea  atei 75 cm ( G47986 ), Sutura atraumatica Polipropilen, USP 2,metric 5,  ac 1/2, lungimea acului 48, round bondied, lungimea  atei 75 cm, Bucată</t>
  </si>
  <si>
    <t>Polipropilenă USP 2,metric 5, cu ac 1/2, lungimea acului 40 mm, ac taios, lungimea  atei 75 cm, Sutura atraumatica  ( G47987 ), Sutura atraumatica Polipropilen, USP 2,metric 5, cu ac 1/2, lungimea acului 40 mm, ac taios, lungimea  atei 75 cm, Bucată</t>
  </si>
  <si>
    <t>Catgut necromat USP 3-0, fără ac Nr 7 ( G47988 ), Catgut necromat 150 cm. N 7 metric steril, Bucată</t>
  </si>
  <si>
    <t>Catgut plain USP 0, ac 37 mm ( G47990 ), Surgical suture. Plain Catgut. absorbable suture.  USP0. Lungimea firului minim 75cm.  1/2 circle round bodied. 37mm. Corespunderea grosimii acului cu grosimea firului de sutură., Bucată</t>
  </si>
  <si>
    <t>Catgut plain USP 1-0, ac 40-45 mm ( G47991 ), Catgut plan cu ac: lungimea 1/2- min. 40 maxim 45 mm. EP-4. Lungimea firului minim 75cm. Steril. USP 1-0. Corespunderea grosimii acului cu grosimea firului de sutură., Bucată</t>
  </si>
  <si>
    <t>Catgut plain USP 3-0, ac 30-35 mm ( G47992 ), Catgut plain. USP-3-0; Lungimea firului minim 75cm. ac 1/2 rotund  30-35 mm. Corespunderea grosimii acului cu grosimea firului de sutură., Bucată</t>
  </si>
  <si>
    <t>Catgut Plain USP 0, fără ac ( G47995 ), Catgut Plain USP 0(EP 4) fara ac L 150cm, Bucată</t>
  </si>
  <si>
    <t>Catgut Plain USP 1, fără ac ( G47996 ), Catgut Plain USP 1 (EPS 5) fara ac L 150cm, Bucată</t>
  </si>
  <si>
    <t>Specificația Tehnică</t>
  </si>
  <si>
    <t>Nr. Lot</t>
  </si>
  <si>
    <t>Cantitatea Totală</t>
  </si>
  <si>
    <t>Denumirea Lotului</t>
  </si>
  <si>
    <t>Achiziționarea centralizată a materialelor de sutură conform necesităților IMSP - beneficiari pentru anul 2026</t>
  </si>
  <si>
    <t>Capron / steril  împletit USP 2, METRIC 5 ( G47968 ), Capron / steril  împletit. USP 2-METRIC 5. 20m. sutura  împletită.  nevopsită. pe suport cilindric tip bobină-mosor. steril.Neresorbabil. Ambalare individuală
, Bucată</t>
  </si>
  <si>
    <t>Catgut necromat USP 2, fără ac Nr 6 ( G47994 ), Catgut necromat 150 cm. N 6 metric steril, fara ac, Ambalat individual, Bucată</t>
  </si>
  <si>
    <t>Catgut necromat USP 2, fără ac Nr 5 ( G47993 ), Catgut necromat 150cm. N 5 metric steril. USP 2, fara ac,  Ambalat individual, Bucată</t>
  </si>
  <si>
    <t xml:space="preserve">Catgut necromat USP 1, fără ac Nr 4 ( G48033 ), Catgut necromat 150cm. N 4 metric steril. USP 1, fara ac,  Ambalat individual, Bucată </t>
  </si>
  <si>
    <t xml:space="preserve">Catgut necromat USP 2, fără ac Nr 5 (G48035), Catgut necromat 150cm. N 5 metric steril. USP 2, fara ac,  Ambalat individual, Bucată </t>
  </si>
  <si>
    <t>Suma estimată fără TVA</t>
  </si>
  <si>
    <t>10.4. Fire atraumatice cardiovasculară monofilament  cu  2 ace Poliofelin sintetic liniar si polipropilen şi polietilen pentru artere coronare USP 8-0.  ( 001718 )</t>
  </si>
  <si>
    <t>10.7. Fire atraumatice cardiovasculară monofilament  cu  2 ace. USP 2-0.  lungime ac 37 mm  ( 001701 )</t>
  </si>
  <si>
    <t>10.9. Fire atraumatice cardiovasculară monofilament  cu  2 ace. USP 3-0. lungime ac 25-26 mm  ( 001704 )</t>
  </si>
  <si>
    <t>10.30. Fire atraumatice cardiovasculară monofilament  cu 2 ace. USP 2-0. lungimea acului 26 mm  ( 001700 )</t>
  </si>
  <si>
    <t>22.1 Sutură atraumatică absorbabilă împletită  USP 3-0. lungimea acului 25  ( 001824 )</t>
  </si>
  <si>
    <t>Unitatea de măsură</t>
  </si>
  <si>
    <t>Bucată</t>
  </si>
  <si>
    <t>POLIGLACTIN 910 USP 3 (EP6), L- 75cm  Ac taitor cu curbura ½ circular si lungimea 48 mm ( G47962 ), Polyglactin, atraumatic, resorbabil (ac sudat) USP3 (EP6) .Rezistența maximală 14 zile, Absorbția totală 60-90 zile. Lungime 75cm. Material ac - otel inoxidabil, chirurgical, cromat, ascuțit,taitor, cu curbura ½ si lungimea 48 mm . Steril - etilen oxid, Hipoalergic, non-toxicAmbalaj: ambalate individual, Bucată</t>
  </si>
  <si>
    <t>Polipropilenă USP 2-0 (EP 3) L- 75cm, 1ac cutting 3/8 30 mm ( G47963 ), Sutură Polypropylen , atraumatic, neresorbabil , monofilament , atraumatic (ac sudat) USP 2/0.  2.Lungimea 75 cm  3.Material ac - otel inoxidabil, chirurgical, cromat , ascuțit , tăios, cu curbura 3/8 si lungimea 30 mm 4. Steril - etilen oxid 5.Hipoalergic, non-toxic  6.Ambalaj: ambalate individual, Bucată</t>
  </si>
  <si>
    <t>Polipropilenă USP 3-0 (EP2) L-75 cm, 1ac cutting 3/8 24 mm ( G47964 ), Sutură Polypropylen , atraumatic, neresorbabil , monofilament , atraumatic (ac sudat) USP 3/0.  2.Lungimea 75 cm  3.Material ac - otel inoxidabil, chirurgical, cromat , ascuțit , tăios, cu curbura 3/8 si lungimea 24 mm 4. Steril - etilen oxid 5.Hipoalergic, non-toxic  6.Ambalaj: ambalate individual  , Bucată</t>
  </si>
  <si>
    <r>
      <t xml:space="preserve">Catgut necromat </t>
    </r>
    <r>
      <rPr>
        <sz val="11"/>
        <color rgb="FFFF0000"/>
        <rFont val="Times New Roman"/>
        <family val="1"/>
      </rPr>
      <t>USP 0</t>
    </r>
    <r>
      <rPr>
        <sz val="11"/>
        <color theme="1"/>
        <rFont val="Times New Roman"/>
        <family val="1"/>
      </rPr>
      <t>, cu ac 15:20mm N4 (G48032 ), Catgut necromat  L-75cm.  N4 metric steril. USP</t>
    </r>
    <r>
      <rPr>
        <sz val="11"/>
        <color rgb="FFFF0000"/>
        <rFont val="Times New Roman"/>
        <family val="1"/>
      </rPr>
      <t xml:space="preserve"> 0</t>
    </r>
    <r>
      <rPr>
        <sz val="11"/>
        <color theme="1"/>
        <rFont val="Times New Roman"/>
        <family val="1"/>
      </rPr>
      <t xml:space="preserve">, ac bold rotund 15:20mm , 1/2 cerc rotund steril,  Bucată </t>
    </r>
  </si>
  <si>
    <r>
      <t>Catgut nechromat</t>
    </r>
    <r>
      <rPr>
        <sz val="11"/>
        <color rgb="FFFF0000"/>
        <rFont val="Times New Roman"/>
        <family val="1"/>
      </rPr>
      <t xml:space="preserve"> USP 3-0</t>
    </r>
    <r>
      <rPr>
        <sz val="11"/>
        <color theme="1"/>
        <rFont val="Times New Roman"/>
        <family val="1"/>
      </rPr>
      <t xml:space="preserve">  cu ac 26 mm ( G48031), Catgut necromat  L-75cm.  N3 metric steril. </t>
    </r>
    <r>
      <rPr>
        <sz val="11"/>
        <color rgb="FFFF0000"/>
        <rFont val="Times New Roman"/>
        <family val="1"/>
      </rPr>
      <t>USP 3-0</t>
    </r>
    <r>
      <rPr>
        <sz val="11"/>
        <color theme="1"/>
        <rFont val="Times New Roman"/>
        <family val="1"/>
      </rPr>
      <t xml:space="preserve">, ac bold rotund 26mm, 1/2 cerc rotund steril,  Bucată </t>
    </r>
  </si>
  <si>
    <r>
      <t xml:space="preserve">Catgut nechromat </t>
    </r>
    <r>
      <rPr>
        <sz val="11"/>
        <color rgb="FFFF0000"/>
        <rFont val="Times New Roman"/>
        <family val="1"/>
      </rPr>
      <t xml:space="preserve">USP 1 </t>
    </r>
    <r>
      <rPr>
        <sz val="11"/>
        <color theme="1"/>
        <rFont val="Times New Roman"/>
        <family val="1"/>
      </rPr>
      <t xml:space="preserve"> cu ac 36 mm N5 ( G48034), Catgut necromat  L-75cm.  N5 metric steril. </t>
    </r>
    <r>
      <rPr>
        <sz val="11"/>
        <color rgb="FFFF0000"/>
        <rFont val="Times New Roman"/>
        <family val="1"/>
      </rPr>
      <t>USP 1</t>
    </r>
    <r>
      <rPr>
        <sz val="11"/>
        <color theme="1"/>
        <rFont val="Times New Roman"/>
        <family val="1"/>
      </rPr>
      <t xml:space="preserve">, ac bold rotund 36mm, 1/2 cerc rotund steril,  Bucată </t>
    </r>
  </si>
  <si>
    <r>
      <t xml:space="preserve">Catgut plain USP 0, ac 30-35 mm ( G47989 ), Catgut plain steril. in ambalaj cu ac. </t>
    </r>
    <r>
      <rPr>
        <sz val="11"/>
        <color rgb="FFFF0000"/>
        <rFont val="Times New Roman"/>
        <family val="1"/>
      </rPr>
      <t>EP. 4</t>
    </r>
    <r>
      <rPr>
        <sz val="11"/>
        <color theme="1"/>
        <rFont val="Times New Roman"/>
        <family val="1"/>
      </rPr>
      <t xml:space="preserve"> ac 1/2 rotund. lungimea ac: 30-35 mm. Lungimea firului minim 75cm. USP 0 </t>
    </r>
    <r>
      <rPr>
        <sz val="11"/>
        <color rgb="FFFF0000"/>
        <rFont val="Times New Roman"/>
        <family val="1"/>
      </rPr>
      <t>(EP 4)</t>
    </r>
    <r>
      <rPr>
        <sz val="11"/>
        <color theme="1"/>
        <rFont val="Times New Roman"/>
        <family val="1"/>
      </rPr>
      <t>. Corespunderea grosimii acului cu grosimea firului de sutură., Bucată</t>
    </r>
  </si>
  <si>
    <t>metri</t>
  </si>
  <si>
    <r>
      <t xml:space="preserve">Polidioxanona USP 4-0, ac 17 mm,  echivalent cu tip V-LOC-90 ( G47979 ), Sutură absorbabila PDO .tip V-LOC-90. USP 4-0; Lungimea suturii (cm) 25± 2%;; Lungimea acului (mm) 17 Curbura acului – ½ Taper;   compoziție glycolid. dioxanon și trimethylen -rezistenta la tracțiune- 7 zile -90%; 14 zile - 75%; - profil de absorbtie-90-110 zile ; - aplicare procedurală -aplicare tangențială moale cu profil deabsorbtie; - compozitia - glicolidă.dioxanonă și carbonat de trimetilen; -indicatii- Dispozitivele absorbante pentru închiderea plăgilor </t>
    </r>
    <r>
      <rPr>
        <sz val="11"/>
        <color rgb="FFFF0000"/>
        <rFont val="Times New Roman"/>
        <family val="1"/>
      </rPr>
      <t>echivalent cu tip</t>
    </r>
    <r>
      <rPr>
        <sz val="11"/>
        <color theme="1"/>
        <rFont val="Times New Roman"/>
        <family val="1"/>
      </rPr>
      <t xml:space="preserve"> V-Loc 90 sunt indicate pentru aproximarea tangajului moale încazul utilizării unei suturi absorbabile </t>
    </r>
    <r>
      <rPr>
        <sz val="11"/>
        <color rgb="FFFF0000"/>
        <rFont val="Times New Roman"/>
        <family val="1"/>
      </rPr>
      <t>echivalent cu tip</t>
    </r>
    <r>
      <rPr>
        <sz val="11"/>
        <color theme="1"/>
        <rFont val="Times New Roman"/>
        <family val="1"/>
      </rPr>
      <t xml:space="preserve"> VLOCM0813. Corespunderea grosimii acului cu grosimea firului de sutură. , Bucată</t>
    </r>
  </si>
  <si>
    <r>
      <t xml:space="preserve">Catgut plain USP 2, ac 35-40 mm ( G47965 ), Catgut plain cu ac rotund. lungimea ac: min. 35 max 40 mm. Lungimea firului minim 75cm. steril. USP 2 </t>
    </r>
    <r>
      <rPr>
        <sz val="11"/>
        <color rgb="FFFF0000"/>
        <rFont val="Times New Roman"/>
        <family val="1"/>
      </rPr>
      <t>(EP6)</t>
    </r>
    <r>
      <rPr>
        <sz val="11"/>
        <color theme="1"/>
        <rFont val="Times New Roman"/>
        <family val="1"/>
      </rPr>
      <t>. Corespunderea grosimii acului cu grosimea firului de sutură., Bucată</t>
    </r>
  </si>
  <si>
    <r>
      <t>Catgut simple USP 1 (</t>
    </r>
    <r>
      <rPr>
        <sz val="11"/>
        <color rgb="FFFF0000"/>
        <rFont val="Times New Roman"/>
        <family val="1"/>
      </rPr>
      <t>5 metric</t>
    </r>
    <r>
      <rPr>
        <sz val="11"/>
        <color theme="1"/>
        <rFont val="Times New Roman"/>
        <family val="1"/>
      </rPr>
      <t xml:space="preserve">)  ( G47966 ), Catgut simple USP 1 </t>
    </r>
    <r>
      <rPr>
        <sz val="11"/>
        <color rgb="FFFF0000"/>
        <rFont val="Times New Roman"/>
        <family val="1"/>
      </rPr>
      <t>(5 metric</t>
    </r>
    <r>
      <rPr>
        <sz val="11"/>
        <color theme="1"/>
        <rFont val="Times New Roman"/>
        <family val="1"/>
      </rPr>
      <t>), ac 30 mm, Bucată</t>
    </r>
  </si>
  <si>
    <r>
      <t xml:space="preserve">Catgut simple USP 3 (7 metric)  ( G47967 ), Catgut simple USP 3 (7 metric)  ac 50 mm, </t>
    </r>
    <r>
      <rPr>
        <sz val="11"/>
        <color rgb="FFFF0000"/>
        <rFont val="Times New Roman"/>
        <family val="1"/>
      </rPr>
      <t>curbura acului 1/2</t>
    </r>
    <r>
      <rPr>
        <sz val="11"/>
        <color theme="1"/>
        <rFont val="Times New Roman"/>
        <family val="1"/>
      </rPr>
      <t>,  Bucată</t>
    </r>
  </si>
  <si>
    <r>
      <t>POLIDIOXANONA USP</t>
    </r>
    <r>
      <rPr>
        <sz val="11"/>
        <color rgb="FFFF0000"/>
        <rFont val="Times New Roman"/>
        <family val="1"/>
      </rPr>
      <t xml:space="preserve"> 3/0,</t>
    </r>
    <r>
      <rPr>
        <sz val="11"/>
        <color theme="1"/>
        <rFont val="Times New Roman"/>
        <family val="1"/>
      </rPr>
      <t xml:space="preserve"> ac 20 mm  ( 001769 ), POLIDIOXANONA USP</t>
    </r>
    <r>
      <rPr>
        <sz val="11"/>
        <color rgb="FFFF0000"/>
        <rFont val="Times New Roman"/>
        <family val="1"/>
      </rPr>
      <t xml:space="preserve"> 3/0</t>
    </r>
    <r>
      <rPr>
        <sz val="11"/>
        <color theme="1"/>
        <rFont val="Times New Roman"/>
        <family val="1"/>
      </rPr>
      <t xml:space="preserve">
Lungimea firului minim 75cm.
1 ac 20 mm. 1/2 cerc. Rotund. 
Corespunderea grosimii acului cu grosimea firului de sutură., Bucată</t>
    </r>
  </si>
  <si>
    <r>
      <t>Capron chirurgical nesteril din bobine N6  (G48029 ), Capron  chirurgical nesteril din bobine N6  (</t>
    </r>
    <r>
      <rPr>
        <sz val="11"/>
        <color rgb="FFFF0000"/>
        <rFont val="Times New Roman"/>
        <family val="1"/>
      </rPr>
      <t>10m-200 m</t>
    </r>
    <r>
      <rPr>
        <sz val="11"/>
        <color theme="1"/>
        <rFont val="Times New Roman"/>
        <family val="1"/>
      </rPr>
      <t xml:space="preserve">). Nerezorbabil. Răsucit. Alb. Nesteril. Material de sutură., </t>
    </r>
    <r>
      <rPr>
        <sz val="11"/>
        <color rgb="FFFF0000"/>
        <rFont val="Times New Roman"/>
        <family val="1"/>
      </rPr>
      <t>Metru</t>
    </r>
  </si>
  <si>
    <r>
      <t>Catgut chromat USP 3/0 ( G47953 ), Catgut chromat USP 3/0, ac</t>
    </r>
    <r>
      <rPr>
        <sz val="11"/>
        <color rgb="FFFF0000"/>
        <rFont val="Times New Roman"/>
        <family val="1"/>
      </rPr>
      <t xml:space="preserve"> bond </t>
    </r>
    <r>
      <rPr>
        <sz val="11"/>
        <color theme="1"/>
        <rFont val="Times New Roman"/>
        <family val="1"/>
      </rPr>
      <t>rotund 15:20mm L-75cm, Bucată</t>
    </r>
  </si>
  <si>
    <r>
      <t xml:space="preserve">Catgut chromat USP 4/0 ( G47954 ), Catgut chromat USP 4/0, </t>
    </r>
    <r>
      <rPr>
        <sz val="11"/>
        <color rgb="FFFF0000"/>
        <rFont val="Times New Roman"/>
        <family val="1"/>
      </rPr>
      <t>ac bond</t>
    </r>
    <r>
      <rPr>
        <sz val="11"/>
        <color theme="1"/>
        <rFont val="Times New Roman"/>
        <family val="1"/>
      </rPr>
      <t xml:space="preserve"> rotund 15:20mm L-75cm, Bucată</t>
    </r>
  </si>
  <si>
    <r>
      <t>Catgut chromat USP 5/0 ( G47955 ), Catgut chromat USP 5/0, a</t>
    </r>
    <r>
      <rPr>
        <sz val="11"/>
        <color rgb="FFFF0000"/>
        <rFont val="Times New Roman"/>
        <family val="1"/>
      </rPr>
      <t>c bond</t>
    </r>
    <r>
      <rPr>
        <sz val="11"/>
        <color theme="1"/>
        <rFont val="Times New Roman"/>
        <family val="1"/>
      </rPr>
      <t xml:space="preserve"> rotund 15:20mm L-75cm, Bucată</t>
    </r>
  </si>
  <si>
    <r>
      <t xml:space="preserve">Polipropilenă USP 1, ac drept 40-50 mm ( G47956 ), Popipropilenă USP 1, lungimea firului minim 75 mm, 1 ac drept de 40-50 mm, </t>
    </r>
    <r>
      <rPr>
        <sz val="11"/>
        <color rgb="FFFF0000"/>
        <rFont val="Times New Roman"/>
        <family val="1"/>
      </rPr>
      <t xml:space="preserve"> ac </t>
    </r>
    <r>
      <rPr>
        <b/>
        <sz val="11"/>
        <color rgb="FFFF0000"/>
        <rFont val="Times New Roman"/>
        <family val="1"/>
      </rPr>
      <t>tăios  (are muchii tăietoare, ca o lamă triunghiulară). Pentru sutura în bursă a intestinului pe pensa respectiva.</t>
    </r>
    <r>
      <rPr>
        <b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Corespunderea grosimii acului cu grosimea firului de sutură, Bucată</t>
    </r>
  </si>
  <si>
    <t>Capron / steril  împletit USP 1 -METRIC 4  ( 001692 )</t>
  </si>
  <si>
    <t>Capron / steril  împletit USP 2-0, METRIC 3  ( 001693 )</t>
  </si>
  <si>
    <t>Capron / steril  împletit USP 2, METRIC 5 ( G47968 )</t>
  </si>
  <si>
    <t>Capron / steril  împletit USP 3-0,METRIC 2 ( G47971 )</t>
  </si>
  <si>
    <t>Capron chirurgical nesteril EP4 L-130m. N 4  ( 001695 )</t>
  </si>
  <si>
    <t>Capron chirurgical nesteril EP5 L-80m. N 5  ( 001696 )</t>
  </si>
  <si>
    <t>Capron din bobine N3  ( 001694 )</t>
  </si>
  <si>
    <t>Capron chirurgical nesteril din bobine N6   ( G48029)</t>
  </si>
  <si>
    <t>Catgut chromat USP 3/0 ( G47953 )</t>
  </si>
  <si>
    <t>Catgut chromat USP 4/0 ( G47954 )</t>
  </si>
  <si>
    <t>Catgut chromat USP 5/0 ( G47955 )</t>
  </si>
  <si>
    <t>Catgut necromat USP 1, fără ac Nr 4 ( G48033 )</t>
  </si>
  <si>
    <t>Catgut necromat USP 2, fără ac Nr 5 ( G48035)</t>
  </si>
  <si>
    <t>Catgut necromat USP 2, fără ac Nr 5 ( G47993 )</t>
  </si>
  <si>
    <t xml:space="preserve">Catgut necromat USP 2, fără ac Nr 6 ( G47994 ) </t>
  </si>
  <si>
    <t>Catgut necromat USP 3-0, fără ac Nr 7 ( G47988 )</t>
  </si>
  <si>
    <r>
      <t xml:space="preserve">Catgut necromat USP </t>
    </r>
    <r>
      <rPr>
        <sz val="11"/>
        <color rgb="FFFF0000"/>
        <rFont val="Times New Roman"/>
        <family val="1"/>
      </rPr>
      <t>0,</t>
    </r>
    <r>
      <rPr>
        <sz val="11"/>
        <color theme="1"/>
        <rFont val="Times New Roman"/>
        <family val="1"/>
      </rPr>
      <t xml:space="preserve"> cu ac 15:20mm  N4  (G48032 )</t>
    </r>
  </si>
  <si>
    <r>
      <t xml:space="preserve">Catgut necromat </t>
    </r>
    <r>
      <rPr>
        <sz val="11"/>
        <color rgb="FFFF0000"/>
        <rFont val="Times New Roman"/>
        <family val="1"/>
      </rPr>
      <t>USP 3-0</t>
    </r>
    <r>
      <rPr>
        <sz val="11"/>
        <color theme="1"/>
        <rFont val="Times New Roman"/>
        <family val="1"/>
      </rPr>
      <t>, cu ac 26 mm N3 ( G48031)</t>
    </r>
  </si>
  <si>
    <r>
      <t>Catgut necromat</t>
    </r>
    <r>
      <rPr>
        <sz val="11"/>
        <color rgb="FFFF0000"/>
        <rFont val="Times New Roman"/>
        <family val="1"/>
      </rPr>
      <t xml:space="preserve"> USP 1</t>
    </r>
    <r>
      <rPr>
        <sz val="11"/>
        <color theme="1"/>
        <rFont val="Times New Roman"/>
        <family val="1"/>
      </rPr>
      <t>, cu ac 36 mm N5 ( G48034)</t>
    </r>
  </si>
  <si>
    <t>Catgut plain USP 0, ac 30-35 mm ( G47989 )</t>
  </si>
  <si>
    <t>Catgut plain USP 0, ac 37 mm ( G47990 )</t>
  </si>
  <si>
    <t>Catgut Plain USP 0, fără ac ( G47995 )</t>
  </si>
  <si>
    <t>Catgut Plain USP 1, fără ac ( G47996 )</t>
  </si>
  <si>
    <t>Catgut plain USP 1-0, ac 40-45 mm ( G47991 )</t>
  </si>
  <si>
    <t>Catgut plain USP 2, ac 35-40 mm ( G47965 )</t>
  </si>
  <si>
    <t>Catgut plain USP 3-0, ac 30-35 mm ( G47992 )</t>
  </si>
  <si>
    <r>
      <t>Catgut simple USP 1 (</t>
    </r>
    <r>
      <rPr>
        <sz val="11"/>
        <color rgb="FFFF0000"/>
        <rFont val="Times New Roman"/>
        <family val="1"/>
      </rPr>
      <t>5 metric</t>
    </r>
    <r>
      <rPr>
        <sz val="11"/>
        <color theme="1"/>
        <rFont val="Times New Roman"/>
        <family val="1"/>
      </rPr>
      <t>)  ( G47966 )</t>
    </r>
  </si>
  <si>
    <t>Catgut simple USP 3 (7 metric)  ( G47967 )</t>
  </si>
  <si>
    <t>Lenta pentru turnichete  ( 001728 )</t>
  </si>
  <si>
    <t xml:space="preserve"> Nylon USP 10/0, ac 6 mm  ( 001762 )</t>
  </si>
  <si>
    <t xml:space="preserve"> NYLON USP 10-0- 2 ace, oftalmologie  ( 001761 )</t>
  </si>
  <si>
    <t xml:space="preserve"> Nylon USP 9-0, 2 ace ( G47978 )</t>
  </si>
  <si>
    <t xml:space="preserve"> NYLON USP 9-0, 2 ace, oftalmologie  ( 001760 )</t>
  </si>
  <si>
    <t>NYLON USP 2-0, ac rotund 26 mm  ( 001754 )</t>
  </si>
  <si>
    <t>NYLON USP 2-0, ac taietor 26 mm  ( 001755 )</t>
  </si>
  <si>
    <t>NYLON USP 3-0, ac rotund. 16 mm  ( 001756 )</t>
  </si>
  <si>
    <t>NYLON USP 4-0, ac rotund. 15 mm  ( 001758 )</t>
  </si>
  <si>
    <t>NYLON USP 4-0; - 2 ace  ( 001757 )</t>
  </si>
  <si>
    <t>NYLON USP 5-0, ac tăietor. 15 mm  ( 001759 )</t>
  </si>
  <si>
    <t>POLIDIOXANONA USP 1, ac 17 mm  ( 001765 )</t>
  </si>
  <si>
    <t>POLIDIOXANONA USP 1, ac 30 mm  ( 001766 )</t>
  </si>
  <si>
    <t>POLIDIOXANONA USP 2-0, ac 17 mm  ( 001767 )</t>
  </si>
  <si>
    <t>POLIDIOXANONA USP 2-0, ac 30 mm  ( 001768 )</t>
  </si>
  <si>
    <r>
      <t xml:space="preserve">POLIDIOXANONA USP </t>
    </r>
    <r>
      <rPr>
        <sz val="11"/>
        <color rgb="FFFF0000"/>
        <rFont val="Times New Roman"/>
        <family val="1"/>
      </rPr>
      <t>3/0</t>
    </r>
    <r>
      <rPr>
        <sz val="11"/>
        <color theme="1"/>
        <rFont val="Times New Roman"/>
        <family val="1"/>
      </rPr>
      <t>, ac 20 mm  ( 001769 )</t>
    </r>
  </si>
  <si>
    <t>POLIDIOXANONA USP 3-0, ac 25 mm  ( 001770 )</t>
  </si>
  <si>
    <t>POLIDIOXANONA USP 3-0, ac 26 mm  ( 001771 )</t>
  </si>
  <si>
    <t>POLIDIOXANONA USP 3-0, ac 30 mm  ( 001772 )</t>
  </si>
  <si>
    <t>POLIDIOXANONA USP 4-0 - 2 ace  ( 001773 )</t>
  </si>
  <si>
    <t>POLIDIOXANONA USP 4-0, ac 15 mm  ( 001774 )</t>
  </si>
  <si>
    <t>POLIDIOXANONA USP 4-0, ac 17 mm  ( 001775 )</t>
  </si>
  <si>
    <t>POLIDIOXANONA USP 4-0, ac 24 mm  ( 001776 )</t>
  </si>
  <si>
    <t>POLIDIOXANONA USP 5-0, ac 13 mm  ( 001777 )</t>
  </si>
  <si>
    <t>POLIDIOXANONA USP 5-0, ac 17 mm  ( 001778 )</t>
  </si>
  <si>
    <t>POLIDIOXANONA USP 6-0, ac 13 mm  ( 001779 )</t>
  </si>
  <si>
    <t>Polidioxanona USP 4-0, ac 17 mm,  echivalent cu tip V-LOC-90 ( G47979 )</t>
  </si>
  <si>
    <t>POLIGLACTIN 910 USP 0, ac 36 mm  ( 001791 )</t>
  </si>
  <si>
    <t>POLIGLACTIN 910 USP 0, ac 45 mm  ( 001792 )</t>
  </si>
  <si>
    <t>POLIGLACTIN 910 USP 1, ac 36 mm  ( 001793 )</t>
  </si>
  <si>
    <t>POLIGLACTIN 910 USP 2-0, ac 36 mm  ( 001794 )</t>
  </si>
  <si>
    <t>POLIGLACTIN 910 USP 2-0, ac 36-37 mm  ( 001795 )</t>
  </si>
  <si>
    <t>POLIGLACTIN 910 USP 3 (EP6), L- 75cm  Ac taitor cu curbura ½ circular si lungimea 48 mm ( G47962 )</t>
  </si>
  <si>
    <t>POLIGLACTIN 910 USP 3-0, ac 22 mm  ( 001796 )</t>
  </si>
  <si>
    <t>POLIGLACTIN 910 USP 3-0, ac 26 mm  ( 001797 )</t>
  </si>
  <si>
    <t>POLIGLACTIN 910 USP 3-0, ac 37 mm  ( 001798 )</t>
  </si>
  <si>
    <r>
      <t xml:space="preserve">Polipropilenă USP 0-1, ac drept 40-50 mm, </t>
    </r>
    <r>
      <rPr>
        <sz val="11"/>
        <color rgb="FFFF0000"/>
        <rFont val="Times New Roman"/>
        <family val="1"/>
      </rPr>
      <t>tăios</t>
    </r>
    <r>
      <rPr>
        <sz val="11"/>
        <color theme="1"/>
        <rFont val="Times New Roman"/>
        <family val="1"/>
      </rPr>
      <t xml:space="preserve"> ( G47956 )</t>
    </r>
  </si>
  <si>
    <t>Polipropilenă USP 1, ac 30 mm  ( 001800 )</t>
  </si>
  <si>
    <t>Polipropilenă USP 1,metric 4, cu ac 1/2, lungimea acului 35-39 mm, ac taios lungimea atei 75 cm, Sutura atraumatica  ( G47981 )</t>
  </si>
  <si>
    <t>Polipropilenă USP 1,metric 4, cu ac 1/2, lungimea acului 35-39 mm, round bondied, lungimea atei 75 cm, Sutura atraumatica  ( G47982 )</t>
  </si>
  <si>
    <t>Polipropilenă USP 2 ,metric 5,  ac 1/2, lungimea acului 40, round bondied, lungimea  atei 75 cm, Sutura atraumatica  ( G47983 )</t>
  </si>
  <si>
    <t>Polipropilenă USP 2, metric 5, cu ac 1/2, lungimea acului 35-39 mm, ac taios, lungimea  atei 75 cm, Sutura atraumatica  ( G47984 )</t>
  </si>
  <si>
    <t>Polipropilenă USP 2, metric 5,cu ac 1/2, lungimea acului 35-39 mm, round bondied, lungimea  atei 75 cm, Sutura atraumatica  ( G47985 )</t>
  </si>
  <si>
    <t>Polipropilenă USP 2,metric 5,  ac 1/2, lungimea acului 48, round bondied, lungimea  atei 75 cm ( G47986 )</t>
  </si>
  <si>
    <t>Polipropilenă USP 2,metric 5, cu ac 1/2, lungimea acului 40 mm, ac taios, lungimea  atei 75 cm, Sutura atraumatica  ( G47987 )</t>
  </si>
  <si>
    <t>Polipropilenă USP 0, ac 30-40 mm  ( 001799 )</t>
  </si>
  <si>
    <t>Polipropilenă USP 2-0 (EP 3) L- 75cm, 1ac cutting 3/8 30 mm ( G47963 )</t>
  </si>
  <si>
    <t>Polipropilenă USP 2-0, 2 ace  ( 001804 )</t>
  </si>
  <si>
    <t>Polipropilenă USP 2-0, 2 ace  ( 001805 )</t>
  </si>
  <si>
    <t>Polipropilenă USP 2-0, ac 20-22 mm  ( 001806 )</t>
  </si>
  <si>
    <t>Polipropilenă USP 2-0, ac 30 mm  ( 001807 )</t>
  </si>
  <si>
    <t>Polipropilenă USP 2-0, ac 30 mm  ( 001808 )</t>
  </si>
  <si>
    <t>Polipropilenă USP 3-0 (EP2) L-75 cm, 1ac cutting 3/8 24 mm ( G47964 )</t>
  </si>
  <si>
    <t>Polipropilenă USP 3-0, 2 ace  ( 001809 )</t>
  </si>
  <si>
    <t>Polipropilenă USP 3-0, ac 22 mm  ( 001810 )</t>
  </si>
  <si>
    <t>Polipropilenă USP 3-0, ac 30 mm  ( 001811 )</t>
  </si>
  <si>
    <t>Polipropilenă USP 4-0, 2 ace  ( 001812 )</t>
  </si>
  <si>
    <t>Polipropilenă USP 4-0, ac 19 mm  ( 001813 )</t>
  </si>
  <si>
    <t>Polipropilenă USP 4-0, ac 20 mm  ( 001814 )</t>
  </si>
  <si>
    <t>Polipropilenă USP 4-0, ac 30 mm  ( 001815 )</t>
  </si>
  <si>
    <t>Polipropilenă USP 5-0, 2 ace  ( 001816 )</t>
  </si>
  <si>
    <t>Polipropilenă USP 5-0, ac 13 mm  ( 001817 )</t>
  </si>
  <si>
    <t>Polipropilenă USP 5-0, ac 17-18 mm  ( 001818 )</t>
  </si>
  <si>
    <t>Polipropilenă USP 5-0, ac 26 mm  ( 001819 )</t>
  </si>
  <si>
    <t>Polipropilenă USP 6-0, 2 ace  ( 001820 )</t>
  </si>
  <si>
    <t>Polipropilenă USP 6-0, ac 13 mm  ( 001821 )</t>
  </si>
  <si>
    <t>Polipropilenă USP 6-0, ac 13 mm  ( 001822 )</t>
  </si>
  <si>
    <t>Polipropilenă USP 10-0, 2 ace, oftalmologie  ( 001801 )</t>
  </si>
  <si>
    <t>Polipropilenă USP 10-0, 2 ace, oftalmologie  ( 001803 )</t>
  </si>
  <si>
    <t>Polipropilenă USP 10-0, ac 15-16 mm  ( 001802 )</t>
  </si>
  <si>
    <t>Acid poliglicolic PGA USP 2-0, ac 20 mm, rotund  ( 001664 )</t>
  </si>
  <si>
    <t xml:space="preserve"> Acid poliglicolic PGA USP 2-0, ac 20 mm, tăietor  ( 001665 )</t>
  </si>
  <si>
    <t xml:space="preserve"> Acid poliglicolic PGA USP 2-0, ac 26 mm  ( 001666 )</t>
  </si>
  <si>
    <t xml:space="preserve"> Acid poliglicolic PGA USP2-0, ac 26-28 mm Acid poliglicolic PGA USP 2-0, ac 26-28 mm ( 001667 )</t>
  </si>
  <si>
    <t>Acid poliglicolic PGA USP 2-0, ac 30 mm ( 001668 )</t>
  </si>
  <si>
    <t xml:space="preserve"> Acid poliglicolic PGA USP 2-0, ac 36 mm  ( 001669 )</t>
  </si>
  <si>
    <t>Acid poliglicolic PGA USP 2, ac 40 mm  ( 001670 )</t>
  </si>
  <si>
    <t xml:space="preserve"> Acid poliglicolic PGA USP 2, ac 48 mm  ( 001671 )</t>
  </si>
  <si>
    <t xml:space="preserve"> Acid poliglicolic PGA USP2-0, ac 48 mm Acid poliglicolic PGA USP 2-0, ac 48 mm ( 001672 )</t>
  </si>
  <si>
    <t xml:space="preserve">Fire atraumatice cardiovasculară monofilament  cu  2 ace Poliofelin sintetic liniar si polipropilen şi polietilen pentru artere coronare USP 8-0.  ( 001718 ), Fire atraumatice cardiovasculară monofilament  cu  2 ace
Poliofelin sintetic liniar si polipropilen şi polietilen pentru artere coronare USP 8-0.
Lungimea suturii  45 cm. 
Lungimea acului 8 mm. Curbura acului 3/8 acul tăietor curbat (echivalent CC). 
Corespunderea grosimii acului cu grosimea firului de sutură., Bucată
</t>
  </si>
  <si>
    <t xml:space="preserve">Fire atraumatice cardiovasculară monofilament  cu  2 ace. USP 2-0.  lungime ac 37 mm  ( 001701 ), Fire atraumatice cardiovasculară monofilament  cu  2 ace Poliofelin sintetic liniar si polipropilen şi polietilen. USP 2-0; 
Lungimea suturii 90 cm;
Lungimea acului 37 +/-1 mm; Curbura acului - 1/2 Taper; 
Corespunderea grosimii acului cu grosimea firului de sutură., Bucată
</t>
  </si>
  <si>
    <t xml:space="preserve">Fire atraumatice cardiovasculară monofilament  cu  2 ace. USP 3-0. lungime ac 25-26 mm  ( 001704 ), Fire atraumatice cardiovasculară monofilament  cu  2 ace Poliofelin sintetic liniar si polipropilen şi polietilen. USP 3-0; 
Lungimea suturii (cm) – 90;
Lungimea acului (mm) – 25-26 ; Curbura acului - 1/2 Taper; 
Corespunderea grosimii acului cu grosimea firului de sutură., Bucată
</t>
  </si>
  <si>
    <t xml:space="preserve">Fire atraumatice cardiovasculară monofilament  cu 2 ace. USP 2-0. lungimea acului 26 mm  ( 001700 ), Fire atraumatice cardiovasculară monofilament  cu 2 ace Poliofelin sintetic liniar si polipropilen. USP 2-0;
Lungimea suturii (cm) – minim 90;
Lungimea acelor (mm) – 26± 2%; Curbura acului - 1/2 Taper Point. 
Corespunderea grosimii acului cu grosimea firului de sutură., Bucată
</t>
  </si>
  <si>
    <t xml:space="preserve">Sutură atraumatică absorbabilă împletită  USP 3-0. lungimea acului 25  ( 001824 ), Sutură atraumatică absorbabilă monofilament conţinut din compus din glycolide (60%). dioxanone (14%) şi trimethylene carbonate (26 %). să-şi menţină proprietăţile de 75% la 14 zile şi 40% la 21 de zile  USP 3-0. Lungimea suturii (cm ) 60-75
Lungimea  acului (mm) 25, Curbura acului 3/8 cutting
Corespunderea grosimii acului cu grosimea firului de sutură, Bucată
</t>
  </si>
  <si>
    <t>Cod lot</t>
  </si>
  <si>
    <t>Denumire Lot</t>
  </si>
  <si>
    <t>Denumirea poziției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</si>
  <si>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</si>
  <si>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</si>
  <si>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</si>
  <si>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</si>
  <si>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</si>
  <si>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>Model art</t>
  </si>
  <si>
    <t>Țara de origine</t>
  </si>
  <si>
    <t xml:space="preserve"> Producător</t>
  </si>
  <si>
    <t>Specificarea tehnică deplină propusă de către ofertant</t>
  </si>
  <si>
    <t>Standarde de 
referinţă</t>
  </si>
  <si>
    <t>Ofertant</t>
  </si>
  <si>
    <t>1.1</t>
  </si>
  <si>
    <t>1.2</t>
  </si>
  <si>
    <t>1.1-59413</t>
  </si>
  <si>
    <t>1.2-59413</t>
  </si>
  <si>
    <t>K033M</t>
  </si>
  <si>
    <t xml:space="preserve">Belarus </t>
  </si>
  <si>
    <t>Fiatos</t>
  </si>
  <si>
    <t xml:space="preserve">Capron / steril împletit USP 1 -METRIC 4 ( 001692 ), Capron /
steril împletit USP 1 -METRIC 4
Lungimea 20m, sutura împletită, nevopsită, pe suport cilindric tip
bobină-mosor, steril., Bucată
</t>
  </si>
  <si>
    <t>DM000641494</t>
  </si>
  <si>
    <t>Triumf-Motiv SRL</t>
  </si>
  <si>
    <t>K031M</t>
  </si>
  <si>
    <t>Capron / steril împletit USP 2-0, METRIC 3 ( 001693 ), Capron /
steril împletit USP 2-0, METRIC 3
Lungimea 20m. sutura împletită. nevopsită. pe suport cilindric tip
bobină-mosor. steril., Bucată</t>
  </si>
  <si>
    <t xml:space="preserve">DM000641495
</t>
  </si>
  <si>
    <t>3.1</t>
  </si>
  <si>
    <t>3.2</t>
  </si>
  <si>
    <t>3.3</t>
  </si>
  <si>
    <t>3.1-59413</t>
  </si>
  <si>
    <t>3.2-59413</t>
  </si>
  <si>
    <t>3.3-59413</t>
  </si>
  <si>
    <t>OPUSMED
®Capron N4
(130m)</t>
  </si>
  <si>
    <r>
      <rPr>
        <sz val="10"/>
        <rFont val="Times New Roman"/>
        <family val="1"/>
      </rPr>
      <t>Ucraina</t>
    </r>
  </si>
  <si>
    <r>
      <rPr>
        <sz val="10"/>
        <rFont val="Times New Roman"/>
        <family val="1"/>
      </rPr>
      <t>OPUSME D LLC</t>
    </r>
  </si>
  <si>
    <t>Capron chirurgical nesteril EP4 L-130m. N 4  ( 001695 ), Capron chirurgical nesteril EP4 Lungimea 130m. Bobine. neresorbabil. răsucit. alb. nesteril. material de sutură/metru, Bucată</t>
  </si>
  <si>
    <t>DM000641549</t>
  </si>
  <si>
    <t>MED-M</t>
  </si>
  <si>
    <t>OPUSMED
®Capron N
5, 80 M</t>
  </si>
  <si>
    <r>
      <rPr>
        <sz val="10"/>
        <rFont val="Times New Roman"/>
        <family val="1"/>
      </rPr>
      <t>Capron chirurgical nesteril EP5 L-80m. N 5  ( 001696 ), Capron chirurgical nesteril EP5 Lungimea 80m. Bobine. neresorbabil. răsucit. alb. nesteril. material de sutură/metru, Bucată</t>
    </r>
  </si>
  <si>
    <t>DM000641550</t>
  </si>
  <si>
    <t>OPUSMED
® N 3, 250
M</t>
  </si>
  <si>
    <r>
      <rPr>
        <sz val="10"/>
        <rFont val="Times New Roman"/>
        <family val="1"/>
      </rPr>
      <t xml:space="preserve">Capron din bobine N3  ( 001694 ), Capron din
</t>
    </r>
    <r>
      <rPr>
        <sz val="10"/>
        <rFont val="Times New Roman"/>
        <family val="1"/>
      </rPr>
      <t>bobine N3 (250 m). Nerezorbabil. Răsucit. Alb. Nesteril. Material de sutură., Bucată</t>
    </r>
  </si>
  <si>
    <t>DM000641548</t>
  </si>
  <si>
    <t>7</t>
  </si>
  <si>
    <t>7-59413</t>
  </si>
  <si>
    <t>723 3070 1</t>
  </si>
  <si>
    <t>Turcia</t>
  </si>
  <si>
    <t>Bicakcilar</t>
  </si>
  <si>
    <t>DM000392322</t>
  </si>
  <si>
    <t>ELECTEH SRL</t>
  </si>
  <si>
    <t>8-59413</t>
  </si>
  <si>
    <t>#1406S</t>
  </si>
  <si>
    <t>Japonia</t>
  </si>
  <si>
    <t>MANI, INC</t>
  </si>
  <si>
    <t>Lungimea suturii 15cm ± 0,5 cm</t>
  </si>
  <si>
    <t>DM000802763</t>
  </si>
  <si>
    <t>LENSESS GRUP SRL</t>
  </si>
  <si>
    <t>9.1</t>
  </si>
  <si>
    <t>9.2</t>
  </si>
  <si>
    <t>9.3</t>
  </si>
  <si>
    <t>9.1-59413</t>
  </si>
  <si>
    <t>9.2-59413</t>
  </si>
  <si>
    <t>9.3-59413</t>
  </si>
  <si>
    <t>#2002</t>
  </si>
  <si>
    <t>DM000802766</t>
  </si>
  <si>
    <t>#2003</t>
  </si>
  <si>
    <t>DM000303769</t>
  </si>
  <si>
    <t>10.1</t>
  </si>
  <si>
    <t>10.2</t>
  </si>
  <si>
    <t>10.1-59413</t>
  </si>
  <si>
    <t>10.2-59413</t>
  </si>
  <si>
    <t xml:space="preserve">
3E75DZ26</t>
  </si>
  <si>
    <t>India</t>
  </si>
  <si>
    <t>HEALTHI
UM
MEDTECH
LIMITED</t>
  </si>
  <si>
    <t>NYLON USP 2-0, ac rotund 26 mm, NYLON USP 2-0
Lungimea firului 75cm.
1 ac rotund 26 mm 1/2.
Corespunderea grosimii acului cu grosimea firului de sutură., Bucată</t>
  </si>
  <si>
    <t>CE, DM000465782</t>
  </si>
  <si>
    <t>LISMEDFARM SRL</t>
  </si>
  <si>
    <t xml:space="preserve">
3E45CY26 </t>
  </si>
  <si>
    <t>NYLON USP 2-0, ac taietor 26 mm, NYLON USP 2-0
Lungimea firului 45cm.
1 ac taietor 26 mm 3/8
Corespunderea grosimii acului cu grosimea firului de sutură., Bucată</t>
  </si>
  <si>
    <t>12.1</t>
  </si>
  <si>
    <t>12.2</t>
  </si>
  <si>
    <t>12.3</t>
  </si>
  <si>
    <t>12.4</t>
  </si>
  <si>
    <t>12.1-59413</t>
  </si>
  <si>
    <t>12.2-59413</t>
  </si>
  <si>
    <t>12.3-59413</t>
  </si>
  <si>
    <t>12.4-59413</t>
  </si>
  <si>
    <t>Sutura
chirurgicala
Polidioxano
na USP 1
(Codul
produsului:
ADVAS903
2)</t>
  </si>
  <si>
    <t>ADVANCE
D
MEDTECH
SOLUTION
S PRIVATE
LIMITED</t>
  </si>
  <si>
    <t>DM000414372</t>
  </si>
  <si>
    <t>DITAESTFARM SRL</t>
  </si>
  <si>
    <t>Sutura
chirurgicala
Polidioxano
na USP 1
(Codul
produsului:
ADVA9020
L)</t>
  </si>
  <si>
    <t>Sutura
chirurgicala
Polidioxano
na USP 2/0
(Codul
produsului:
ADVA9108
)</t>
  </si>
  <si>
    <t>DM000414374</t>
  </si>
  <si>
    <t>Sutura
chirurgicala
Polidioxano
na USP 2/0
(Codul
produsului:
ADVA9053
)</t>
  </si>
  <si>
    <t>POLIDIOXANONA USP 2-0, ac 30 mm ( 001768 ), POLIDIOXANONA USP 2 0 Lungimea firului minim 75cm. 1 ac. 1/2 30mm +/-1 mm. Rotund. Corespunderea grosimii acului cu grosimea firului de sutură., Bucată Conform TDS. Facturare N12</t>
  </si>
  <si>
    <t>13.1</t>
  </si>
  <si>
    <t>13.2</t>
  </si>
  <si>
    <t>13.3</t>
  </si>
  <si>
    <t>13.4</t>
  </si>
  <si>
    <t>13.5</t>
  </si>
  <si>
    <t>13.6</t>
  </si>
  <si>
    <t>13.7</t>
  </si>
  <si>
    <t>13.8</t>
  </si>
  <si>
    <t>13.1-59413</t>
  </si>
  <si>
    <t>POLIDIOXANONA USP 3/0, ac 20 mm  ( 001769 )</t>
  </si>
  <si>
    <t>13.2-59413</t>
  </si>
  <si>
    <t>13.3-59413</t>
  </si>
  <si>
    <t>13.4-59413</t>
  </si>
  <si>
    <t>13.5-59413</t>
  </si>
  <si>
    <t>13.6-59413</t>
  </si>
  <si>
    <t>13.7-59413</t>
  </si>
  <si>
    <t>13.8-59413</t>
  </si>
  <si>
    <r>
      <rPr>
        <sz val="10"/>
        <color theme="1"/>
        <rFont val="Arial MT"/>
        <family val="2"/>
      </rPr>
      <t>PDX309237
PDO VIO 3-0 X 70-20MM HC RB</t>
    </r>
  </si>
  <si>
    <r>
      <rPr>
        <sz val="10"/>
        <color theme="1"/>
        <rFont val="Arial MT"/>
        <family val="2"/>
      </rPr>
      <t>India</t>
    </r>
  </si>
  <si>
    <r>
      <rPr>
        <sz val="10"/>
        <color theme="1"/>
        <rFont val="Arial MT"/>
        <family val="2"/>
      </rPr>
      <t>MERIL ENDO SURGERY PVT. LTD.</t>
    </r>
  </si>
  <si>
    <t>ISO, CE
Cod inregistrare
AMDM:
DM000802919;
DM00045254</t>
  </si>
  <si>
    <t>Oxivit med</t>
  </si>
  <si>
    <r>
      <rPr>
        <sz val="10"/>
        <color theme="1"/>
        <rFont val="Arial MT"/>
        <family val="2"/>
      </rPr>
      <t>PDX309625
PDO VIO 3-0 X 70-26MM CU CT</t>
    </r>
  </si>
  <si>
    <r>
      <rPr>
        <sz val="10"/>
        <color theme="1"/>
        <rFont val="Arial MT"/>
        <family val="2"/>
      </rPr>
      <t>PDX300316XL
PDO VIO 3-0 X 90-26MM HC RB</t>
    </r>
  </si>
  <si>
    <t>ISO, CE
Cod inregistrare
AMDM:
DM000802919;
DM0004525</t>
  </si>
  <si>
    <r>
      <rPr>
        <sz val="10"/>
        <color theme="1"/>
        <rFont val="Arial MT"/>
        <family val="2"/>
      </rPr>
      <t>PDX3013432
PDO VIO 3-0 X 75-30MM HC RB</t>
    </r>
  </si>
  <si>
    <r>
      <rPr>
        <sz val="10"/>
        <color theme="1"/>
        <rFont val="Arial MT"/>
        <family val="2"/>
      </rPr>
      <t>8886622131
8886622131//8886 6221-31 MAXON 4-0 GRN 90CM CV24 DA</t>
    </r>
  </si>
  <si>
    <r>
      <rPr>
        <sz val="10"/>
        <color theme="1"/>
        <rFont val="Arial MT"/>
        <family val="2"/>
      </rPr>
      <t>SUA/ Irlanda</t>
    </r>
  </si>
  <si>
    <r>
      <rPr>
        <sz val="10"/>
        <color theme="1"/>
        <rFont val="Arial MT"/>
        <family val="2"/>
      </rPr>
      <t>Medtronic/ COVIDIEN LLC</t>
    </r>
  </si>
  <si>
    <t>AMDM:
DM000437090;
DM0004370</t>
  </si>
  <si>
    <r>
      <rPr>
        <sz val="10"/>
        <color theme="1"/>
        <rFont val="Arial MT"/>
        <family val="2"/>
      </rPr>
      <t>PDX409867
PDO VIO 4-0 X 90-16MM CU CT</t>
    </r>
  </si>
  <si>
    <t>DM000802919;
DM00045254</t>
  </si>
  <si>
    <r>
      <rPr>
        <sz val="10"/>
        <color theme="1"/>
        <rFont val="Arial MT"/>
        <family val="2"/>
      </rPr>
      <t>PDX409109
PDO VIO 4-0 X 90-17MM HC RB</t>
    </r>
  </si>
  <si>
    <t>M000802919;
DM000452542</t>
  </si>
  <si>
    <r>
      <rPr>
        <sz val="10"/>
        <color theme="1"/>
        <rFont val="Arial MT"/>
        <family val="2"/>
      </rPr>
      <t>8886661831
8886 6618-31 MAXON 4-0 CLR 75CM C14X36</t>
    </r>
  </si>
  <si>
    <t>M000437090;
DM000437091</t>
  </si>
  <si>
    <t>14.1</t>
  </si>
  <si>
    <t>14.2</t>
  </si>
  <si>
    <t>14.3</t>
  </si>
  <si>
    <t>14.1-59413</t>
  </si>
  <si>
    <t>14.2-59413</t>
  </si>
  <si>
    <t>14.3-59413</t>
  </si>
  <si>
    <t>PDX509101 PDO VIO 5-0 X 70-13MM HC RB</t>
  </si>
  <si>
    <r>
      <rPr>
        <sz val="10"/>
        <rFont val="Arial MT"/>
        <family val="2"/>
      </rPr>
      <t>India</t>
    </r>
  </si>
  <si>
    <r>
      <rPr>
        <sz val="10"/>
        <rFont val="Arial MT"/>
        <family val="2"/>
      </rPr>
      <t>MERIL ENDO SURGERY PVT. LTD.</t>
    </r>
  </si>
  <si>
    <t xml:space="preserve">DX509733 PDO VIO 5-0 X 70-16MM CU CT </t>
  </si>
  <si>
    <t xml:space="preserve">PDX600432 PDO VIO 6-0 X 45-13MM HC RB </t>
  </si>
  <si>
    <r>
      <rPr>
        <sz val="10"/>
        <rFont val="Arial MT"/>
        <family val="2"/>
      </rPr>
      <t>MERIL ENDO SURGERY
PVT. LTD.</t>
    </r>
  </si>
  <si>
    <t>16.1</t>
  </si>
  <si>
    <t>16.2</t>
  </si>
  <si>
    <t>16.3</t>
  </si>
  <si>
    <t>16.4</t>
  </si>
  <si>
    <t>16.5</t>
  </si>
  <si>
    <t>16.1-59413</t>
  </si>
  <si>
    <t>16.2-59413</t>
  </si>
  <si>
    <t>16.3-59413</t>
  </si>
  <si>
    <t>16.4-59413</t>
  </si>
  <si>
    <t>16.5-59413</t>
  </si>
  <si>
    <t>10D75DZ36</t>
  </si>
  <si>
    <r>
      <rPr>
        <sz val="9.5"/>
        <rFont val="Microsoft Sans Serif"/>
        <family val="2"/>
      </rPr>
      <t>India</t>
    </r>
  </si>
  <si>
    <r>
      <rPr>
        <sz val="9.5"/>
        <rFont val="Microsoft Sans Serif"/>
        <family val="2"/>
      </rPr>
      <t>Unisur Lifecare</t>
    </r>
  </si>
  <si>
    <r>
      <rPr>
        <sz val="9.5"/>
        <rFont val="Microsoft Sans Serif"/>
        <family val="2"/>
      </rPr>
      <t xml:space="preserve">POLIGLACTIN 910 USP 0
</t>
    </r>
    <r>
      <rPr>
        <sz val="9.5"/>
        <rFont val="Microsoft Sans Serif"/>
        <family val="2"/>
      </rPr>
      <t xml:space="preserve">Lungimea firului  75cm. 1 ac 1/2 rotund 36mm.
</t>
    </r>
    <r>
      <rPr>
        <sz val="9.5"/>
        <rFont val="Microsoft Sans Serif"/>
        <family val="2"/>
      </rPr>
      <t>Corespunderea grosimii acului cu grosimea firului de sutură., Bucată</t>
    </r>
  </si>
  <si>
    <r>
      <rPr>
        <sz val="9.5"/>
        <rFont val="Microsoft Sans Serif"/>
        <family val="2"/>
      </rPr>
      <t>ISO, CE DM000651209</t>
    </r>
  </si>
  <si>
    <t>SOGNO</t>
  </si>
  <si>
    <t>10D75DZ45</t>
  </si>
  <si>
    <r>
      <rPr>
        <sz val="9.5"/>
        <rFont val="Microsoft Sans Serif"/>
        <family val="2"/>
      </rPr>
      <t xml:space="preserve">POLIGLACTIN 910 USP 0
</t>
    </r>
    <r>
      <rPr>
        <sz val="9.5"/>
        <rFont val="Microsoft Sans Serif"/>
        <family val="2"/>
      </rPr>
      <t xml:space="preserve">Să-şi menţină proprităţile de 75% la 14 zile şi 50% la 21 de zile [75% tensile strength is retained for 14 days and 50% till 21 days]. Rezistența initiala a nodului nu mai putin de 140% a standardelor Lungimea firului 75cm
</t>
    </r>
    <r>
      <rPr>
        <sz val="9.5"/>
        <rFont val="Microsoft Sans Serif"/>
        <family val="2"/>
      </rPr>
      <t xml:space="preserve">Lungimea acului (mm) 45, Curbura acului 1/2 Taper Corespunderea grosimii acului cu grosimea
</t>
    </r>
    <r>
      <rPr>
        <sz val="9.5"/>
        <rFont val="Microsoft Sans Serif"/>
        <family val="2"/>
      </rPr>
      <t>firului de sutură., Bucată</t>
    </r>
  </si>
  <si>
    <r>
      <rPr>
        <sz val="9.5"/>
        <rFont val="Microsoft Sans Serif"/>
        <family val="2"/>
      </rPr>
      <t>ISO, CE DM000414881</t>
    </r>
  </si>
  <si>
    <t>10C75DZ36</t>
  </si>
  <si>
    <r>
      <rPr>
        <sz val="9.5"/>
        <rFont val="Microsoft Sans Serif"/>
        <family val="2"/>
      </rPr>
      <t xml:space="preserve">POLIGLACTIN 910 USP 1
</t>
    </r>
    <r>
      <rPr>
        <sz val="9.5"/>
        <rFont val="Microsoft Sans Serif"/>
        <family val="2"/>
      </rPr>
      <t xml:space="preserve">Lungimea firului  75cm. 1 ac 1/2rotund 36mm.
</t>
    </r>
    <r>
      <rPr>
        <sz val="9.5"/>
        <rFont val="Microsoft Sans Serif"/>
        <family val="2"/>
      </rPr>
      <t>Corespunderea grosimii acului cu grosimea firului de sutură., Bucată</t>
    </r>
  </si>
  <si>
    <r>
      <rPr>
        <sz val="9.5"/>
        <rFont val="Microsoft Sans Serif"/>
        <family val="2"/>
      </rPr>
      <t>ISO, CE DM000651208</t>
    </r>
  </si>
  <si>
    <t>10E90DZ36</t>
  </si>
  <si>
    <r>
      <rPr>
        <sz val="9.5"/>
        <rFont val="Microsoft Sans Serif"/>
        <family val="2"/>
      </rPr>
      <t xml:space="preserve">POLIGLACTIN 910 USP 2-0
</t>
    </r>
    <r>
      <rPr>
        <sz val="9.5"/>
        <rFont val="Microsoft Sans Serif"/>
        <family val="2"/>
      </rPr>
      <t xml:space="preserve">Lungimea firului   90 cm. 1/2 ac rotund 36 mm .
</t>
    </r>
    <r>
      <rPr>
        <sz val="9.5"/>
        <rFont val="Microsoft Sans Serif"/>
        <family val="2"/>
      </rPr>
      <t>Corespunderea grosimii acului cu grosimea firului de sutură, Bucată</t>
    </r>
  </si>
  <si>
    <r>
      <rPr>
        <sz val="9.5"/>
        <rFont val="Microsoft Sans Serif"/>
        <family val="2"/>
      </rPr>
      <t>ISO, CE DM000414883</t>
    </r>
  </si>
  <si>
    <t>10E75DZ36</t>
  </si>
  <si>
    <r>
      <rPr>
        <sz val="9.5"/>
        <rFont val="Microsoft Sans Serif"/>
        <family val="2"/>
      </rPr>
      <t xml:space="preserve">POLIGLACTIN 910 USP 2-0
</t>
    </r>
    <r>
      <rPr>
        <sz val="9.5"/>
        <rFont val="Microsoft Sans Serif"/>
        <family val="2"/>
      </rPr>
      <t xml:space="preserve">Lungimea firului  75cm
</t>
    </r>
    <r>
      <rPr>
        <sz val="9.5"/>
        <rFont val="Microsoft Sans Serif"/>
        <family val="2"/>
      </rPr>
      <t xml:space="preserve">Lungimea acului (mm) – 36; Curbura acului – ½ Taper;
</t>
    </r>
    <r>
      <rPr>
        <sz val="9.5"/>
        <rFont val="Microsoft Sans Serif"/>
        <family val="2"/>
      </rPr>
      <t>Corespunderea grosimii acului cu grosimea firului de sutură., Bucată</t>
    </r>
  </si>
  <si>
    <r>
      <rPr>
        <sz val="9.5"/>
        <rFont val="Microsoft Sans Serif"/>
        <family val="2"/>
      </rPr>
      <t>ISO, CE DM000414882</t>
    </r>
  </si>
  <si>
    <t>17.1</t>
  </si>
  <si>
    <t>17.2</t>
  </si>
  <si>
    <t>17.3</t>
  </si>
  <si>
    <t>17.4</t>
  </si>
  <si>
    <t>17.1-59413</t>
  </si>
  <si>
    <t>17.2-59413</t>
  </si>
  <si>
    <t>17.3-59413</t>
  </si>
  <si>
    <t>17.4-59413</t>
  </si>
  <si>
    <t xml:space="preserve">CL-929
CL-929//CL-929 POLYSORB* 2 VIO
90CM </t>
  </si>
  <si>
    <r>
      <rPr>
        <sz val="10"/>
        <rFont val="Arial MT"/>
        <family val="2"/>
      </rPr>
      <t>SUA/ Irlanda</t>
    </r>
  </si>
  <si>
    <r>
      <rPr>
        <sz val="10"/>
        <rFont val="Arial MT"/>
        <family val="2"/>
      </rPr>
      <t>Medtronic/ COVIDIEN LLC</t>
    </r>
  </si>
  <si>
    <t>DM000420910</t>
  </si>
  <si>
    <t xml:space="preserve">PGN300311XL PGLA VIO 3-0 X 75-22MM HC RB </t>
  </si>
  <si>
    <t>DM000802926;
DM00045</t>
  </si>
  <si>
    <t>PGN309525 PGLA VIO 3-0 X 90-25MM FE RB</t>
  </si>
  <si>
    <t>DM000802926;
DM00045254</t>
  </si>
  <si>
    <t>PGN302516 PGLA VIO 3-0 X 90-36MM HC TC</t>
  </si>
  <si>
    <t>18.1</t>
  </si>
  <si>
    <t>18.2</t>
  </si>
  <si>
    <t>18.3</t>
  </si>
  <si>
    <t>18.4</t>
  </si>
  <si>
    <t>18.5</t>
  </si>
  <si>
    <t>18.6</t>
  </si>
  <si>
    <t>18.7</t>
  </si>
  <si>
    <t>18.8</t>
  </si>
  <si>
    <t>18.9</t>
  </si>
  <si>
    <t>18.1-59413</t>
  </si>
  <si>
    <t>Polipropilenă USP 0-1, ac drept 40-50 mm, tăios ( G47956 )</t>
  </si>
  <si>
    <t>18.2-59413</t>
  </si>
  <si>
    <t>18.3-59413</t>
  </si>
  <si>
    <t>18.4-59413</t>
  </si>
  <si>
    <t>18.5-59413</t>
  </si>
  <si>
    <t>18.6-59413</t>
  </si>
  <si>
    <t>18.7-59413</t>
  </si>
  <si>
    <t>18.8-59413</t>
  </si>
  <si>
    <t>18.9-59413</t>
  </si>
  <si>
    <t>8C75AY40</t>
  </si>
  <si>
    <t>HEALTHI UM MEDTECH LIMITED</t>
  </si>
  <si>
    <t>Polipropilenă USP 1, ac drept 40 mm, Popipropilenă USP 1, lungimea firului 75 mm, 1 ac drept de 40 mm,  ac tăios  (are muchii tăietoare, ca o lamă triunghiulară). Pentru sutura în bursă a intestinului pe pensa respectiva.
Corespunderea grosimii acului cu grosimea firului de sutură, Bucată</t>
  </si>
  <si>
    <t>CE, DM000468776</t>
  </si>
  <si>
    <t>8C90DZ30</t>
  </si>
  <si>
    <t xml:space="preserve">8C75DY35 </t>
  </si>
  <si>
    <t>Polipropilenă USP 1,metric 4, cu ac 1/2, lungimea acului 35 mm, ac taios lungimea atei 75 cm, Sutura atraumatica, Sutura atraumatica Polipropilen,USP 1, metric 4, cu ac 1/2, lungimea acului 35 mm, ac taios lungimea atei 75 cm, Bucată</t>
  </si>
  <si>
    <t xml:space="preserve">8C75DZ35 </t>
  </si>
  <si>
    <t>Polipropilenă USP 1,metric 4, cu ac 1/2, lungimea acului 35 mm, round bondied, lungimea atei 75 cm, Sutura atraumatica, Sutura atraumatica Polipropilen, USP 1,metric 4, cu ac 1/2, lungimea acului 35 mm, round bondied, lungimea atei 75 cm, Bucată</t>
  </si>
  <si>
    <t>8B75DZ40</t>
  </si>
  <si>
    <t>Polipropilenă USP 2 ,metric 5,  ac 1/2, lungimea acului 40, round bondied, lungimea  atei 75 cm, Sutura atraumatica, Sutura atraumatica Polipropilen, USP 2,metric 5,  ac 1/2, lungimea acului 40, round bondied, lungimea  atei 75 cm, Bucată</t>
  </si>
  <si>
    <t>CE, DM000468777</t>
  </si>
  <si>
    <t xml:space="preserve">8B75DY35 </t>
  </si>
  <si>
    <t>Polipropilenă USP 2, metric 5, cu ac 1/2, lungimea acului 35 mm, ac taios, lungimea  atei 75 cm, Sutura atraumatica, Sutura atraumatica Polipropilen, USP 2, metric 5, cu ac 1/2, lungimea acului 35 mm, ac taios, lungimea  atei 75 cm, Bucată</t>
  </si>
  <si>
    <t>8B75DZ35</t>
  </si>
  <si>
    <t>Polipropilenă USP 2, metric 5,cu ac 1/2, lungimea acului 35 mm, round bondied, lungimea  atei 75 cm, Sutura atraumatica, Sutura atraumatica Polipropilen, USP 2, metric 5,cu ac 1/2, lungimea acului 35 mm, round bondied, lungimea  atei 75 cm, Bucată</t>
  </si>
  <si>
    <t>8B75DZ48</t>
  </si>
  <si>
    <t>Polipropilenă USP 2,metric 5,  ac 1/2, lungimea acului 48, round bondied, lungimea  atei 75 cm, Sutura atraumatica Polipropilen, USP 2,metric 5,  ac 1/2, lungimea acului 48, round bondied, lungimea  atei 75 cm, Bucată</t>
  </si>
  <si>
    <t>8B75DY40</t>
  </si>
  <si>
    <t>Polipropilenă USP 2,metric 5, cu ac 1/2, lungimea acului 40 mm, ac taios, lungimea  atei 75 cm, Sutura atraumatica, Sutura atraumatica Polipropilen, USP 2,metric 5, cu ac 1/2, lungimea acului 40 mm, ac taios, lungimea  atei 75 cm, Bucată</t>
  </si>
  <si>
    <t>19.1</t>
  </si>
  <si>
    <t>19.2</t>
  </si>
  <si>
    <t>19.3</t>
  </si>
  <si>
    <t>19.4</t>
  </si>
  <si>
    <t>19.5</t>
  </si>
  <si>
    <t>19.6</t>
  </si>
  <si>
    <t>19.7</t>
  </si>
  <si>
    <t>19.1-59413</t>
  </si>
  <si>
    <t>19.2-59413</t>
  </si>
  <si>
    <t>19.3-59413</t>
  </si>
  <si>
    <t>19.4-59413</t>
  </si>
  <si>
    <t>19.5-59413</t>
  </si>
  <si>
    <t>19.6-59413</t>
  </si>
  <si>
    <t>19.7-59413</t>
  </si>
  <si>
    <t>8D75DZ36</t>
  </si>
  <si>
    <r>
      <rPr>
        <sz val="9.5"/>
        <rFont val="Microsoft Sans Serif"/>
        <family val="2"/>
      </rPr>
      <t xml:space="preserve">Polipropilenă USP 0 Lungimea firului  75cm.
</t>
    </r>
    <r>
      <rPr>
        <sz val="9.5"/>
        <rFont val="Microsoft Sans Serif"/>
        <family val="2"/>
      </rPr>
      <t xml:space="preserve">1 ac 36 mm. 1/2 cerc. Rotund.
</t>
    </r>
    <r>
      <rPr>
        <sz val="9.5"/>
        <rFont val="Microsoft Sans Serif"/>
        <family val="2"/>
      </rPr>
      <t>Corespunderea grosimii acului cu grosimea firului de sutură., Bucată</t>
    </r>
  </si>
  <si>
    <r>
      <rPr>
        <sz val="9.5"/>
        <rFont val="Microsoft Sans Serif"/>
        <family val="2"/>
      </rPr>
      <t>ISO, CE DM000858530</t>
    </r>
  </si>
  <si>
    <t>8E75CX30</t>
  </si>
  <si>
    <r>
      <rPr>
        <sz val="9.5"/>
        <rFont val="Microsoft Sans Serif"/>
        <family val="2"/>
      </rPr>
      <t xml:space="preserve">Polipropilenă USP 2-0 (EP 3) L- 75cm, 1ac cutting 3/8
</t>
    </r>
    <r>
      <rPr>
        <sz val="9.5"/>
        <rFont val="Microsoft Sans Serif"/>
        <family val="2"/>
      </rPr>
      <t xml:space="preserve">30 mm ( G47963 ), Sutură Polypropylen , atraumatic [Smooth Surface results minimal tissue trauma], neresorbabil [Non Absorbable], monofilament [Monofilament], atraumatic (ac sudat) USP 2/0.
</t>
    </r>
    <r>
      <rPr>
        <sz val="9.5"/>
        <rFont val="Microsoft Sans Serif"/>
        <family val="2"/>
      </rPr>
      <t xml:space="preserve">2.Lungimea 75 cm  3.Material ac - otel inoxidabil, chirurgical, cromat , ascuțit [cutting edge], tăios [Reverse Cutting] , cu curbura 3/8 si lungimea 30 mm
</t>
    </r>
    <r>
      <rPr>
        <sz val="9.5"/>
        <rFont val="Microsoft Sans Serif"/>
        <family val="2"/>
      </rPr>
      <t>4. Steril - etilen oxid [EO (Ethylene Oxide)] 5.Hipoalergic, non-toxic  6.Ambalaj: ambalate individual, Bucată [Packaging:  in a medical grade pouch]</t>
    </r>
  </si>
  <si>
    <r>
      <rPr>
        <sz val="9.5"/>
        <rFont val="Microsoft Sans Serif"/>
        <family val="2"/>
      </rPr>
      <t>ISO, CE DM000858555</t>
    </r>
  </si>
  <si>
    <t>8E90DZ20DA</t>
  </si>
  <si>
    <r>
      <rPr>
        <sz val="9.5"/>
        <rFont val="Microsoft Sans Serif"/>
        <family val="2"/>
      </rPr>
      <t xml:space="preserve">Polipropilenă USP 2-0 Lungimea firului 90cm
</t>
    </r>
    <r>
      <rPr>
        <sz val="9.5"/>
        <rFont val="Microsoft Sans Serif"/>
        <family val="2"/>
      </rPr>
      <t>2 ace [double armed] ½ rotund 20mm. Corespunderea grosimii acului cu grosimea firului de sutură, Bucată</t>
    </r>
  </si>
  <si>
    <r>
      <rPr>
        <sz val="9.5"/>
        <rFont val="Microsoft Sans Serif"/>
        <family val="2"/>
      </rPr>
      <t>ISO, CE DM000415199</t>
    </r>
  </si>
  <si>
    <t>8E90DZ26DA</t>
  </si>
  <si>
    <r>
      <rPr>
        <sz val="9.5"/>
        <rFont val="Microsoft Sans Serif"/>
        <family val="2"/>
      </rPr>
      <t xml:space="preserve">Polipropilenă USP 2-0 Lungimea firului 90cm.
</t>
    </r>
    <r>
      <rPr>
        <sz val="9.5"/>
        <rFont val="Microsoft Sans Serif"/>
        <family val="2"/>
      </rPr>
      <t>2 ace [double armed]  ½ rotund 26 mm. Corespunderea grosimii acului cu grosimea firului de sutură, Bucată</t>
    </r>
  </si>
  <si>
    <r>
      <rPr>
        <sz val="9.5"/>
        <rFont val="Microsoft Sans Serif"/>
        <family val="2"/>
      </rPr>
      <t>ISO, CE DM000415201</t>
    </r>
  </si>
  <si>
    <t>8E75DX20</t>
  </si>
  <si>
    <r>
      <rPr>
        <sz val="9.5"/>
        <rFont val="Microsoft Sans Serif"/>
        <family val="2"/>
      </rPr>
      <t xml:space="preserve">Polipropilenă USP 2-0 Lungimea firului 75cm.
</t>
    </r>
    <r>
      <rPr>
        <sz val="9.5"/>
        <rFont val="Microsoft Sans Serif"/>
        <family val="2"/>
      </rPr>
      <t xml:space="preserve">1 ac tăitor 20mm. 1/2 cerc.
</t>
    </r>
    <r>
      <rPr>
        <sz val="9.5"/>
        <rFont val="Microsoft Sans Serif"/>
        <family val="2"/>
      </rPr>
      <t>Corespunderea grosimii acului cu grosimea firului de sutură, Bucată</t>
    </r>
  </si>
  <si>
    <r>
      <rPr>
        <sz val="9.5"/>
        <rFont val="Microsoft Sans Serif"/>
        <family val="2"/>
      </rPr>
      <t>ISO, CE DM000651557</t>
    </r>
  </si>
  <si>
    <t>8E75CZ30</t>
  </si>
  <si>
    <r>
      <rPr>
        <sz val="9.5"/>
        <rFont val="Microsoft Sans Serif"/>
        <family val="2"/>
      </rPr>
      <t xml:space="preserve">Polipropilenă USP 2-0 Lungimea firului 75cm.
</t>
    </r>
    <r>
      <rPr>
        <sz val="9.5"/>
        <rFont val="Microsoft Sans Serif"/>
        <family val="2"/>
      </rPr>
      <t xml:space="preserve">1 ac 30 mm. 3/8 cerc. Rotund.
</t>
    </r>
    <r>
      <rPr>
        <sz val="9.5"/>
        <rFont val="Microsoft Sans Serif"/>
        <family val="2"/>
      </rPr>
      <t>Corespunderea grosimii acului cu grosimea firului de sutură., Bucată</t>
    </r>
  </si>
  <si>
    <r>
      <rPr>
        <sz val="9.5"/>
        <rFont val="Microsoft Sans Serif"/>
        <family val="2"/>
      </rPr>
      <t>ISO, CE DM000651558</t>
    </r>
  </si>
  <si>
    <t>8E90DZ30</t>
  </si>
  <si>
    <r>
      <rPr>
        <sz val="9.5"/>
        <rFont val="Microsoft Sans Serif"/>
        <family val="2"/>
      </rPr>
      <t xml:space="preserve">Polipropilenă USP 2-0 Lungimea firului 90cm.
</t>
    </r>
    <r>
      <rPr>
        <sz val="9.5"/>
        <rFont val="Microsoft Sans Serif"/>
        <family val="2"/>
      </rPr>
      <t xml:space="preserve">1 ac rotund  30mm. 1/2 din cerc.
</t>
    </r>
    <r>
      <rPr>
        <sz val="9.5"/>
        <rFont val="Microsoft Sans Serif"/>
        <family val="2"/>
      </rPr>
      <t>Corespunderea grosimii acului cu grosimea firului de sutură., Bucată</t>
    </r>
  </si>
  <si>
    <r>
      <rPr>
        <sz val="9.5"/>
        <rFont val="Microsoft Sans Serif"/>
        <family val="2"/>
      </rPr>
      <t>ISO, CE DM000651559</t>
    </r>
  </si>
  <si>
    <t>20.1</t>
  </si>
  <si>
    <t>20.2</t>
  </si>
  <si>
    <t>20.3</t>
  </si>
  <si>
    <t>20.4</t>
  </si>
  <si>
    <t>20.5</t>
  </si>
  <si>
    <t>20.6</t>
  </si>
  <si>
    <t>20.7</t>
  </si>
  <si>
    <t>20.8</t>
  </si>
  <si>
    <t>20.1-59413</t>
  </si>
  <si>
    <t>20.2-59413</t>
  </si>
  <si>
    <t>20.3-59413</t>
  </si>
  <si>
    <t>20.4-59413</t>
  </si>
  <si>
    <t>20.5-59413</t>
  </si>
  <si>
    <t>20.6-59413</t>
  </si>
  <si>
    <t>20.7-59413</t>
  </si>
  <si>
    <t>20.8-59413</t>
  </si>
  <si>
    <t>Sutura
chirurgicala
Polipropilen
a USP 3/0
(Codul
produsului:
ADVA8077
)</t>
  </si>
  <si>
    <t>Polipropilenă USP 3-0 (EP2) L-75 cm,
1ac cutting 3/8 24 mm ( G47964 ),
Sutură Polypropylen , atraumatic,
neresorbabil , monofilament , atraumatic
(ac sudat) USP 3/0. 2.Lungimea 75 cm
3.Material ac - otel inoxidabil,
chirurgical, cromat , ascuțit , tăios, cu
curbura 3/8 si lungimea 24 mm 4. Steril -
etilen oxid 5.Hipoalergic, non-toxic
6.Ambalaj: ambalate individual , Bucată
Conform TDS. Facturare N12</t>
  </si>
  <si>
    <t>DM00041435
1</t>
  </si>
  <si>
    <t>Sutura
chirurgicala
Polipropilen
a USP 3/0
(Codul
produsului:
ADVA8522
)</t>
  </si>
  <si>
    <t>Polipropilenă USP 3-0, 2 ace ( 001809
), Polipropilenă USP 3-0
Lungimea firului 90 cm
2 ace ½rotund 26mm ±2%.
Corespunderea grosimii acului cu
grosimea firului de sutură, Bucată
Conform TDS. Facturare N12</t>
  </si>
  <si>
    <t>Sutura
chirurgicala
Polipropilen
a USP 3/0
(Codul
produsului:
ADVA8021
)</t>
  </si>
  <si>
    <t xml:space="preserve">India </t>
  </si>
  <si>
    <t>Polipropilenă USP 3-0, ac 22 mm (
001810 ), Polipropilenă USP 3-0
Lungimea firului minim 75 cm.
1/2 ac rotund 22 mm ± 2%.
Corespunderea grosimii acului cu
grosimea firului de sutură, Bucată
Conform TDS. Facturare N12</t>
  </si>
  <si>
    <t>Sutura
chirurgicala
Polipropilen
a USP 3/0
(Codul
produsului:
ADVA8018
S)</t>
  </si>
  <si>
    <t>Polipropilenă USP 3-0, ac 30 mm (
001811 ), Polipropilenă USP 3-0
Lungimea firului minim 75cm.
1 ac 30 mm. 3/8 cerc. Rotund.
Corespunderea grosimii acului cu
grosimea firului de sutură., Bucată
Conform TDS. Facturare N12</t>
  </si>
  <si>
    <t>Sutura
chirurgicala
Polipropilen
a USP 4/0
(Codul
produsului:
ADVAN85
57)</t>
  </si>
  <si>
    <t>Polipropilenă USP 4-0, 2 ace ( 001812
), Polipropilen USP 4-0
Lungimea firului 90 cm
2 ace ½rotund 17mm ±2%.
Corespunderea grosimii acului cu
grosimea firului de sutură, Bucată
Conform TDS. Facturare N12</t>
  </si>
  <si>
    <t>DM00041435
2</t>
  </si>
  <si>
    <t>Sutura
chirurgicala
Polipropilen
a USP 4/0
(Codul
produsului:
ADVA8112
S1)</t>
  </si>
  <si>
    <t>Polipropilenă USP 4-0, ac 19 mm (
001813 ), Polipropilenă USP 4-0
Lungimea firului minim 45 cm.
1/2 ac tăietor 19 mm ±2%.
Corespunderea grosimii acului cu
grosimea firului de sutură, Bucată
Conform TDS. Facturare N12</t>
  </si>
  <si>
    <t>Sutura
chirurgicala
Polipropilen
a USP 4/0
(Codul
produsului:
ADVA8761
N)</t>
  </si>
  <si>
    <t>Polipropilenă USP 4-0, ac 20 mm (
001814 ), Polipropilenă USP 4-0
Lungimea firului minim 90 cm.
1/2 ac rotund 20 mm ±2%.
Corespunderea grosimii acului cu
grosimea firului de sutură, Bucată
Conform TDS. Facturare N12</t>
  </si>
  <si>
    <t>Sutura
chirurgicala
Polipropilen
a USP 4/0
(Codul
produsului:
ADVA8120
)</t>
  </si>
  <si>
    <t>Polipropilenă USP 4-0, ac 30 mm (
001815 ), Polipropilenă USP 4-0
Lungimea firului minim 75cm,
ac 1/2 rotund. circular. lungime ac 30
mm+/- 1 mm;
Corespunderea grosimii acului cu
grosimea firului de sutură., Bucată
Conform TDS. Facturare N12</t>
  </si>
  <si>
    <t>22.1</t>
  </si>
  <si>
    <t>22.2</t>
  </si>
  <si>
    <t>22.1-59413</t>
  </si>
  <si>
    <t>22.2-59413</t>
  </si>
  <si>
    <t>#1455P</t>
  </si>
  <si>
    <t>DM000822095</t>
  </si>
  <si>
    <t>#1470</t>
  </si>
  <si>
    <t>Polipropilenă USP 10-0, 2 ace,
oftalmologie ( 001803 ), Polipropilenă
USP 10-0
Lungimea firului albastru 20 cm,
2 ace drepte L= 16 mm,
Corespunderea grosimii acului cu
grosimea firului de sutură., Bucată.
Catalog, p.18</t>
  </si>
  <si>
    <t>DM000822099</t>
  </si>
  <si>
    <t>25.1</t>
  </si>
  <si>
    <t>25.2</t>
  </si>
  <si>
    <t>25.3</t>
  </si>
  <si>
    <t>25.4</t>
  </si>
  <si>
    <t>25.1-59413</t>
  </si>
  <si>
    <t>25.2-59413</t>
  </si>
  <si>
    <t>25.3-59413</t>
  </si>
  <si>
    <t>25.4-59413</t>
  </si>
  <si>
    <t>VP-745-X
VP-745-X SURGIPRO*II 8-0 45CM
MV1758D</t>
  </si>
  <si>
    <t>SUA/ Irlanda</t>
  </si>
  <si>
    <t>Medtronic/ COVIDIEN LLC</t>
  </si>
  <si>
    <t>DM000440688;
DM000440689</t>
  </si>
  <si>
    <t>VP-843
VP-843 SURGIPRO* 2-0 BLU 90CM V26
DAX</t>
  </si>
  <si>
    <t>VPF-522-X
VPF-522-X SURGIPRO*II 3-0BLU 90CM
VF20</t>
  </si>
  <si>
    <t>VP-523
VP-523 SURGIPRO* 2-0 BLU 90CM V20
DA</t>
  </si>
  <si>
    <t>Cod CPV</t>
  </si>
  <si>
    <t>3310000-1</t>
  </si>
  <si>
    <t>Ambalaj</t>
  </si>
  <si>
    <t>NYLON USP 10-0- 2 ace, oftalmologie ( 001761 ), NYLON USP 10-0, Sutura armata
Lungimea suturii 30 cm doua ace, ac curbat lungimea 6 mm, 3/8, tip spatulat rotunjit, swage laser.
Corespunderea grosimii acului cu grosimea firului de sutură., Bucată.
Catalog, p.10</t>
  </si>
  <si>
    <t>Lenta pentru turnichete ( 001728 ), Lenta pentru turnichete.
Lungimea- minim 70-75 cm;
Latimea - 3mm., Bucată
*Conform brosura pagina 1</t>
  </si>
  <si>
    <t>Nylon USP 9-0, 2 ace ( G47978 ), Nailon oftalmic monofil. 9-0, 0,2mm x30 cm (2 ace 3/8 , tip spatula, d=0,20
mm, L=6,5 mm), steril.Corespunderea grosimii acului cu grosimea firului de sutură. , Bucată. Catalog, p.11</t>
  </si>
  <si>
    <t>NYLON USP 9-0, 2 ace, oftalmologie ( 001760 ), NYLON USP 9-0
Lungimea firului minim 30 cm 2 ace 3/8 , tip spatula, L=6,5 mm 
Corespunderea grosimii acului cu grosimea firului de sutură., Bucată.
Catalog, p.11</t>
  </si>
  <si>
    <t>POLIDIOXANONA USP 1, ac 17 mm  ( 001765 ), POLIDIOXANONA USP 1
Lungimea firului minim 90cm 1 ac ½rotund  17mm ± 2%. 
Corespunderea grosimii acului cu grosimea firului de sutura, Bucată
Conform TDS. Facturare N12</t>
  </si>
  <si>
    <t>POLIDIOXANONA USP 1, ac 30 mm  ( 001766 ), POLIDIOXANONA USP 1
Lungimea firului minim 75cm. 
1 ac 30 mm. 1/2 cerc. Rotund. 
Corespunderea grosimii acului cu grosimea firului de sutură., Bucată
Conform TDS. Facturare N12</t>
  </si>
  <si>
    <t>POLIDIOXANONA USP 2-0, ac 17 mm  ( 001767 ), POLIDIOXANONA USP 2-0
Lungimea firului minim 90cm 1 ac ½rotund  17mm ± 2%. 
Corespunderea grosimii acului cu grosimea firului de sutura, Bucată
Conform TDS. Facturare N12</t>
  </si>
  <si>
    <t>"catalog Meril Suturi.pdf" si "Suture Catalog_25Sep2025_D2":
POLIDIOXANONA USP 3/0, ac 20 mm ( 001769 ),
POLIDIOXANONA USP 3/0. Lungimea firului 70 cm.
1 ac 20 mm. 1/2 cerc. Rotund. Corespunderea grosimii acului cu grosimea firului de
sutură., Bucată Cantitate ambalaj 12</t>
  </si>
  <si>
    <t>catalog Meril Suturi.pdf" si "Suture Catalog_25Sep2025_D2": POLIDIOXANONA USP 3-0, ac 26 mm ( 001770 ), 
POLIDIOXANONA USP 3-0; Lungimea suturii (cm) – 70; Lungimea acului (mm) – 26; Curbura acului - 3/8 cutting;
să-şi menţină proprietăţile de 75-80% la 14 zile şi 40-50% la 21 de zile. Corespunderea grosimii acului cu grosimea firului de sutură., Bucată Cantitate ambalaj 12</t>
  </si>
  <si>
    <t>catalog Meril Suturi.pdf" si "Suture Catalog_25Sep2025_D2":
POLIDIOXANONA USP 3-0, ac 26 mm ( 001771 ), POLIDIOXANONA USP 3-0
Lungimea firului 90 cm 1 ac ½rotund 26mm.
Corespunderea grosimii acului cu grosimea firului de sutură, Bucată Cantitate ambalaj 12</t>
  </si>
  <si>
    <t>"catalog Meril Suturi.pdf" si "Suture Catalog_25Sep2025_D2":
POLIDIOXANONA USP 3-0, ac 30 mm ( 001772 ), POLIDIOXANONA USP 3-0
Lungimea firului 75cm. 1 ac. 1/2 30mm; Corespunderea grosimii acului cu grosimea firului de sutură., Bucată Cantitate ambalaj 12</t>
  </si>
  <si>
    <t>"catalog Meril Suturi.pdf" si "Suture Catalog_25Sep2025_D2": POLIDIOXANONA USP 4-0, ac 16 mm ( 001774 ),
POLIDIOXANONA USP 4-0. Lungimea firului 90 cm. Lungimea acului -16mm. curbura acului -3\8 cutting. Corespunderea grosimii acului cu grosimea firului de sutură., Bucată
Cantitate ambalaj 12</t>
  </si>
  <si>
    <t>"catalog Meril Suturi.pdf" si "Suture Catalog_25Sep2025_D2": POLIDIOXANONA USP 4-0, ac 17 mm ( 001775 ),
POLIDIOXANONA USP 4-0 Lungimea firului 90 cm 1 ac ½rotund 17mm.
Corespunderea grosimii acului cu grosimea firului de sutură, Bucată
Cantitate ambalaj 12</t>
  </si>
  <si>
    <t>"catalog Meril Suturi.pdf" si "Suture Catalog_25Sep2025_D2": POLIDIOXANONA USP 5-0, ac 13 mm ( 001777 ),
POLIDIOXANONA USP 5-0 Lungimea firului 70cm. 1 ac ½ rotund 13mm. Corespunderea grosimii acului cu grosimea firului de sutura, Bucată Cantitate ambalaj 12</t>
  </si>
  <si>
    <t>"catalog Meril Suturi.pdf" si "Suture Catalog_25Sep2025_D2": POLIDIOXANONA USP 5-0, ac 16 mm ( 001778 ), POLIDIOXANONA USP 5-0
Lungimea firului 70 cm Lungimea acului (mm) -16 . curbura acului -3\8 cuting. Corespunderea grosimii acului cu grosimea firului de sutură., Bucată Cantitate ambalaj 12</t>
  </si>
  <si>
    <t>"catalog Meril Suturi.pdf" si "Suture Catalog_25Sep2025_D2": POLIDIOXANONA USP 6-0, ac 13 mm ( 001779 ),
POLIDIOXANONA USP 6-0 Lungimea firului 45 cm 1 ac ½rotund 13mm ±2%. Corespunderea grosimii acului cu grosimea firului de sutură, Bucată
Cantitate ambalaj 12</t>
  </si>
  <si>
    <t>"catalog Meril Suturi.pdf" si "Suture Catalog_25Sep2025_D2": POLIGLACTIN 910 USP 3-0, ac 22 mm ( 001796 ), POLIGLACTIN 910 USP 3-0 Lungimea firului 75 cm.
1/2 ac rotund 22 mm. Corespunderea grosimii acului cu grosimea firului de sutură, Bucată Cantitate ambalaj 12</t>
  </si>
  <si>
    <t>"catalog Meril Suturi.pdf" si "Suture Catalog_25Sep2025_D2": POLIGLACTIN 910 USP 3-0, ac 25 mm ( 001797 ),
POLIGLACTIN 910 USP 3-0 Lungimea firului 90 cm. 1 ac 5/8 . rotund. lungimea acului 25 mm. Corespunderea grosimii acului cu grosimea firului de
sutură., Bucată Cantitate ambalaj 12</t>
  </si>
  <si>
    <t>"catalog Meril Suturi.pdf" si "Suture Catalog_25Sep2025_D2": POLIGLACTIN 910 USP 3-0, ac 37 mm ( 001798 ),
POLIGLACTIN 910 USP 3-0 Lungimea firului minim 75cm ; Lungimea acului (mm) – 36; Curbura acului – ½ Tapercut;
Corespunderea grosimii acului cu grosimea firului de sutură., Bucată Cantitate ambalaj 12</t>
  </si>
  <si>
    <t>"CAT_SUTURES_MEDTRONIC_2020" si "Sharpie II catalogue from CODE, 2024": POLIDIOXANONA USP 4-0 - 2 ace ( 001773 ),
POLIDIOXANONA USP 4-0 Lungimea 90 cm. 2 ace rotunde 20 mm. 1/2 din cerc. Corespunderea grosimii acului cu grosimea firului de
sutură., Bucată Cantitate ambalaj 36</t>
  </si>
  <si>
    <t>"CAT_SUTURES_MEDTRONIC_2020" si "Sharpie II catalogue from CODE, 2024": POLIDIOXANONA USP 4-0, ac 24 mm ( 001776 ),
POLIDIOXANONA USP 4-0 Lungimea firului 75cm. Lungimea acului -24mm. curbura acului -3\8 reverse cutting.
Corespunderea grosimii acului cu grosimea firului de sutură., Bucată Cantitate ambalaj 36</t>
  </si>
  <si>
    <t>"CAT_SUTURES_MEDTRONIC_2020" si "Sharpie II catalogue from CODE, 2024":
POLIGLACTIN 910 USP 2 (EP5), L- 90cm Ac taitor cu curbura ½ circular si lungimea 48 mm ( G47962 ), Polyglactin, atraumatic, resorbabil (ac sudat) USP2 (EP5) .Rezistența maximală 14 zile, Absorbția totală 60-90 zile. Lungime 75cm. Material ac - otel inoxidabil, chirurgical, cromat, ascuțit,taitor, cu curbura ½ si lungimea 48 mm . Steril - etilen oxid, Hipoalergic, nontoxicAmbalaj: ambalate individual, Bucată Cantitate ambalaj 36</t>
  </si>
  <si>
    <t>"CAT_SUTURES_MEDTRONIC_2020" si "Sharpie II catalogue from CODE, 2024":
Fire atraumatice cardiovasculară monofilament  cu  2 ace Poliofelin sintetic liniar si polipropilen şi polietilen pentru artere coronare USP 8-0.  ( 001718 ), Fire atraumatice cardiovasculară monofilament  cu  2 ace Poliofelin sintetic liniar si polipropilen şi polietilen pentru artere coronare USP 8-0. Lungimea suturii  60 cm. Lungimea acului 8 mm. Curbura acului 3/8 acul tăietor curbat (echivalent CC). Corespunderea grosimii acului cu grosimea firului de sutură., Bucată Cantitate ambalaj 36</t>
  </si>
  <si>
    <t>"CAT_SUTURES_MEDTRONIC_2020" si "Sharpie II  catalogue from CODE, 2024": Fire atraumatice cardiovasculară monofilament  cu  2 ace. USP 2-0.  lungime ac 37 mm  ( 001701 ), Fire atraumatice cardiovasculară monofilament  cu  2 ace Poliofelin sintetic liniar si polipropilen şi polietilen. USP 2-0; Lungimea suturii 90 cm;Lungimea acului 37 mm; Curbura acului - 1/2 Taper; Corespunderea grosimii acului cu grosimea firului de sutură., Bucată Cantitate ambalaj 36</t>
  </si>
  <si>
    <t>"CAT_SUTURES_MEDTRONIC_2020" si "Sharpie II catalogue from CODE, 2024": Fire atraumatice cardiovasculară monofilament  cu  2 ace. USP 3-0. lungime ac 26 mm  ( 001704 ), Fire atraumatice cardiovasculară monofilament  cu  2 ace Poliofelin sintetic liniar si polipropilen şi polietilen. USP 3-0; Lungimea suturii (cm) – 90; Lungimea acului (mm) – 26 ; Curbura acului - 1/2 Taper; Corespunderea grosimii acului cu grosimea firului de sutură., Bucată Cantitate ambalaj 36</t>
  </si>
  <si>
    <t>"CAT_SUTURES_MEDTRONIC_2020" si "Sharpie II catalogue from CODE, 2024": Fire atraumatice cardiovasculară monofilament  cu 2 ace. USP 2-0. lungimea acului 26 mm  ( 001700 ), Fire atraumatice cardiovasculară monofilament  cu 2 ace Poliofelin sintetic liniar si polipropilen. USP 2-0; Lungimea suturii (cm) – 90; Lungimea acelor (mm) – 26; Curbura acului - 1/2 Taper Point. Corespunderea grosimii acului cu grosimea firului de sutură., Bucată Cantitate ambalaj 36</t>
  </si>
  <si>
    <t>Polipropilenă USP 1, ac 30 mm  , Polipropilenă USP 1 Lungimea firului 90cm. 1 ac 1/2 rotund 30mm.
Corespunderea grosimii acului cu grosimea firului de sutură., Bucată</t>
  </si>
  <si>
    <t>Polipropilenă USP 10-0, 2 ace, oftalmologie ( 001801 ), Polipropilenă USP 10-0,
Lungimea firului albastru 30 cm 2 ace: unul drept si unul curb, ac spatulat, ac drept L=16,0 mm, ac curbat - 4,5mm, curbura 7/16,
Corespunderea grosimii acului cu grosimea firului de sutură., Bucată. Catalog, p.18</t>
  </si>
  <si>
    <t>Ucraina</t>
  </si>
  <si>
    <t>OPUSME D LLC</t>
  </si>
  <si>
    <t>Capron chirurgical nesteril EP5 L-80m. N 5  ( 001696 ), Capron chirurgical nesteril EP5 Lungimea 80m. Bobine. neresorbabil. răsucit. alb. nesteril. material de sutură/metru, Bucată</t>
  </si>
  <si>
    <t>Capron din bobine N3  ( 001694 ), Capron din
bobine N3 (250 m). Nerezorbabil. Răsucit. Alb. Nesteril. Material de sutură., Bucată</t>
  </si>
  <si>
    <t>PDX309237
PDO VIO 3-0 X 70-20MM HC RB</t>
  </si>
  <si>
    <t>MERIL ENDO SURGERY PVT. LTD.</t>
  </si>
  <si>
    <t>PDX309625
PDO VIO 3-0 X 70-26MM CU CT</t>
  </si>
  <si>
    <t>PDX300316XL
PDO VIO 3-0 X 90-26MM HC RB</t>
  </si>
  <si>
    <t>PDX3013432
PDO VIO 3-0 X 75-30MM HC RB</t>
  </si>
  <si>
    <t>8886622131
8886622131//8886 6221-31 MAXON 4-0 GRN 90CM CV24 DA</t>
  </si>
  <si>
    <t>PDX409867
PDO VIO 4-0 X 90-16MM CU CT</t>
  </si>
  <si>
    <t>PDX409109
PDO VIO 4-0 X 90-17MM HC RB</t>
  </si>
  <si>
    <t>8886661831
8886 6618-31 MAXON 4-0 CLR 75CM C14X36</t>
  </si>
  <si>
    <t>MERIL ENDO SURGERY
PVT. LTD.</t>
  </si>
  <si>
    <t>Unisur Lifecare</t>
  </si>
  <si>
    <t>POLIGLACTIN 910 USP 0
Lungimea firului  75cm. 1 ac 1/2 rotund 36mm.
Corespunderea grosimii acului cu grosimea firului de sutură., Bucată</t>
  </si>
  <si>
    <t>ISO, CE DM000651209</t>
  </si>
  <si>
    <t>POLIGLACTIN 910 USP 0
Să-şi menţină proprităţile de 75% la 14 zile şi 50% la 21 de zile [75% tensile strength is retained for 14 days and 50% till 21 days]. Rezistența initiala a nodului nu mai putin de 140% a standardelor Lungimea firului 75cm
Lungimea acului (mm) 45, Curbura acului 1/2 Taper Corespunderea grosimii acului cu grosimea
firului de sutură., Bucată</t>
  </si>
  <si>
    <t>ISO, CE DM000414881</t>
  </si>
  <si>
    <t>POLIGLACTIN 910 USP 1
Lungimea firului  75cm. 1 ac 1/2rotund 36mm.
Corespunderea grosimii acului cu grosimea firului de sutură., Bucată</t>
  </si>
  <si>
    <t>ISO, CE DM000651208</t>
  </si>
  <si>
    <t>POLIGLACTIN 910 USP 2-0
Lungimea firului   90 cm. 1/2 ac rotund 36 mm .
Corespunderea grosimii acului cu grosimea firului de sutură, Bucată</t>
  </si>
  <si>
    <t>ISO, CE DM000414883</t>
  </si>
  <si>
    <t>POLIGLACTIN 910 USP 2-0
Lungimea firului  75cm
Lungimea acului (mm) – 36; Curbura acului – ½ Taper;
Corespunderea grosimii acului cu grosimea firului de sutură., Bucată</t>
  </si>
  <si>
    <t>ISO, CE DM000414882</t>
  </si>
  <si>
    <t>Polipropilenă USP 0 Lungimea firului  75cm.
1 ac 36 mm. 1/2 cerc. Rotund.
Corespunderea grosimii acului cu grosimea firului de sutură., Bucată</t>
  </si>
  <si>
    <t>ISO, CE DM000858530</t>
  </si>
  <si>
    <t>Polipropilenă USP 2-0 (EP 3) L- 75cm, 1ac cutting 3/8
30 mm ( G47963 ), Sutură Polypropylen , atraumatic [Smooth Surface results minimal tissue trauma], neresorbabil [Non Absorbable], monofilament [Monofilament], atraumatic (ac sudat) USP 2/0.
2.Lungimea 75 cm  3.Material ac - otel inoxidabil, chirurgical, cromat , ascuțit [cutting edge], tăios [Reverse Cutting] , cu curbura 3/8 si lungimea 30 mm
4. Steril - etilen oxid [EO (Ethylene Oxide)] 5.Hipoalergic, non-toxic  6.Ambalaj: ambalate individual, Bucată [Packaging:  in a medical grade pouch]</t>
  </si>
  <si>
    <t>ISO, CE DM000858555</t>
  </si>
  <si>
    <t>Polipropilenă USP 2-0 Lungimea firului 90cm
2 ace [double armed] ½ rotund 20mm. Corespunderea grosimii acului cu grosimea firului de sutură, Bucată</t>
  </si>
  <si>
    <t>ISO, CE DM000415199</t>
  </si>
  <si>
    <t>Polipropilenă USP 2-0 Lungimea firului 90cm.
2 ace [double armed]  ½ rotund 26 mm. Corespunderea grosimii acului cu grosimea firului de sutură, Bucată</t>
  </si>
  <si>
    <t>ISO, CE DM000415201</t>
  </si>
  <si>
    <t>Polipropilenă USP 2-0 Lungimea firului 75cm.
1 ac tăitor 20mm. 1/2 cerc.
Corespunderea grosimii acului cu grosimea firului de sutură, Bucată</t>
  </si>
  <si>
    <t>ISO, CE DM000651557</t>
  </si>
  <si>
    <t>Polipropilenă USP 2-0 Lungimea firului 75cm.
1 ac 30 mm. 3/8 cerc. Rotund.
Corespunderea grosimii acului cu grosimea firului de sutură., Bucată</t>
  </si>
  <si>
    <t>ISO, CE DM000651558</t>
  </si>
  <si>
    <t>Polipropilenă USP 2-0 Lungimea firului 90cm.
1 ac rotund  30mm. 1/2 din cerc.
Corespunderea grosimii acului cu grosimea firului de sutură., Bucată</t>
  </si>
  <si>
    <t>ISO, CE DM000651559</t>
  </si>
  <si>
    <t>Sum of IM CENTRUL STOMATOLOGIC RAIONAL CIMISLIA (0136)</t>
  </si>
  <si>
    <t>Sum of IM CENTRUL STOMATOLOGIC RAIONAL IALOVENI (0141)</t>
  </si>
  <si>
    <t>Sum of IM CENTRUL STOMATOLOGIC RAIONAL REZINA (0146)</t>
  </si>
  <si>
    <t>Sum of IMSP ASOCIATIA MEDICALA TERITORIALA BOTANICA (0160)</t>
  </si>
  <si>
    <t>Sum of IMSP ASOCIATIA MEDICALA TERITORIALA BUIUCANI (0161)</t>
  </si>
  <si>
    <t>Sum of IMSP ASOCIATIA MEDICALA TERITORIALA CENTRU (0162)</t>
  </si>
  <si>
    <t>Sum of IMSP ASOCIATIA MEDICALA TERITORIALA CIOCANA (0163)</t>
  </si>
  <si>
    <t>Sum of IMSP ASOCIATIA MEDICALA TERITORIALA RASCANI (0164)</t>
  </si>
  <si>
    <t>Sum of IMSP CENTRUL STOMATOLOGIC MUNICIPAL BALTI (0419)</t>
  </si>
  <si>
    <t>Sum of IMSP INSTITUTUL DE CARDIOLOGIE (0425)</t>
  </si>
  <si>
    <t>Sum of IMSP INSTITUTUL DE MEDICINA URGENTA (0426)</t>
  </si>
  <si>
    <t>Sum of IMSP INSTITUTUL DE NEUROLOGIE SI NEUROCHIRURGIE DIOMID GHERMAN (0427)</t>
  </si>
  <si>
    <t>Sum of IMSP INSTITUTUL DE PNEUMOLOGIE CHIRIL DRAGANIUC (0428)</t>
  </si>
  <si>
    <t>Sum of IMSP INSTITUTUL MAMEI SI COPILULUI (0429)</t>
  </si>
  <si>
    <t>Sum of IMSP INSTITUTUL ONCOLOGIC (0430)</t>
  </si>
  <si>
    <t>Sum of IMSP POLICLINICA STOMATOLOGICA REPUBLICANA (0433)</t>
  </si>
  <si>
    <t>Sum of IMSP SPITALUL CLINIC BALTI (0436)</t>
  </si>
  <si>
    <t>Sum of IMSP SPITALUL CLINIC DE TRAUMATOLOGIE SI ORTOPEDIE (0439)</t>
  </si>
  <si>
    <t>Sum of IMSP SPITALUL CLINIC MUNICIPAL DE COPII V IGNATENCO (0442)</t>
  </si>
  <si>
    <t>Sum of IMSP SPITALUL CLINIC MUNICIPAL GHEORGHE PALADI (0444)</t>
  </si>
  <si>
    <t>Sum of IMSP SPITALUL CLINIC MUNICIPAL SFANTA TREIME (0446)</t>
  </si>
  <si>
    <t>Sum of IMSP SPITALUL CLINIC MUNICIPAL SFANTUL ARHANGHEL MIHAIL (0447)</t>
  </si>
  <si>
    <t>Sum of IMSP SPITALUL CLINIC REPUBLICAN TIMOFEI MOSNEAGA (0448)</t>
  </si>
  <si>
    <t>Sum of IMSP SPITALUL DE STAT (0452)</t>
  </si>
  <si>
    <t>Sum of IMSP SPITALUL RAIONAL ANENII NOI (0453)</t>
  </si>
  <si>
    <t>Sum of IMSP SPITALUL RAIONAL BRICENI (0455)</t>
  </si>
  <si>
    <t>Sum of IMSP SPITALUL RAIONAL CAHUL (0456)</t>
  </si>
  <si>
    <t>Sum of IMSP SPITALUL RAIONAL CALARASI (0457)</t>
  </si>
  <si>
    <t>Sum of IMSP SPITALUL RAIONAL CANTEMIR (0458)</t>
  </si>
  <si>
    <t>Sum of IMSP SPITALUL RAIONAL CAUSENI ANA SI ALEXANDRU (0459)</t>
  </si>
  <si>
    <t>Sum of IMSP SPITALUL RAIONAL CEADIR-LUNGA (0460)</t>
  </si>
  <si>
    <t>Sum of IMSP SPITALUL RAIONAL CIMISLIA (0461)</t>
  </si>
  <si>
    <t>Sum of IMSP SPITALUL RAIONAL CRIULENI (0463)</t>
  </si>
  <si>
    <t>Total Sum of IM CENTRUL STOMATOLOGIC RAIONAL CIMISLIA (0136)</t>
  </si>
  <si>
    <t>Total Sum of IMSP SPITALUL RAIONAL CIMISLIA (0461)</t>
  </si>
  <si>
    <t>Total Sum of IMSP SPITALUL RAIONAL CRIULENI (0463)</t>
  </si>
  <si>
    <t>Total Sum of IMSP SPITALUL RAIONAL CEADIR-LUNGA (0460)</t>
  </si>
  <si>
    <t>Total Sum of IMSP SPITALUL CLINIC BALTI (0436)</t>
  </si>
  <si>
    <t>Total Sum of IMSP SPITALUL RAIONAL CAUSENI ANA SI ALEXANDRU (0459)</t>
  </si>
  <si>
    <t>Total Sum of IMSP SPITALUL RAIONAL CALARASI (0457)</t>
  </si>
  <si>
    <t>Total Sum of IMSP SPITALUL RAIONAL ANENII NOI (0453)</t>
  </si>
  <si>
    <t>Total Sum of IMSP SPITALUL RAIONAL CANTEMIR (0458)</t>
  </si>
  <si>
    <t>Total Sum of IMSP SPITALUL RAIONAL CAHUL (0456)</t>
  </si>
  <si>
    <t>Total Sum of IMSP SPITALUL RAIONAL BRICENI (0455)</t>
  </si>
  <si>
    <t>Total Sum of IMSP INSTITUTUL ONCOLOGIC (0430)</t>
  </si>
  <si>
    <t>Total Sum of IMSP POLICLINICA STOMATOLOGICA REPUBLICANA (0433)</t>
  </si>
  <si>
    <t>Total Sum of IMSP INSTITUTUL MAMEI SI COPILULUI (0429)</t>
  </si>
  <si>
    <t>Total Sum of IMSP SPITALUL DE STAT (0452)</t>
  </si>
  <si>
    <t>Total Sum of IMSP SPITALUL CLINIC MUNICIPAL GHEORGHE PALADI (0444)</t>
  </si>
  <si>
    <t>Total Sum of IMSP SPITALUL CLINIC MUNICIPAL DE COPII V IGNATENCO (0442)</t>
  </si>
  <si>
    <t>Total Sum of IMSP SPITALUL CLINIC REPUBLICAN TIMOFEI MOSNEAGA (0448)</t>
  </si>
  <si>
    <t>Total Sum of IMSP SPITALUL CLINIC MUNICIPAL SFANTUL ARHANGHEL MIHAIL (0447)</t>
  </si>
  <si>
    <t>Total Sum of IMSP INSTITUTUL DE PNEUMOLOGIE CHIRIL DRAGANIUC (0428)</t>
  </si>
  <si>
    <t>Total Sum of IMSP SPITALUL CLINIC MUNICIPAL SFANTA TREIME (0446)</t>
  </si>
  <si>
    <t>Total Sum of IMSP SPITALUL CLINIC DE TRAUMATOLOGIE SI ORTOPEDIE (0439)</t>
  </si>
  <si>
    <t>Total Sum of IM CENTRUL STOMATOLOGIC RAIONAL IALOVENI (0141)</t>
  </si>
  <si>
    <t>Total Sum of IMSP INSTITUTUL DE NEUROLOGIE SI NEUROCHIRURGIE DIOMID GHERMAN (0427)</t>
  </si>
  <si>
    <t>Total Sum of IMSP INSTITUTUL DE MEDICINA URGENTA (0426)</t>
  </si>
  <si>
    <t>Total Sum of IMSP INSTITUTUL DE CARDIOLOGIE (0425)</t>
  </si>
  <si>
    <t>Total Sum of IMSP CENTRUL STOMATOLOGIC MUNICIPAL BALTI (0419)</t>
  </si>
  <si>
    <t>Total Sum of IMSP ASOCIATIA MEDICALA TERITORIALA CIOCANA (0163)</t>
  </si>
  <si>
    <t>Total Sum of IMSP ASOCIATIA MEDICALA TERITORIALA CENTRU (0162)</t>
  </si>
  <si>
    <t>Total Sum of IMSP ASOCIATIA MEDICALA TERITORIALA RASCANI (0164)</t>
  </si>
  <si>
    <t>Total Sum of IMSP ASOCIATIA MEDICALA TERITORIALA BUIUCANI (0161)</t>
  </si>
  <si>
    <t>Total Sum of IM CENTRUL STOMATOLOGIC RAIONAL REZINA (0146)</t>
  </si>
  <si>
    <t>Total Sum of IMSP ASOCIATIA MEDICALA TERITORIALA BOTANICA (0160)</t>
  </si>
  <si>
    <t>Sum of IMSP SPITALUL RAIONAL COMRAT ISAAC GURFINCHEL (0462)</t>
  </si>
  <si>
    <t>Total Sum of IMSP SPITALUL RAIONAL COMRAT ISAAC GURFINCHEL (0462)</t>
  </si>
  <si>
    <t>Sum of IMSP SPITALUL RAIONAL DROCHIA NICOLAE TESTEMITANU (0465)</t>
  </si>
  <si>
    <t>Total Sum of IMSP SPITALUL RAIONAL DROCHIA NICOLAE TESTEMITANU (0465)</t>
  </si>
  <si>
    <t>Sum of IMSP SPITALUL RAIONAL EDINET (0466)</t>
  </si>
  <si>
    <t>Total Sum of IMSP SPITALUL RAIONAL EDINET (0466)</t>
  </si>
  <si>
    <t>Sum of IMSP SPITALUL RAIONAL FALESTI (0467)</t>
  </si>
  <si>
    <t>Total Sum of IMSP SPITALUL RAIONAL FALESTI (0467)</t>
  </si>
  <si>
    <t>Sum of IMSP SPITALUL RAIONAL FLORESTI (0468)</t>
  </si>
  <si>
    <t>Total Sum of IMSP SPITALUL RAIONAL FLORESTI (0468)</t>
  </si>
  <si>
    <t>Sum of IMSP SPITALUL RAIONAL GLODENI (0469)</t>
  </si>
  <si>
    <t>Total Sum of IMSP SPITALUL RAIONAL GLODENI (0469)</t>
  </si>
  <si>
    <t>Sum of IMSP SPITALUL RAIONAL HANCESTI (0470)</t>
  </si>
  <si>
    <t>Sum of IMSP SPITALUL RAIONAL IALOVENI (0471)</t>
  </si>
  <si>
    <t>Sum of IMSP SPITALUL RAIONAL LEOVA (0472)</t>
  </si>
  <si>
    <t>Sum of IMSP SPITALUL RAIONAL NISPORENI (0473)</t>
  </si>
  <si>
    <t>Sum of IMSP SPITALUL RAIONAL OCNITA (0474)</t>
  </si>
  <si>
    <t>Sum of IMSP SPITALUL RAIONAL ORHEI (0475)</t>
  </si>
  <si>
    <t>Sum of IMSP SPITALUL RAIONAL RASCANI (0476)</t>
  </si>
  <si>
    <t>Sum of IMSP SPITALUL RAIONAL REZINA (0477)</t>
  </si>
  <si>
    <t>Sum of IMSP SPITALUL RAIONAL SANGEREI (0478)</t>
  </si>
  <si>
    <t>Sum of IMSP SPITALUL RAIONAL SOLDANESTI (0479)</t>
  </si>
  <si>
    <t>Sum of IMSP SPITALUL RAIONAL SOROCA A PRISACARI (0480)</t>
  </si>
  <si>
    <t>Sum of IMSP SPITALUL RAIONAL STEFAN VODA (0481)</t>
  </si>
  <si>
    <t>Sum of IMSP SPITALUL RAIONAL STRASENI (0482)</t>
  </si>
  <si>
    <t>Sum of IMSP SPITALUL RAIONAL TELENESTI (0484)</t>
  </si>
  <si>
    <t>Sum of IMSP SPITALUL RAIONAL UNGHENI (0485)</t>
  </si>
  <si>
    <t>Sum of IMSP SPITALUL RAIONAL VULCANESTI (0486)</t>
  </si>
  <si>
    <t>Sum of IP STOMATOLOGIE COMRAT (0492)</t>
  </si>
  <si>
    <t>Sum of SERVICIUL DE INFORMATII SI SECURITATE AL REPUBLICII MOLDOVA (0569)</t>
  </si>
  <si>
    <t>Sum of SERVICIUL MEDICAL AL MINISTERULUI AFACERILOR INTERNE (0570)</t>
  </si>
  <si>
    <t>Sum of SPITALUL CLINIC MILITAR CENTRAL (0576)</t>
  </si>
  <si>
    <t>Nr. Lot2</t>
  </si>
  <si>
    <t>Values</t>
  </si>
  <si>
    <t>Total Sum of SERVICIUL MEDICAL AL MINISTERULUI AFACERILOR INTERNE (0570)</t>
  </si>
  <si>
    <t>Total Sum of SPITALUL CLINIC MILITAR CENTRAL (0576)</t>
  </si>
  <si>
    <t>Total Sum of IP STOMATOLOGIE COMRAT (0492)</t>
  </si>
  <si>
    <t>Total Sum of IMSP SPITALUL RAIONAL VULCANESTI (0486)</t>
  </si>
  <si>
    <t>Total Sum of IMSP SPITALUL RAIONAL STRASENI (0482)</t>
  </si>
  <si>
    <t>Total Sum of IMSP SPITALUL RAIONAL TELENESTI (0484)</t>
  </si>
  <si>
    <t>Total Sum of SERVICIUL DE INFORMATII SI SECURITATE AL REPUBLICII MOLDOVA (0569)</t>
  </si>
  <si>
    <t>Total Sum of IMSP SPITALUL RAIONAL SOLDANESTI (0479)</t>
  </si>
  <si>
    <t>Total Sum of IMSP SPITALUL RAIONAL SOROCA A PRISACARI (0480)</t>
  </si>
  <si>
    <t>Total Sum of IMSP SPITALUL RAIONAL UNGHENI (0485)</t>
  </si>
  <si>
    <t>Total Sum of IMSP SPITALUL RAIONAL STEFAN VODA (0481)</t>
  </si>
  <si>
    <t>Total Sum of IMSP SPITALUL RAIONAL ORHEI (0475)</t>
  </si>
  <si>
    <t>Total Sum of IMSP SPITALUL RAIONAL REZINA (0477)</t>
  </si>
  <si>
    <t>Total Sum of IMSP SPITALUL RAIONAL SANGEREI (0478)</t>
  </si>
  <si>
    <t>Total Sum of IMSP SPITALUL RAIONAL RASCANI (0476)</t>
  </si>
  <si>
    <t>Total Sum of IMSP SPITALUL RAIONAL NISPORENI (0473)</t>
  </si>
  <si>
    <t>Total Sum of IMSP SPITALUL RAIONAL OCNITA (0474)</t>
  </si>
  <si>
    <t>Total Sum of IMSP SPITALUL RAIONAL IALOVENI (0471)</t>
  </si>
  <si>
    <t>Total Sum of IMSP SPITALUL RAIONAL LEOVA (0472)</t>
  </si>
  <si>
    <t>Total Sum of IMSP SPITALUL RAIONAL HANCESTI (0470)</t>
  </si>
  <si>
    <t>15,2599</t>
  </si>
  <si>
    <t>de exclus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</si>
</sst>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0.0000"/>
    <numFmt numFmtId="166" formatCode="0.000"/>
  </numFmts>
  <fonts count="27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i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sz val="10"/>
      <name val="Arial"/>
      <family val="2"/>
    </font>
    <font>
      <b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8.5"/>
      <color rgb="FF000000"/>
      <name val="Times New Roman"/>
      <family val="2"/>
    </font>
    <font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Arial"/>
      <family val="2"/>
    </font>
    <font>
      <sz val="10"/>
      <color theme="1"/>
      <name val="Arial MT"/>
      <family val="2"/>
    </font>
    <font>
      <sz val="10"/>
      <color theme="1"/>
      <name val="Arial MT"/>
    </font>
    <font>
      <sz val="10"/>
      <name val="Arial MT"/>
    </font>
    <font>
      <sz val="10"/>
      <name val="Arial MT"/>
      <family val="2"/>
    </font>
    <font>
      <sz val="9.5"/>
      <name val="Microsoft Sans Serif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164" fontId="3" fillId="0" borderId="0" applyFont="0" applyFill="0" applyBorder="0" applyAlignment="0" applyProtection="0"/>
    <xf numFmtId="0" fontId="9" fillId="0" borderId="0"/>
    <xf numFmtId="0" fontId="14" fillId="0" borderId="0"/>
    <xf numFmtId="43" fontId="3" fillId="0" borderId="0" applyFont="0" applyFill="0" applyBorder="0" applyAlignment="0" applyProtection="0"/>
    <xf numFmtId="43" fontId="14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/>
    <xf numFmtId="0" fontId="2" fillId="3" borderId="0" xfId="0" applyFont="1" applyFill="1"/>
    <xf numFmtId="0" fontId="4" fillId="2" borderId="0" xfId="1" applyFont="1" applyFill="1"/>
    <xf numFmtId="0" fontId="5" fillId="0" borderId="0" xfId="0" applyFont="1"/>
    <xf numFmtId="0" fontId="4" fillId="0" borderId="0" xfId="1" applyFont="1"/>
    <xf numFmtId="0" fontId="2" fillId="2" borderId="0" xfId="0" applyFont="1" applyFill="1"/>
    <xf numFmtId="4" fontId="2" fillId="3" borderId="0" xfId="0" applyNumberFormat="1" applyFont="1" applyFill="1"/>
    <xf numFmtId="0" fontId="6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 indent="1"/>
    </xf>
    <xf numFmtId="0" fontId="2" fillId="3" borderId="1" xfId="1" applyFont="1" applyFill="1" applyBorder="1" applyAlignment="1">
      <alignment vertical="top" wrapText="1" indent="2"/>
    </xf>
    <xf numFmtId="1" fontId="2" fillId="3" borderId="1" xfId="1" applyNumberFormat="1" applyFont="1" applyFill="1" applyBorder="1" applyAlignment="1">
      <alignment horizontal="center" vertical="center"/>
    </xf>
    <xf numFmtId="3" fontId="2" fillId="3" borderId="1" xfId="1" applyNumberFormat="1" applyFont="1" applyFill="1" applyBorder="1" applyAlignment="1">
      <alignment horizontal="center" vertical="center"/>
    </xf>
    <xf numFmtId="4" fontId="2" fillId="3" borderId="1" xfId="1" applyNumberFormat="1" applyFont="1" applyFill="1" applyBorder="1" applyAlignment="1">
      <alignment horizontal="right" vertical="center" indent="1"/>
    </xf>
    <xf numFmtId="0" fontId="2" fillId="4" borderId="1" xfId="1" applyFont="1" applyFill="1" applyBorder="1" applyAlignment="1">
      <alignment vertical="top" wrapText="1" indent="2"/>
    </xf>
    <xf numFmtId="0" fontId="7" fillId="3" borderId="1" xfId="1" applyFont="1" applyFill="1" applyBorder="1" applyAlignment="1">
      <alignment horizontal="center" vertical="center" wrapText="1"/>
    </xf>
    <xf numFmtId="1" fontId="8" fillId="4" borderId="1" xfId="1" applyNumberFormat="1" applyFont="1" applyFill="1" applyBorder="1" applyAlignment="1">
      <alignment horizontal="center" vertical="center"/>
    </xf>
    <xf numFmtId="3" fontId="8" fillId="4" borderId="1" xfId="1" applyNumberFormat="1" applyFont="1" applyFill="1" applyBorder="1" applyAlignment="1">
      <alignment horizontal="center" vertical="center"/>
    </xf>
    <xf numFmtId="0" fontId="2" fillId="5" borderId="1" xfId="1" applyFont="1" applyFill="1" applyBorder="1" applyAlignment="1">
      <alignment vertical="top" wrapText="1" indent="2"/>
    </xf>
    <xf numFmtId="0" fontId="2" fillId="3" borderId="1" xfId="0" applyFont="1" applyFill="1" applyBorder="1"/>
    <xf numFmtId="2" fontId="2" fillId="3" borderId="1" xfId="0" applyNumberFormat="1" applyFont="1" applyFill="1" applyBorder="1"/>
    <xf numFmtId="4" fontId="2" fillId="3" borderId="1" xfId="0" applyNumberFormat="1" applyFont="1" applyFill="1" applyBorder="1"/>
    <xf numFmtId="164" fontId="2" fillId="3" borderId="1" xfId="0" applyNumberFormat="1" applyFont="1" applyFill="1" applyBorder="1"/>
    <xf numFmtId="164" fontId="2" fillId="3" borderId="1" xfId="2" applyFont="1" applyFill="1" applyBorder="1"/>
    <xf numFmtId="0" fontId="2" fillId="3" borderId="0" xfId="0" applyFont="1" applyFill="1" applyAlignment="1">
      <alignment wrapText="1"/>
    </xf>
    <xf numFmtId="0" fontId="4" fillId="3" borderId="0" xfId="1" applyFont="1" applyFill="1"/>
    <xf numFmtId="0" fontId="10" fillId="3" borderId="1" xfId="3" applyFont="1" applyFill="1" applyBorder="1" applyAlignment="1">
      <alignment horizontal="center" vertical="center" wrapText="1"/>
    </xf>
    <xf numFmtId="0" fontId="11" fillId="3" borderId="1" xfId="3" applyFont="1" applyFill="1" applyBorder="1" applyAlignment="1">
      <alignment horizontal="center" vertical="center" wrapText="1"/>
    </xf>
    <xf numFmtId="165" fontId="11" fillId="3" borderId="1" xfId="3" applyNumberFormat="1" applyFont="1" applyFill="1" applyBorder="1" applyAlignment="1">
      <alignment horizontal="center" vertical="center" wrapText="1"/>
    </xf>
    <xf numFmtId="0" fontId="12" fillId="3" borderId="1" xfId="3" applyFont="1" applyFill="1" applyBorder="1" applyAlignment="1" applyProtection="1">
      <alignment horizontal="center" vertical="center" wrapText="1"/>
      <protection locked="0"/>
    </xf>
    <xf numFmtId="49" fontId="11" fillId="3" borderId="1" xfId="3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5" fillId="3" borderId="1" xfId="4" applyFont="1" applyFill="1" applyBorder="1" applyAlignment="1" applyProtection="1">
      <alignment horizontal="center" vertical="center" wrapText="1"/>
      <protection locked="0"/>
    </xf>
    <xf numFmtId="165" fontId="16" fillId="3" borderId="1" xfId="0" applyNumberFormat="1" applyFont="1" applyFill="1" applyBorder="1" applyAlignment="1">
      <alignment horizontal="center" vertical="center" wrapText="1" shrinkToFit="1"/>
    </xf>
    <xf numFmtId="2" fontId="15" fillId="3" borderId="1" xfId="3" applyNumberFormat="1" applyFont="1" applyFill="1" applyBorder="1" applyAlignment="1" applyProtection="1">
      <alignment horizontal="center" vertical="center" wrapText="1"/>
      <protection locked="0"/>
    </xf>
    <xf numFmtId="0" fontId="17" fillId="3" borderId="1" xfId="3" applyFont="1" applyFill="1" applyBorder="1" applyAlignment="1" applyProtection="1">
      <alignment horizontal="center" vertical="center" wrapText="1"/>
      <protection locked="0"/>
    </xf>
    <xf numFmtId="0" fontId="18" fillId="3" borderId="1" xfId="3" applyFont="1" applyFill="1" applyBorder="1" applyAlignment="1" applyProtection="1">
      <alignment horizontal="center" vertical="center" wrapText="1"/>
      <protection locked="0"/>
    </xf>
    <xf numFmtId="4" fontId="15" fillId="3" borderId="1" xfId="0" applyNumberFormat="1" applyFont="1" applyFill="1" applyBorder="1" applyAlignment="1">
      <alignment horizontal="center" vertical="center" wrapText="1"/>
    </xf>
    <xf numFmtId="0" fontId="15" fillId="3" borderId="1" xfId="3" applyFont="1" applyFill="1" applyBorder="1" applyAlignment="1" applyProtection="1">
      <alignment horizontal="center" vertical="center" wrapText="1"/>
      <protection locked="0"/>
    </xf>
    <xf numFmtId="165" fontId="15" fillId="3" borderId="1" xfId="3" applyNumberFormat="1" applyFont="1" applyFill="1" applyBorder="1" applyAlignment="1" applyProtection="1">
      <alignment horizontal="center" vertical="center" wrapText="1"/>
      <protection locked="0"/>
    </xf>
    <xf numFmtId="0" fontId="19" fillId="3" borderId="1" xfId="3" applyFont="1" applyFill="1" applyBorder="1" applyAlignment="1" applyProtection="1">
      <alignment horizontal="center" vertical="center" wrapText="1"/>
      <protection locked="0"/>
    </xf>
    <xf numFmtId="166" fontId="15" fillId="3" borderId="1" xfId="3" applyNumberFormat="1" applyFont="1" applyFill="1" applyBorder="1" applyAlignment="1" applyProtection="1">
      <alignment horizontal="center" vertical="center" wrapText="1"/>
      <protection locked="0"/>
    </xf>
    <xf numFmtId="0" fontId="20" fillId="3" borderId="1" xfId="3" applyFont="1" applyFill="1" applyBorder="1" applyAlignment="1" applyProtection="1">
      <alignment horizontal="center" vertical="center" wrapText="1"/>
      <protection locked="0"/>
    </xf>
    <xf numFmtId="0" fontId="13" fillId="3" borderId="1" xfId="3" applyFont="1" applyFill="1" applyBorder="1" applyAlignment="1" applyProtection="1">
      <alignment horizontal="center" vertical="center" wrapText="1"/>
      <protection locked="0"/>
    </xf>
    <xf numFmtId="2" fontId="13" fillId="3" borderId="1" xfId="3" applyNumberFormat="1" applyFont="1" applyFill="1" applyBorder="1" applyAlignment="1" applyProtection="1">
      <alignment horizontal="center" vertical="center" wrapText="1"/>
      <protection locked="0"/>
    </xf>
    <xf numFmtId="165" fontId="13" fillId="3" borderId="1" xfId="3" applyNumberFormat="1" applyFont="1" applyFill="1" applyBorder="1" applyAlignment="1" applyProtection="1">
      <alignment horizontal="center" vertical="center" wrapText="1"/>
      <protection locked="0"/>
    </xf>
    <xf numFmtId="0" fontId="21" fillId="3" borderId="1" xfId="0" applyFont="1" applyFill="1" applyBorder="1" applyAlignment="1">
      <alignment horizontal="left" vertical="top" wrapText="1"/>
    </xf>
    <xf numFmtId="0" fontId="23" fillId="3" borderId="1" xfId="0" applyFont="1" applyFill="1" applyBorder="1" applyAlignment="1">
      <alignment horizontal="center" vertical="top" wrapText="1"/>
    </xf>
    <xf numFmtId="0" fontId="23" fillId="3" borderId="1" xfId="0" applyFont="1" applyFill="1" applyBorder="1" applyAlignment="1">
      <alignment horizontal="left" vertical="top" wrapText="1"/>
    </xf>
    <xf numFmtId="0" fontId="21" fillId="3" borderId="1" xfId="0" applyFont="1" applyFill="1" applyBorder="1" applyAlignment="1">
      <alignment horizontal="left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wrapText="1"/>
    </xf>
    <xf numFmtId="0" fontId="23" fillId="3" borderId="1" xfId="0" applyFont="1" applyFill="1" applyBorder="1" applyAlignment="1">
      <alignment horizontal="left" vertical="center" wrapText="1"/>
    </xf>
    <xf numFmtId="0" fontId="24" fillId="3" borderId="1" xfId="0" applyFont="1" applyFill="1" applyBorder="1" applyAlignment="1">
      <alignment horizontal="center" vertical="top" wrapText="1"/>
    </xf>
    <xf numFmtId="0" fontId="24" fillId="3" borderId="1" xfId="0" applyFont="1" applyFill="1" applyBorder="1" applyAlignment="1">
      <alignment horizontal="left" vertical="top" wrapText="1"/>
    </xf>
    <xf numFmtId="0" fontId="2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top" wrapText="1"/>
    </xf>
    <xf numFmtId="0" fontId="24" fillId="3" borderId="1" xfId="0" applyFont="1" applyFill="1" applyBorder="1" applyAlignment="1">
      <alignment horizontal="left" vertical="center" wrapText="1"/>
    </xf>
    <xf numFmtId="164" fontId="15" fillId="3" borderId="1" xfId="2" applyFont="1" applyFill="1" applyBorder="1" applyAlignment="1" applyProtection="1">
      <alignment horizontal="center" vertical="center" wrapText="1"/>
      <protection locked="0"/>
    </xf>
    <xf numFmtId="0" fontId="6" fillId="3" borderId="2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vertical="top" wrapText="1" indent="2"/>
    </xf>
    <xf numFmtId="0" fontId="26" fillId="3" borderId="1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0" fontId="26" fillId="3" borderId="1" xfId="0" applyFont="1" applyFill="1" applyBorder="1" applyAlignment="1">
      <alignment horizontal="left" vertical="center" wrapText="1"/>
    </xf>
    <xf numFmtId="1" fontId="2" fillId="3" borderId="0" xfId="0" applyNumberFormat="1" applyFont="1" applyFill="1"/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6" borderId="0" xfId="0" applyFill="1"/>
    <xf numFmtId="4" fontId="0" fillId="0" borderId="0" xfId="0" applyNumberFormat="1"/>
    <xf numFmtId="4" fontId="0" fillId="6" borderId="0" xfId="0" applyNumberFormat="1" applyFill="1"/>
    <xf numFmtId="0" fontId="0" fillId="6" borderId="0" xfId="0" applyFill="1" applyAlignment="1">
      <alignment horizontal="center"/>
    </xf>
    <xf numFmtId="0" fontId="0" fillId="6" borderId="1" xfId="0" applyFill="1" applyBorder="1"/>
    <xf numFmtId="4" fontId="0" fillId="0" borderId="1" xfId="0" applyNumberFormat="1" applyBorder="1"/>
    <xf numFmtId="4" fontId="0" fillId="6" borderId="1" xfId="0" applyNumberFormat="1" applyFill="1" applyBorder="1"/>
    <xf numFmtId="0" fontId="0" fillId="3" borderId="0" xfId="0" applyFill="1"/>
    <xf numFmtId="0" fontId="0" fillId="0" borderId="0" xfId="0" applyFill="1"/>
    <xf numFmtId="4" fontId="0" fillId="0" borderId="0" xfId="0" applyNumberFormat="1" applyFill="1"/>
    <xf numFmtId="0" fontId="0" fillId="3" borderId="1" xfId="0" applyFill="1" applyBorder="1"/>
    <xf numFmtId="4" fontId="0" fillId="3" borderId="1" xfId="0" applyNumberFormat="1" applyFill="1" applyBorder="1"/>
    <xf numFmtId="0" fontId="0" fillId="4" borderId="0" xfId="0" applyFill="1"/>
    <xf numFmtId="0" fontId="0" fillId="7" borderId="1" xfId="0" applyFill="1" applyBorder="1"/>
    <xf numFmtId="4" fontId="0" fillId="7" borderId="1" xfId="0" applyNumberFormat="1" applyFill="1" applyBorder="1"/>
    <xf numFmtId="0" fontId="0" fillId="7" borderId="0" xfId="0" applyFill="1"/>
    <xf numFmtId="4" fontId="0" fillId="7" borderId="0" xfId="0" applyNumberFormat="1" applyFill="1"/>
    <xf numFmtId="0" fontId="0" fillId="8" borderId="0" xfId="0" applyFill="1"/>
  </cellXfs>
  <cellStyles count="7">
    <cellStyle name="Comma" xfId="2" builtinId="3"/>
    <cellStyle name="Comma 2" xfId="5" xr:uid="{CDB6F60F-DA85-416A-819D-E644616E6E23}"/>
    <cellStyle name="Comma 3" xfId="6" xr:uid="{5F5CB4C1-2D82-4D1F-B603-DF13AEF437CF}"/>
    <cellStyle name="Normal" xfId="0" builtinId="0"/>
    <cellStyle name="Normal 2" xfId="3" xr:uid="{58A4B51A-28FD-4B39-960E-6140FAF0CD37}"/>
    <cellStyle name="Normal_Sheet1" xfId="1" xr:uid="{F0A514CD-4CCF-45D5-94AF-A438E690A17E}"/>
    <cellStyle name="Обычный 2 2 2 2" xfId="4" xr:uid="{DDAC4743-3AD1-4446-A93F-AA90F963BA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PCS-Dispozitive" refreshedDate="46115.427115393519" createdVersion="7" refreshedVersion="7" minRefreshableVersion="3" recordCount="66" xr:uid="{65513532-A890-45BE-944C-AFC6ED43969B}">
  <cacheSource type="worksheet">
    <worksheetSource ref="A1:CD67" sheet="Sheet3"/>
  </cacheSource>
  <cacheFields count="81">
    <cacheField name="Nr. Lot" numFmtId="0">
      <sharedItems containsSemiMixedTypes="0" containsString="0" containsNumber="1" containsInteger="1" minValue="1" maxValue="25" count="16">
        <n v="1"/>
        <n v="3"/>
        <n v="7"/>
        <n v="8"/>
        <n v="9"/>
        <n v="10"/>
        <n v="12"/>
        <n v="13"/>
        <n v="14"/>
        <n v="16"/>
        <n v="17"/>
        <n v="18"/>
        <n v="19"/>
        <n v="20"/>
        <n v="22"/>
        <n v="25"/>
      </sharedItems>
    </cacheField>
    <cacheField name="Denumirea Lotului" numFmtId="0">
      <sharedItems count="66">
        <s v="Capron / steril  împletit USP 1 -METRIC 4  ( 001692 )"/>
        <s v="Capron / steril  împletit USP 2-0, METRIC 3  ( 001693 )"/>
        <s v="Capron chirurgical nesteril EP4 L-130m. N 4  ( 001695 )"/>
        <s v="Capron chirurgical nesteril EP5 L-80m. N 5  ( 001696 )"/>
        <s v="Capron din bobine N3  ( 001694 )"/>
        <s v="Lenta pentru turnichete  ( 001728 )"/>
        <s v=" Nylon USP 10/0, ac 6 mm  ( 001762 )"/>
        <s v=" NYLON USP 10-0- 2 ace, oftalmologie  ( 001761 )"/>
        <s v=" Nylon USP 9-0, 2 ace ( G47978 )"/>
        <s v=" NYLON USP 9-0, 2 ace, oftalmologie  ( 001760 )"/>
        <s v="NYLON USP 2-0, ac rotund 26 mm  ( 001754 )"/>
        <s v="NYLON USP 2-0, ac taietor 26 mm  ( 001755 )"/>
        <s v="POLIDIOXANONA USP 1, ac 17 mm  ( 001765 )"/>
        <s v="POLIDIOXANONA USP 1, ac 30 mm  ( 001766 )"/>
        <s v="POLIDIOXANONA USP 2-0, ac 17 mm  ( 001767 )"/>
        <s v="POLIDIOXANONA USP 2-0, ac 30 mm  ( 001768 )"/>
        <s v="POLIDIOXANONA USP 3/0, ac 20 mm  ( 001769 )"/>
        <s v="POLIDIOXANONA USP 3-0, ac 25 mm  ( 001770 )"/>
        <s v="POLIDIOXANONA USP 3-0, ac 26 mm  ( 001771 )"/>
        <s v="POLIDIOXANONA USP 3-0, ac 30 mm  ( 001772 )"/>
        <s v="POLIDIOXANONA USP 4-0 - 2 ace  ( 001773 )"/>
        <s v="POLIDIOXANONA USP 4-0, ac 15 mm  ( 001774 )"/>
        <s v="POLIDIOXANONA USP 4-0, ac 17 mm  ( 001775 )"/>
        <s v="POLIDIOXANONA USP 4-0, ac 24 mm  ( 001776 )"/>
        <s v="POLIDIOXANONA USP 5-0, ac 13 mm  ( 001777 )"/>
        <s v="POLIDIOXANONA USP 5-0, ac 17 mm  ( 001778 )"/>
        <s v="POLIDIOXANONA USP 6-0, ac 13 mm  ( 001779 )"/>
        <s v="POLIGLACTIN 910 USP 0, ac 36 mm  ( 001791 )"/>
        <s v="POLIGLACTIN 910 USP 0, ac 45 mm  ( 001792 )"/>
        <s v="POLIGLACTIN 910 USP 1, ac 36 mm  ( 001793 )"/>
        <s v="POLIGLACTIN 910 USP 2-0, ac 36 mm  ( 001794 )"/>
        <s v="POLIGLACTIN 910 USP 2-0, ac 36-37 mm  ( 001795 )"/>
        <s v="POLIGLACTIN 910 USP 3 (EP6), L- 75cm  Ac taitor cu curbura ½ circular si lungimea 48 mm ( G47962 )"/>
        <s v="POLIGLACTIN 910 USP 3-0, ac 22 mm  ( 001796 )"/>
        <s v="POLIGLACTIN 910 USP 3-0, ac 26 mm  ( 001797 )"/>
        <s v="POLIGLACTIN 910 USP 3-0, ac 37 mm  ( 001798 )"/>
        <s v="Polipropilenă USP 0-1, ac drept 40-50 mm, tăios ( G47956 )"/>
        <s v="Polipropilenă USP 1, ac 30 mm  ( 001800 )"/>
        <s v="Polipropilenă USP 1,metric 4, cu ac 1/2, lungimea acului 35-39 mm, ac taios lungimea atei 75 cm, Sutura atraumatica  ( G47981 )"/>
        <s v="Polipropilenă USP 1,metric 4, cu ac 1/2, lungimea acului 35-39 mm, round bondied, lungimea atei 75 cm, Sutura atraumatica  ( G47982 )"/>
        <s v="Polipropilenă USP 2 ,metric 5,  ac 1/2, lungimea acului 40, round bondied, lungimea  atei 75 cm, Sutura atraumatica  ( G47983 )"/>
        <s v="Polipropilenă USP 2, metric 5, cu ac 1/2, lungimea acului 35-39 mm, ac taios, lungimea  atei 75 cm, Sutura atraumatica  ( G47984 )"/>
        <s v="Polipropilenă USP 2, metric 5,cu ac 1/2, lungimea acului 35-39 mm, round bondied, lungimea  atei 75 cm, Sutura atraumatica  ( G47985 )"/>
        <s v="Polipropilenă USP 2,metric 5,  ac 1/2, lungimea acului 48, round bondied, lungimea  atei 75 cm ( G47986 )"/>
        <s v="Polipropilenă USP 2,metric 5, cu ac 1/2, lungimea acului 40 mm, ac taios, lungimea  atei 75 cm, Sutura atraumatica  ( G47987 )"/>
        <s v="Polipropilenă USP 0, ac 30-40 mm  ( 001799 )"/>
        <s v="Polipropilenă USP 2-0 (EP 3) L- 75cm, 1ac cutting 3/8 30 mm ( G47963 )"/>
        <s v="Polipropilenă USP 2-0, 2 ace  ( 001804 )"/>
        <s v="Polipropilenă USP 2-0, 2 ace  ( 001805 )"/>
        <s v="Polipropilenă USP 2-0, ac 20-22 mm  ( 001806 )"/>
        <s v="Polipropilenă USP 2-0, ac 30 mm  ( 001807 )"/>
        <s v="Polipropilenă USP 2-0, ac 30 mm  ( 001808 )"/>
        <s v="Polipropilenă USP 3-0 (EP2) L-75 cm, 1ac cutting 3/8 24 mm ( G47964 )"/>
        <s v="Polipropilenă USP 3-0, 2 ace  ( 001809 )"/>
        <s v="Polipropilenă USP 3-0, ac 22 mm  ( 001810 )"/>
        <s v="Polipropilenă USP 3-0, ac 30 mm  ( 001811 )"/>
        <s v="Polipropilenă USP 4-0, 2 ace  ( 001812 )"/>
        <s v="Polipropilenă USP 4-0, ac 19 mm  ( 001813 )"/>
        <s v="Polipropilenă USP 4-0, ac 20 mm  ( 001814 )"/>
        <s v="Polipropilenă USP 4-0, ac 30 mm  ( 001815 )"/>
        <s v="Polipropilenă USP 10-0, 2 ace, oftalmologie  ( 001801 )"/>
        <s v="Polipropilenă USP 10-0, 2 ace, oftalmologie  ( 001803 )"/>
        <s v="10.4. Fire atraumatice cardiovasculară monofilament  cu  2 ace Poliofelin sintetic liniar si polipropilen şi polietilen pentru artere coronare USP 8-0.  ( 001718 )"/>
        <s v="10.7. Fire atraumatice cardiovasculară monofilament  cu  2 ace. USP 2-0.  lungime ac 37 mm  ( 001701 )"/>
        <s v="10.9. Fire atraumatice cardiovasculară monofilament  cu  2 ace. USP 3-0. lungime ac 25-26 mm  ( 001704 )"/>
        <s v="10.30. Fire atraumatice cardiovasculară monofilament  cu 2 ace. USP 2-0. lungimea acului 26 mm  ( 001700 )"/>
      </sharedItems>
    </cacheField>
    <cacheField name="IM CENTRUL STOMATOLOGIC RAIONAL CIMISLIA (0136)" numFmtId="0">
      <sharedItems containsString="0" containsBlank="1" containsNumber="1" containsInteger="1" minValue="24" maxValue="24"/>
    </cacheField>
    <cacheField name="IM CENTRUL STOMATOLOGIC RAIONAL IALOVENI (0141)" numFmtId="0">
      <sharedItems containsString="0" containsBlank="1" containsNumber="1" containsInteger="1" minValue="36" maxValue="36"/>
    </cacheField>
    <cacheField name="IM CENTRUL STOMATOLOGIC RAIONAL REZINA (0146)" numFmtId="0">
      <sharedItems containsString="0" containsBlank="1" containsNumber="1" containsInteger="1" minValue="48" maxValue="48"/>
    </cacheField>
    <cacheField name="IMSP ASOCIATIA MEDICALA TERITORIALA BOTANICA (0160)" numFmtId="0">
      <sharedItems containsString="0" containsBlank="1" containsNumber="1" containsInteger="1" minValue="120" maxValue="132"/>
    </cacheField>
    <cacheField name="IMSP ASOCIATIA MEDICALA TERITORIALA BUIUCANI (0161)" numFmtId="0">
      <sharedItems containsString="0" containsBlank="1" containsNumber="1" containsInteger="1" minValue="96" maxValue="96"/>
    </cacheField>
    <cacheField name="IMSP ASOCIATIA MEDICALA TERITORIALA CENTRU (0162)" numFmtId="0">
      <sharedItems containsString="0" containsBlank="1" containsNumber="1" containsInteger="1" minValue="36" maxValue="36"/>
    </cacheField>
    <cacheField name="IMSP ASOCIATIA MEDICALA TERITORIALA CIOCANA (0163)" numFmtId="0">
      <sharedItems containsString="0" containsBlank="1" containsNumber="1" containsInteger="1" minValue="36" maxValue="36"/>
    </cacheField>
    <cacheField name="IMSP ASOCIATIA MEDICALA TERITORIALA RASCANI (0164)" numFmtId="0">
      <sharedItems containsString="0" containsBlank="1" containsNumber="1" containsInteger="1" minValue="12" maxValue="12"/>
    </cacheField>
    <cacheField name="IMSP CENTRUL STOMATOLOGIC MUNICIPAL BALTI (0419)" numFmtId="0">
      <sharedItems containsString="0" containsBlank="1" containsNumber="1" containsInteger="1" minValue="96" maxValue="96"/>
    </cacheField>
    <cacheField name="IMSP INSTITUTUL DE CARDIOLOGIE (0425)" numFmtId="0">
      <sharedItems containsString="0" containsBlank="1" containsNumber="1" containsInteger="1" minValue="20" maxValue="20"/>
    </cacheField>
    <cacheField name="IMSP INSTITUTUL DE MEDICINA URGENTA (0426)" numFmtId="0">
      <sharedItems containsString="0" containsBlank="1" containsNumber="1" containsInteger="1" minValue="12" maxValue="7000"/>
    </cacheField>
    <cacheField name="IMSP INSTITUTUL DE NEUROLOGIE SI NEUROCHIRURGIE DIOMID GHERMAN (0427)" numFmtId="0">
      <sharedItems containsString="0" containsBlank="1" containsNumber="1" containsInteger="1" minValue="96" maxValue="600"/>
    </cacheField>
    <cacheField name="IMSP INSTITUTUL DE PNEUMOLOGIE CHIRIL DRAGANIUC (0428)" numFmtId="0">
      <sharedItems containsString="0" containsBlank="1" containsNumber="1" containsInteger="1" minValue="5" maxValue="12"/>
    </cacheField>
    <cacheField name="IMSP INSTITUTUL MAMEI SI COPILULUI (0429)" numFmtId="0">
      <sharedItems containsString="0" containsBlank="1" containsNumber="1" containsInteger="1" minValue="12" maxValue="900"/>
    </cacheField>
    <cacheField name="IMSP INSTITUTUL ONCOLOGIC (0430)" numFmtId="0">
      <sharedItems containsString="0" containsBlank="1" containsNumber="1" containsInteger="1" minValue="48" maxValue="1080"/>
    </cacheField>
    <cacheField name="IMSP POLICLINICA STOMATOLOGICA REPUBLICANA (0433)" numFmtId="0">
      <sharedItems containsString="0" containsBlank="1" containsNumber="1" containsInteger="1" minValue="300" maxValue="300"/>
    </cacheField>
    <cacheField name="IMSP SPITALUL CLINIC BALTI (0436)" numFmtId="0">
      <sharedItems containsString="0" containsBlank="1" containsNumber="1" containsInteger="1" minValue="60" maxValue="360"/>
    </cacheField>
    <cacheField name="IMSP SPITALUL CLINIC DE TRAUMATOLOGIE SI ORTOPEDIE (0439)" numFmtId="0">
      <sharedItems containsString="0" containsBlank="1" containsNumber="1" containsInteger="1" minValue="800" maxValue="8000"/>
    </cacheField>
    <cacheField name="IMSP SPITALUL CLINIC MUNICIPAL DE COPII V IGNATENCO (0442)" numFmtId="0">
      <sharedItems containsString="0" containsBlank="1" containsNumber="1" containsInteger="1" minValue="24" maxValue="300"/>
    </cacheField>
    <cacheField name="IMSP SPITALUL CLINIC MUNICIPAL GHEORGHE PALADI (0444)" numFmtId="0">
      <sharedItems containsString="0" containsBlank="1" containsNumber="1" containsInteger="1" minValue="10" maxValue="2400"/>
    </cacheField>
    <cacheField name="IMSP SPITALUL CLINIC MUNICIPAL SFANTA TREIME (0446)" numFmtId="0">
      <sharedItems containsString="0" containsBlank="1" containsNumber="1" containsInteger="1" minValue="12" maxValue="696"/>
    </cacheField>
    <cacheField name="IMSP SPITALUL CLINIC MUNICIPAL SFANTUL ARHANGHEL MIHAIL (0447)" numFmtId="0">
      <sharedItems containsString="0" containsBlank="1" containsNumber="1" containsInteger="1" minValue="300" maxValue="804"/>
    </cacheField>
    <cacheField name="IMSP SPITALUL CLINIC REPUBLICAN TIMOFEI MOSNEAGA (0448)" numFmtId="0">
      <sharedItems containsString="0" containsBlank="1" containsNumber="1" containsInteger="1" minValue="3" maxValue="4080"/>
    </cacheField>
    <cacheField name="IMSP SPITALUL DE STAT (0452)" numFmtId="0">
      <sharedItems containsString="0" containsBlank="1" containsNumber="1" containsInteger="1" minValue="24" maxValue="296"/>
    </cacheField>
    <cacheField name="IMSP SPITALUL RAIONAL ANENII NOI (0453)" numFmtId="0">
      <sharedItems containsString="0" containsBlank="1" containsNumber="1" containsInteger="1" minValue="48" maxValue="96"/>
    </cacheField>
    <cacheField name="IMSP SPITALUL RAIONAL BRICENI (0455)" numFmtId="0">
      <sharedItems containsString="0" containsBlank="1" containsNumber="1" containsInteger="1" minValue="12" maxValue="36"/>
    </cacheField>
    <cacheField name="IMSP SPITALUL RAIONAL CAHUL (0456)" numFmtId="0">
      <sharedItems containsString="0" containsBlank="1" containsNumber="1" containsInteger="1" minValue="5" maxValue="288"/>
    </cacheField>
    <cacheField name="IMSP SPITALUL RAIONAL CALARASI (0457)" numFmtId="0">
      <sharedItems containsString="0" containsBlank="1" containsNumber="1" containsInteger="1" minValue="30" maxValue="36"/>
    </cacheField>
    <cacheField name="IMSP SPITALUL RAIONAL CANTEMIR (0458)" numFmtId="0">
      <sharedItems containsString="0" containsBlank="1" containsNumber="1" containsInteger="1" minValue="20" maxValue="30"/>
    </cacheField>
    <cacheField name="IMSP SPITALUL RAIONAL CAUSENI ANA SI ALEXANDRU (0459)" numFmtId="0">
      <sharedItems containsString="0" containsBlank="1" containsNumber="1" containsInteger="1" minValue="1" maxValue="120"/>
    </cacheField>
    <cacheField name="IMSP SPITALUL RAIONAL CEADIR-LUNGA (0460)" numFmtId="0">
      <sharedItems containsString="0" containsBlank="1" containsNumber="1" containsInteger="1" minValue="50" maxValue="80"/>
    </cacheField>
    <cacheField name="IMSP SPITALUL RAIONAL CIMISLIA (0461)" numFmtId="0">
      <sharedItems containsString="0" containsBlank="1" containsNumber="1" containsInteger="1" minValue="24" maxValue="100"/>
    </cacheField>
    <cacheField name="IMSP SPITALUL RAIONAL COMRAT ISAAC GURFINCHEL (0462)" numFmtId="0">
      <sharedItems containsString="0" containsBlank="1" containsNumber="1" containsInteger="1" minValue="24" maxValue="36"/>
    </cacheField>
    <cacheField name="IMSP SPITALUL RAIONAL CRIULENI (0463)" numFmtId="0">
      <sharedItems containsString="0" containsBlank="1" containsNumber="1" containsInteger="1" minValue="12" maxValue="60"/>
    </cacheField>
    <cacheField name="IMSP SPITALUL RAIONAL DROCHIA NICOLAE TESTEMITANU (0465)" numFmtId="0">
      <sharedItems containsString="0" containsBlank="1" containsNumber="1" containsInteger="1" minValue="12" maxValue="48"/>
    </cacheField>
    <cacheField name="IMSP SPITALUL RAIONAL EDINET (0466)" numFmtId="0">
      <sharedItems containsString="0" containsBlank="1" containsNumber="1" containsInteger="1" minValue="10" maxValue="96"/>
    </cacheField>
    <cacheField name="IMSP SPITALUL RAIONAL FALESTI (0467)" numFmtId="0">
      <sharedItems containsString="0" containsBlank="1" containsNumber="1" containsInteger="1" minValue="12" maxValue="60"/>
    </cacheField>
    <cacheField name="IMSP SPITALUL RAIONAL FLORESTI (0468)" numFmtId="0">
      <sharedItems containsString="0" containsBlank="1" containsNumber="1" containsInteger="1" minValue="12" maxValue="300"/>
    </cacheField>
    <cacheField name="IMSP SPITALUL RAIONAL GLODENI (0469)" numFmtId="0">
      <sharedItems containsString="0" containsBlank="1" containsNumber="1" containsInteger="1" minValue="50" maxValue="60"/>
    </cacheField>
    <cacheField name="IMSP SPITALUL RAIONAL HANCESTI (0470)" numFmtId="0">
      <sharedItems containsString="0" containsBlank="1" containsNumber="1" containsInteger="1" minValue="24" maxValue="100"/>
    </cacheField>
    <cacheField name="IMSP SPITALUL RAIONAL IALOVENI (0471)" numFmtId="0">
      <sharedItems containsString="0" containsBlank="1" containsNumber="1" containsInteger="1" minValue="60" maxValue="60"/>
    </cacheField>
    <cacheField name="IMSP SPITALUL RAIONAL LEOVA (0472)" numFmtId="0">
      <sharedItems containsString="0" containsBlank="1" containsNumber="1" containsInteger="1" minValue="24" maxValue="72"/>
    </cacheField>
    <cacheField name="IMSP SPITALUL RAIONAL NISPORENI (0473)" numFmtId="0">
      <sharedItems containsString="0" containsBlank="1" containsNumber="1" containsInteger="1" minValue="60" maxValue="120"/>
    </cacheField>
    <cacheField name="IMSP SPITALUL RAIONAL OCNITA (0474)" numFmtId="0">
      <sharedItems containsString="0" containsBlank="1" containsNumber="1" containsInteger="1" minValue="10" maxValue="12"/>
    </cacheField>
    <cacheField name="IMSP SPITALUL RAIONAL ORHEI (0475)" numFmtId="0">
      <sharedItems containsString="0" containsBlank="1" containsNumber="1" containsInteger="1" minValue="240" maxValue="500"/>
    </cacheField>
    <cacheField name="IMSP SPITALUL RAIONAL RASCANI (0476)" numFmtId="0">
      <sharedItems containsString="0" containsBlank="1" containsNumber="1" containsInteger="1" minValue="1" maxValue="21"/>
    </cacheField>
    <cacheField name="IMSP SPITALUL RAIONAL REZINA (0477)" numFmtId="0">
      <sharedItems containsString="0" containsBlank="1" containsNumber="1" containsInteger="1" minValue="2" maxValue="180"/>
    </cacheField>
    <cacheField name="IMSP SPITALUL RAIONAL SANGEREI (0478)" numFmtId="0">
      <sharedItems containsString="0" containsBlank="1" containsNumber="1" containsInteger="1" minValue="24" maxValue="60"/>
    </cacheField>
    <cacheField name="IMSP SPITALUL RAIONAL SOLDANESTI (0479)" numFmtId="0">
      <sharedItems containsString="0" containsBlank="1" containsNumber="1" containsInteger="1" minValue="12" maxValue="24"/>
    </cacheField>
    <cacheField name="IMSP SPITALUL RAIONAL SOROCA A PRISACARI (0480)" numFmtId="0">
      <sharedItems containsString="0" containsBlank="1" containsNumber="1" containsInteger="1" minValue="2" maxValue="180"/>
    </cacheField>
    <cacheField name="IMSP SPITALUL RAIONAL STEFAN VODA (0481)" numFmtId="0">
      <sharedItems containsString="0" containsBlank="1" containsNumber="1" containsInteger="1" minValue="250" maxValue="250"/>
    </cacheField>
    <cacheField name="IMSP SPITALUL RAIONAL STRASENI (0482)" numFmtId="0">
      <sharedItems containsString="0" containsBlank="1" containsNumber="1" containsInteger="1" minValue="12" maxValue="120"/>
    </cacheField>
    <cacheField name="IMSP SPITALUL RAIONAL TELENESTI (0484)" numFmtId="0">
      <sharedItems containsString="0" containsBlank="1" containsNumber="1" containsInteger="1" minValue="24" maxValue="60"/>
    </cacheField>
    <cacheField name="IMSP SPITALUL RAIONAL UNGHENI (0485)" numFmtId="0">
      <sharedItems containsString="0" containsBlank="1" containsNumber="1" containsInteger="1" minValue="30" maxValue="300"/>
    </cacheField>
    <cacheField name="IMSP SPITALUL RAIONAL VULCANESTI (0486)" numFmtId="0">
      <sharedItems containsString="0" containsBlank="1" containsNumber="1" containsInteger="1" minValue="5" maxValue="120"/>
    </cacheField>
    <cacheField name="IP STOMATOLOGIE COMRAT (0492)" numFmtId="0">
      <sharedItems containsString="0" containsBlank="1" containsNumber="1" containsInteger="1" minValue="24" maxValue="24"/>
    </cacheField>
    <cacheField name="SERVICIUL DE INFORMATII SI SECURITATE AL REPUBLICII MOLDOVA (0569)" numFmtId="0">
      <sharedItems containsString="0" containsBlank="1" containsNumber="1" containsInteger="1" minValue="12" maxValue="24"/>
    </cacheField>
    <cacheField name="SERVICIUL MEDICAL AL MINISTERULUI AFACERILOR INTERNE (0570)" numFmtId="0">
      <sharedItems containsString="0" containsBlank="1" containsNumber="1" containsInteger="1" minValue="10" maxValue="100"/>
    </cacheField>
    <cacheField name="SPITALUL CLINIC MILITAR CENTRAL (0576)" numFmtId="0">
      <sharedItems containsString="0" containsBlank="1" containsNumber="1" containsInteger="1" minValue="2" maxValue="200"/>
    </cacheField>
    <cacheField name="Unitatea de măsură" numFmtId="0">
      <sharedItems count="1">
        <s v="Bucată"/>
      </sharedItems>
    </cacheField>
    <cacheField name="Cantitatea Totală" numFmtId="0">
      <sharedItems containsSemiMixedTypes="0" containsString="0" containsNumber="1" containsInteger="1" minValue="12" maxValue="14770"/>
    </cacheField>
    <cacheField name="Nr. Lot2" numFmtId="0">
      <sharedItems containsMixedTypes="1" containsNumber="1" containsInteger="1" minValue="8" maxValue="8" count="66">
        <s v="1.1"/>
        <s v="1.2"/>
        <s v="3.1"/>
        <s v="3.2"/>
        <s v="3.3"/>
        <s v="7"/>
        <n v="8"/>
        <s v="9.1"/>
        <s v="9.2"/>
        <s v="9.3"/>
        <s v="10.1"/>
        <s v="10.2"/>
        <s v="12.1"/>
        <s v="12.2"/>
        <s v="12.3"/>
        <s v="12.4"/>
        <s v="13.1"/>
        <s v="13.2"/>
        <s v="13.3"/>
        <s v="13.4"/>
        <s v="13.5"/>
        <s v="13.6"/>
        <s v="13.7"/>
        <s v="13.8"/>
        <s v="14.1"/>
        <s v="14.2"/>
        <s v="14.3"/>
        <s v="16.1"/>
        <s v="16.2"/>
        <s v="16.3"/>
        <s v="16.4"/>
        <s v="16.5"/>
        <s v="17.1"/>
        <s v="17.2"/>
        <s v="17.3"/>
        <s v="17.4"/>
        <s v="18.1"/>
        <s v="18.2"/>
        <s v="18.3"/>
        <s v="18.4"/>
        <s v="18.5"/>
        <s v="18.6"/>
        <s v="18.7"/>
        <s v="18.8"/>
        <s v="18.9"/>
        <s v="19.1"/>
        <s v="19.2"/>
        <s v="19.3"/>
        <s v="19.4"/>
        <s v="19.5"/>
        <s v="19.6"/>
        <s v="19.7"/>
        <s v="20.1"/>
        <s v="20.2"/>
        <s v="20.3"/>
        <s v="20.4"/>
        <s v="20.5"/>
        <s v="20.6"/>
        <s v="20.7"/>
        <s v="20.8"/>
        <s v="22.1"/>
        <s v="22.2"/>
        <s v="25.1"/>
        <s v="25.2"/>
        <s v="25.3"/>
        <s v="25.4"/>
      </sharedItems>
    </cacheField>
    <cacheField name="Cod lot" numFmtId="0">
      <sharedItems count="66">
        <s v="1.1-59413"/>
        <s v="1.2-59413"/>
        <s v="3.1-59413"/>
        <s v="3.2-59413"/>
        <s v="3.3-59413"/>
        <s v="7-59413"/>
        <s v="8-59413"/>
        <s v="9.1-59413"/>
        <s v="9.2-59413"/>
        <s v="9.3-59413"/>
        <s v="10.1-59413"/>
        <s v="10.2-59413"/>
        <s v="12.1-59413"/>
        <s v="12.2-59413"/>
        <s v="12.3-59413"/>
        <s v="12.4-59413"/>
        <s v="13.1-59413"/>
        <s v="13.2-59413"/>
        <s v="13.3-59413"/>
        <s v="13.4-59413"/>
        <s v="13.5-59413"/>
        <s v="13.6-59413"/>
        <s v="13.7-59413"/>
        <s v="13.8-59413"/>
        <s v="14.1-59413"/>
        <s v="14.2-59413"/>
        <s v="14.3-59413"/>
        <s v="16.1-59413"/>
        <s v="16.2-59413"/>
        <s v="16.3-59413"/>
        <s v="16.4-59413"/>
        <s v="16.5-59413"/>
        <s v="17.1-59413"/>
        <s v="17.2-59413"/>
        <s v="17.3-59413"/>
        <s v="17.4-59413"/>
        <s v="18.1-59413"/>
        <s v="18.2-59413"/>
        <s v="18.3-59413"/>
        <s v="18.4-59413"/>
        <s v="18.5-59413"/>
        <s v="18.6-59413"/>
        <s v="18.7-59413"/>
        <s v="18.8-59413"/>
        <s v="18.9-59413"/>
        <s v="19.1-59413"/>
        <s v="19.2-59413"/>
        <s v="19.3-59413"/>
        <s v="19.4-59413"/>
        <s v="19.5-59413"/>
        <s v="19.6-59413"/>
        <s v="19.7-59413"/>
        <s v="20.1-59413"/>
        <s v="20.2-59413"/>
        <s v="20.3-59413"/>
        <s v="20.4-59413"/>
        <s v="20.5-59413"/>
        <s v="20.6-59413"/>
        <s v="20.7-59413"/>
        <s v="20.8-59413"/>
        <s v="22.1-59413"/>
        <s v="22.2-59413"/>
        <s v="25.1-59413"/>
        <s v="25.2-59413"/>
        <s v="25.3-59413"/>
        <s v="25.4-59413"/>
      </sharedItems>
    </cacheField>
    <cacheField name="Cod CPV" numFmtId="0">
      <sharedItems count="1">
        <s v="3310000-1"/>
      </sharedItems>
    </cacheField>
    <cacheField name="Denumire Lot" numFmtId="0">
      <sharedItems/>
    </cacheField>
    <cacheField name="Denumirea poziției" numFmtId="0">
      <sharedItems count="66">
        <s v="Capron / steril  împletit USP 1 -METRIC 4  ( 001692 )"/>
        <s v="Capron / steril  împletit USP 2-0, METRIC 3  ( 001693 )"/>
        <s v="Capron chirurgical nesteril EP4 L-130m. N 4  ( 001695 )"/>
        <s v="Capron chirurgical nesteril EP5 L-80m. N 5  ( 001696 )"/>
        <s v="Capron din bobine N3  ( 001694 )"/>
        <s v="Lenta pentru turnichete  ( 001728 )"/>
        <s v=" Nylon USP 10/0, ac 6 mm  ( 001762 )"/>
        <s v=" NYLON USP 10-0- 2 ace, oftalmologie  ( 001761 )"/>
        <s v=" Nylon USP 9-0, 2 ace ( G47978 )"/>
        <s v=" NYLON USP 9-0, 2 ace, oftalmologie  ( 001760 )"/>
        <s v="NYLON USP 2-0, ac rotund 26 mm  ( 001754 )"/>
        <s v="NYLON USP 2-0, ac taietor 26 mm  ( 001755 )"/>
        <s v="POLIDIOXANONA USP 1, ac 17 mm  ( 001765 )"/>
        <s v="POLIDIOXANONA USP 1, ac 30 mm  ( 001766 )"/>
        <s v="POLIDIOXANONA USP 2-0, ac 17 mm  ( 001767 )"/>
        <s v="POLIDIOXANONA USP 2-0, ac 30 mm  ( 001768 )"/>
        <s v="POLIDIOXANONA USP 3/0, ac 20 mm  ( 001769 )"/>
        <s v="POLIDIOXANONA USP 3-0, ac 25 mm  ( 001770 )"/>
        <s v="POLIDIOXANONA USP 3-0, ac 26 mm  ( 001771 )"/>
        <s v="POLIDIOXANONA USP 3-0, ac 30 mm  ( 001772 )"/>
        <s v="POLIDIOXANONA USP 4-0 - 2 ace  ( 001773 )"/>
        <s v="POLIDIOXANONA USP 4-0, ac 15 mm  ( 001774 )"/>
        <s v="POLIDIOXANONA USP 4-0, ac 17 mm  ( 001775 )"/>
        <s v="POLIDIOXANONA USP 4-0, ac 24 mm  ( 001776 )"/>
        <s v="POLIDIOXANONA USP 5-0, ac 13 mm  ( 001777 )"/>
        <s v="POLIDIOXANONA USP 5-0, ac 17 mm  ( 001778 )"/>
        <s v="POLIDIOXANONA USP 6-0, ac 13 mm  ( 001779 )"/>
        <s v="POLIGLACTIN 910 USP 0, ac 36 mm  ( 001791 )"/>
        <s v="POLIGLACTIN 910 USP 0, ac 45 mm  ( 001792 )"/>
        <s v="POLIGLACTIN 910 USP 1, ac 36 mm  ( 001793 )"/>
        <s v="POLIGLACTIN 910 USP 2-0, ac 36 mm  ( 001794 )"/>
        <s v="POLIGLACTIN 910 USP 2-0, ac 36-37 mm  ( 001795 )"/>
        <s v="POLIGLACTIN 910 USP 3 (EP6), L- 75cm  Ac taitor cu curbura ½ circular si lungimea 48 mm ( G47962 )"/>
        <s v="POLIGLACTIN 910 USP 3-0, ac 22 mm  ( 001796 )"/>
        <s v="POLIGLACTIN 910 USP 3-0, ac 26 mm  ( 001797 )"/>
        <s v="POLIGLACTIN 910 USP 3-0, ac 37 mm  ( 001798 )"/>
        <s v="Polipropilenă USP 0-1, ac drept 40-50 mm, tăios ( G47956 )"/>
        <s v="Polipropilenă USP 1, ac 30 mm  ( 001800 )"/>
        <s v="Polipropilenă USP 1,metric 4, cu ac 1/2, lungimea acului 35-39 mm, ac taios lungimea atei 75 cm, Sutura atraumatica  ( G47981 )"/>
        <s v="Polipropilenă USP 1,metric 4, cu ac 1/2, lungimea acului 35-39 mm, round bondied, lungimea atei 75 cm, Sutura atraumatica  ( G47982 )"/>
        <s v="Polipropilenă USP 2 ,metric 5,  ac 1/2, lungimea acului 40, round bondied, lungimea  atei 75 cm, Sutura atraumatica  ( G47983 )"/>
        <s v="Polipropilenă USP 2, metric 5, cu ac 1/2, lungimea acului 35-39 mm, ac taios, lungimea  atei 75 cm, Sutura atraumatica  ( G47984 )"/>
        <s v="Polipropilenă USP 2, metric 5,cu ac 1/2, lungimea acului 35-39 mm, round bondied, lungimea  atei 75 cm, Sutura atraumatica  ( G47985 )"/>
        <s v="Polipropilenă USP 2,metric 5,  ac 1/2, lungimea acului 48, round bondied, lungimea  atei 75 cm ( G47986 )"/>
        <s v="Polipropilenă USP 2,metric 5, cu ac 1/2, lungimea acului 40 mm, ac taios, lungimea  atei 75 cm, Sutura atraumatica  ( G47987 )"/>
        <s v="Polipropilenă USP 0, ac 30-40 mm  ( 001799 )"/>
        <s v="Polipropilenă USP 2-0 (EP 3) L- 75cm, 1ac cutting 3/8 30 mm ( G47963 )"/>
        <s v="Polipropilenă USP 2-0, 2 ace  ( 001804 )"/>
        <s v="Polipropilenă USP 2-0, 2 ace  ( 001805 )"/>
        <s v="Polipropilenă USP 2-0, ac 20-22 mm  ( 001806 )"/>
        <s v="Polipropilenă USP 2-0, ac 30 mm  ( 001807 )"/>
        <s v="Polipropilenă USP 2-0, ac 30 mm  ( 001808 )"/>
        <s v="Polipropilenă USP 3-0 (EP2) L-75 cm, 1ac cutting 3/8 24 mm ( G47964 )"/>
        <s v="Polipropilenă USP 3-0, 2 ace  ( 001809 )"/>
        <s v="Polipropilenă USP 3-0, ac 22 mm  ( 001810 )"/>
        <s v="Polipropilenă USP 3-0, ac 30 mm  ( 001811 )"/>
        <s v="Polipropilenă USP 4-0, 2 ace  ( 001812 )"/>
        <s v="Polipropilenă USP 4-0, ac 19 mm  ( 001813 )"/>
        <s v="Polipropilenă USP 4-0, ac 20 mm  ( 001814 )"/>
        <s v="Polipropilenă USP 4-0, ac 30 mm  ( 001815 )"/>
        <s v="Polipropilenă USP 10-0, 2 ace, oftalmologie  ( 001801 )"/>
        <s v="Polipropilenă USP 10-0, 2 ace, oftalmologie  ( 001803 )"/>
        <s v="10.4. Fire atraumatice cardiovasculară monofilament  cu  2 ace Poliofelin sintetic liniar si polipropilen şi polietilen pentru artere coronare USP 8-0.  ( 001718 )"/>
        <s v="10.7. Fire atraumatice cardiovasculară monofilament  cu  2 ace. USP 2-0.  lungime ac 37 mm  ( 001701 )"/>
        <s v="10.9. Fire atraumatice cardiovasculară monofilament  cu  2 ace. USP 3-0. lungime ac 25-26 mm  ( 001704 )"/>
        <s v="10.30. Fire atraumatice cardiovasculară monofilament  cu 2 ace. USP 2-0. lungimea acului 26 mm  ( 001700 )"/>
      </sharedItems>
    </cacheField>
    <cacheField name="Unitatea de măsură2" numFmtId="0">
      <sharedItems/>
    </cacheField>
    <cacheField name="Cantitatea" numFmtId="0">
      <sharedItems containsSemiMixedTypes="0" containsString="0" containsNumber="1" containsInteger="1" minValue="12" maxValue="14770"/>
    </cacheField>
    <cacheField name="Preţ unitar (fără TVA)" numFmtId="0">
      <sharedItems containsSemiMixedTypes="0" containsString="0" containsNumber="1" minValue="7.15" maxValue="195.1" count="45">
        <n v="81.5"/>
        <n v="56"/>
        <n v="55"/>
        <n v="120"/>
        <n v="112"/>
        <n v="98"/>
        <n v="95"/>
        <n v="9.7799999999999994"/>
        <n v="14.5779"/>
        <n v="21.69"/>
        <n v="19.46"/>
        <n v="16.260000000000002"/>
        <n v="16.420000000000002"/>
        <n v="42.76"/>
        <n v="21.21"/>
        <n v="16.18"/>
        <n v="16.739999999999998"/>
        <n v="20.47"/>
        <n v="17.73"/>
        <n v="21.37"/>
        <n v="9.5"/>
        <n v="8.75"/>
        <n v="10"/>
        <n v="8.85"/>
        <n v="12.88"/>
        <n v="20.079999999999998"/>
        <n v="15.68"/>
        <n v="22.24"/>
        <n v="12.65"/>
        <n v="12.99"/>
        <n v="7.75"/>
        <n v="7.95"/>
        <n v="9.85"/>
        <n v="10.55"/>
        <n v="7.85"/>
        <n v="7.15"/>
        <n v="8.25"/>
        <n v="8.9850999999999992"/>
        <n v="13.241300000000001"/>
        <n v="135"/>
        <n v="113"/>
        <n v="195.1"/>
        <n v="47.51"/>
        <n v="43.21"/>
        <n v="38.200000000000003"/>
      </sharedItems>
    </cacheField>
    <cacheField name="Preţ unitar (cu TVA)" numFmtId="0">
      <sharedItems containsSemiMixedTypes="0" containsString="0" containsNumber="1" minValue="7.7220000000000004" maxValue="234.12" count="45">
        <n v="88.02"/>
        <n v="60.48"/>
        <n v="59.4"/>
        <n v="129.6"/>
        <n v="134.4"/>
        <n v="105.84"/>
        <n v="102.6"/>
        <n v="10.5624"/>
        <n v="15.7441"/>
        <n v="26.03"/>
        <n v="23.35"/>
        <n v="19.510000000000002"/>
        <n v="19.71"/>
        <n v="51.31"/>
        <n v="25.45"/>
        <n v="19.420000000000002"/>
        <n v="20.09"/>
        <n v="24.56"/>
        <n v="21.28"/>
        <n v="25.65"/>
        <n v="10.26"/>
        <n v="9.4499999999999993"/>
        <n v="10.8"/>
        <n v="9.5579999999999998"/>
        <n v="15.46"/>
        <n v="24.1"/>
        <n v="18.809999999999999"/>
        <n v="26.69"/>
        <n v="13.662000000000001"/>
        <n v="14.029199999999999"/>
        <n v="8.3699999999999992"/>
        <n v="8.5860000000000003"/>
        <n v="10.638"/>
        <n v="11.394"/>
        <n v="8.4779999999999998"/>
        <n v="7.7220000000000004"/>
        <n v="8.91"/>
        <n v="9.7039000000000009"/>
        <n v="14.300599999999999"/>
        <n v="145.80000000000001"/>
        <n v="122.04"/>
        <n v="234.12"/>
        <n v="57.01"/>
        <n v="51.85"/>
        <n v="45.85"/>
      </sharedItems>
    </cacheField>
    <cacheField name="Suma (fără TVA)_x000a_" numFmtId="0">
      <sharedItems containsSemiMixedTypes="0" containsString="0" containsNumber="1" minValue="458.40000000000003" maxValue="1203755"/>
    </cacheField>
    <cacheField name="Suma (cu TVA)_x000a_" numFmtId="0">
      <sharedItems containsSemiMixedTypes="0" containsString="0" containsNumber="1" minValue="506.99520000000001" maxValue="1300055.3999999999"/>
    </cacheField>
    <cacheField name="Model art" numFmtId="0">
      <sharedItems count="65">
        <s v="K033M"/>
        <s v="K031M"/>
        <s v="OPUSMED_x000a_®Capron N4_x000a_(130m)"/>
        <s v="OPUSMED_x000a_®Capron N_x000a_5, 80 M"/>
        <s v="OPUSMED_x000a_® N 3, 250_x000a_M"/>
        <s v="723 3070 1"/>
        <s v="#1406S"/>
        <s v="#2002"/>
        <s v="#2003"/>
        <s v="_x000a_3E75DZ26"/>
        <s v="_x000a_3E45CY26 "/>
        <s v="Sutura_x000a_chirurgicala_x000a_Polidioxano_x000a_na USP 1_x000a_(Codul_x000a_produsului:_x000a_ADVAS903_x000a_2)"/>
        <s v="Sutura_x000a_chirurgicala_x000a_Polidioxano_x000a_na USP 1_x000a_(Codul_x000a_produsului:_x000a_ADVA9020_x000a_L)"/>
        <s v="Sutura_x000a_chirurgicala_x000a_Polidioxano_x000a_na USP 2/0_x000a_(Codul_x000a_produsului:_x000a_ADVA9108_x000a_)"/>
        <s v="Sutura_x000a_chirurgicala_x000a_Polidioxano_x000a_na USP 2/0_x000a_(Codul_x000a_produsului:_x000a_ADVA9053_x000a_)"/>
        <s v="PDX309237_x000a_PDO VIO 3-0 X 70-20MM HC RB"/>
        <s v="PDX309625_x000a_PDO VIO 3-0 X 70-26MM CU CT"/>
        <s v="PDX300316XL_x000a_PDO VIO 3-0 X 90-26MM HC RB"/>
        <s v="PDX3013432_x000a_PDO VIO 3-0 X 75-30MM HC RB"/>
        <s v="8886622131_x000a_8886622131//8886 6221-31 MAXON 4-0 GRN 90CM CV24 DA"/>
        <s v="PDX409867_x000a_PDO VIO 4-0 X 90-16MM CU CT"/>
        <s v="PDX409109_x000a_PDO VIO 4-0 X 90-17MM HC RB"/>
        <s v="8886661831_x000a_8886 6618-31 MAXON 4-0 CLR 75CM C14X36"/>
        <s v="PDX509101 PDO VIO 5-0 X 70-13MM HC RB"/>
        <s v="DX509733 PDO VIO 5-0 X 70-16MM CU CT "/>
        <s v="PDX600432 PDO VIO 6-0 X 45-13MM HC RB "/>
        <s v="10D75DZ36"/>
        <s v="10D75DZ45"/>
        <s v="10C75DZ36"/>
        <s v="10E90DZ36"/>
        <s v="10E75DZ36"/>
        <s v="CL-929_x000a_CL-929//CL-929 POLYSORB* 2 VIO_x000a_90CM "/>
        <s v="PGN300311XL PGLA VIO 3-0 X 75-22MM HC RB "/>
        <s v="PGN309525 PGLA VIO 3-0 X 90-25MM FE RB"/>
        <s v="PGN302516 PGLA VIO 3-0 X 90-36MM HC TC"/>
        <s v="8C75AY40"/>
        <s v="8C90DZ30"/>
        <s v="8C75DY35 "/>
        <s v="8C75DZ35 "/>
        <s v="8B75DZ40"/>
        <s v="8B75DY35 "/>
        <s v="8B75DZ35"/>
        <s v="8B75DZ48"/>
        <s v="8B75DY40"/>
        <s v="8D75DZ36"/>
        <s v="8E75CX30"/>
        <s v="8E90DZ20DA"/>
        <s v="8E90DZ26DA"/>
        <s v="8E75DX20"/>
        <s v="8E75CZ30"/>
        <s v="8E90DZ30"/>
        <s v="Sutura_x000a_chirurgicala_x000a_Polipropilen_x000a_a USP 3/0_x000a_(Codul_x000a_produsului:_x000a_ADVA8077_x000a_)"/>
        <s v="Sutura_x000a_chirurgicala_x000a_Polipropilen_x000a_a USP 3/0_x000a_(Codul_x000a_produsului:_x000a_ADVA8522_x000a_)"/>
        <s v="Sutura_x000a_chirurgicala_x000a_Polipropilen_x000a_a USP 3/0_x000a_(Codul_x000a_produsului:_x000a_ADVA8021_x000a_)"/>
        <s v="Sutura_x000a_chirurgicala_x000a_Polipropilen_x000a_a USP 3/0_x000a_(Codul_x000a_produsului:_x000a_ADVA8018_x000a_S)"/>
        <s v="Sutura_x000a_chirurgicala_x000a_Polipropilen_x000a_a USP 4/0_x000a_(Codul_x000a_produsului:_x000a_ADVAN85_x000a_57)"/>
        <s v="Sutura_x000a_chirurgicala_x000a_Polipropilen_x000a_a USP 4/0_x000a_(Codul_x000a_produsului:_x000a_ADVA8112_x000a_S1)"/>
        <s v="Sutura_x000a_chirurgicala_x000a_Polipropilen_x000a_a USP 4/0_x000a_(Codul_x000a_produsului:_x000a_ADVA8761_x000a_N)"/>
        <s v="Sutura_x000a_chirurgicala_x000a_Polipropilen_x000a_a USP 4/0_x000a_(Codul_x000a_produsului:_x000a_ADVA8120_x000a_)"/>
        <s v="#1455P"/>
        <s v="#1470"/>
        <s v="VP-745-X_x000a_VP-745-X SURGIPRO*II 8-0 45CM_x000a_MV1758D"/>
        <s v="VP-843_x000a_VP-843 SURGIPRO* 2-0 BLU 90CM V26_x000a_DAX"/>
        <s v="VPF-522-X_x000a_VPF-522-X SURGIPRO*II 3-0BLU 90CM_x000a_VF20"/>
        <s v="VP-523_x000a_VP-523 SURGIPRO* 2-0 BLU 90CM V20_x000a_DA"/>
      </sharedItems>
    </cacheField>
    <cacheField name="Țara de origine" numFmtId="0">
      <sharedItems count="7">
        <s v="Belarus "/>
        <s v="Ucraina"/>
        <s v="Turcia"/>
        <s v="Japonia"/>
        <s v="India"/>
        <s v="SUA/ Irlanda"/>
        <s v="India "/>
      </sharedItems>
    </cacheField>
    <cacheField name=" Producător" numFmtId="0">
      <sharedItems count="11">
        <s v="Fiatos"/>
        <s v="OPUSME D LLC"/>
        <s v="Bicakcilar"/>
        <s v="MANI, INC"/>
        <s v="HEALTHI_x000a_UM_x000a_MEDTECH_x000a_LIMITED"/>
        <s v="ADVANCE_x000a_D_x000a_MEDTECH_x000a_SOLUTION_x000a_S PRIVATE_x000a_LIMITED"/>
        <s v="MERIL ENDO SURGERY PVT. LTD."/>
        <s v="Medtronic/ COVIDIEN LLC"/>
        <s v="MERIL ENDO SURGERY_x000a_PVT. LTD."/>
        <s v="Unisur Lifecare"/>
        <s v="HEALTHI UM MEDTECH LIMITED"/>
      </sharedItems>
    </cacheField>
    <cacheField name="Specificarea tehnică deplină propusă de către ofertant" numFmtId="0">
      <sharedItems count="66" longText="1">
        <s v="Capron / steril împletit USP 1 -METRIC 4 ( 001692 ), Capron /_x000a_steril împletit USP 1 -METRIC 4_x000a_Lungimea 20m, sutura împletită, nevopsită, pe suport cilindric tip_x000a_bobină-mosor, steril., Bucată_x000a_"/>
        <s v="Capron / steril împletit USP 2-0, METRIC 3 ( 001693 ), Capron /_x000a_steril împletit USP 2-0, METRIC 3_x000a_Lungimea 20m. sutura împletită. nevopsită. pe suport cilindric tip_x000a_bobină-mosor. steril., Bucată"/>
        <s v="Capron chirurgical nesteril EP4 L-130m. N 4  ( 001695 ), Capron chirurgical nesteril EP4 Lungimea 130m. Bobine. neresorbabil. răsucit. alb. nesteril. material de sutură/metru, Bucată"/>
        <s v="Capron chirurgical nesteril EP5 L-80m. N 5  ( 001696 ), Capron chirurgical nesteril EP5 Lungimea 80m. Bobine. neresorbabil. răsucit. alb. nesteril. material de sutură/metru, Bucată"/>
        <s v="Capron din bobine N3  ( 001694 ), Capron din_x000a_bobine N3 (250 m). Nerezorbabil. Răsucit. Alb. Nesteril. Material de sutură., Bucată"/>
        <s v="Lenta pentru turnichete ( 001728 ), Lenta pentru turnichete._x000a_Lungimea- minim 70-75 cm;_x000a_Latimea - 3mm., Bucată_x000a_*Conform brosura pagina 1"/>
        <s v="Lungimea suturii 15cm ± 0,5 cm"/>
        <s v="NYLON USP 10-0- 2 ace, oftalmologie ( 001761 ), NYLON USP 10-0, Sutura armata_x000a_Lungimea suturii 30 cm doua ace, ac curbat lungimea 6 mm, 3/8, tip spatulat rotunjit, swage laser._x000a_Corespunderea grosimii acului cu grosimea firului de sutură., Bucată._x000a_Catalog, p.10"/>
        <s v="Nylon USP 9-0, 2 ace ( G47978 ), Nailon oftalmic monofil. 9-0, 0,2mm x30 cm (2 ace 3/8 , tip spatula, d=0,20_x000a_mm, L=6,5 mm), steril.Corespunderea grosimii acului cu grosimea firului de sutură. , Bucată. Catalog, p.11"/>
        <s v="NYLON USP 9-0, 2 ace, oftalmologie ( 001760 ), NYLON USP 9-0_x000a_Lungimea firului minim 30 cm 2 ace 3/8 , tip spatula, L=6,5 mm _x000a_Corespunderea grosimii acului cu grosimea firului de sutură., Bucată._x000a_Catalog, p.11"/>
        <s v="NYLON USP 2-0, ac rotund 26 mm, NYLON USP 2-0_x000a_Lungimea firului 75cm._x000a_1 ac rotund 26 mm 1/2._x000a_Corespunderea grosimii acului cu grosimea firului de sutură., Bucată"/>
        <s v="NYLON USP 2-0, ac taietor 26 mm, NYLON USP 2-0_x000a_Lungimea firului 45cm._x000a_1 ac taietor 26 mm 3/8_x000a_Corespunderea grosimii acului cu grosimea firului de sutură., Bucată"/>
        <s v="POLIDIOXANONA USP 1, ac 17 mm  ( 001765 ), POLIDIOXANONA USP 1_x000a_Lungimea firului minim 90cm 1 ac ½rotund  17mm ± 2%. _x000a_Corespunderea grosimii acului cu grosimea firului de sutura, Bucată_x000a_Conform TDS. Facturare N12"/>
        <s v="POLIDIOXANONA USP 1, ac 30 mm  ( 001766 ), POLIDIOXANONA USP 1_x000a_Lungimea firului minim 75cm. _x000a_1 ac 30 mm. 1/2 cerc. Rotund. _x000a_Corespunderea grosimii acului cu grosimea firului de sutură., Bucată_x000a_Conform TDS. Facturare N12"/>
        <s v="POLIDIOXANONA USP 2-0, ac 17 mm  ( 001767 ), POLIDIOXANONA USP 2-0_x000a_Lungimea firului minim 90cm 1 ac ½rotund  17mm ± 2%. _x000a_Corespunderea grosimii acului cu grosimea firului de sutura, Bucată_x000a_Conform TDS. Facturare N12"/>
        <s v="POLIDIOXANONA USP 2-0, ac 30 mm ( 001768 ), POLIDIOXANONA USP 2 0 Lungimea firului minim 75cm. 1 ac. 1/2 30mm +/-1 mm. Rotund. Corespunderea grosimii acului cu grosimea firului de sutură., Bucată Conform TDS. Facturare N12"/>
        <s v="&quot;catalog Meril Suturi.pdf&quot; si &quot;Suture Catalog_25Sep2025_D2&quot;:_x000a_POLIDIOXANONA USP 3/0, ac 20 mm ( 001769 ),_x000a_POLIDIOXANONA USP 3/0. Lungimea firului 70 cm._x000a_1 ac 20 mm. 1/2 cerc. Rotund. Corespunderea grosimii acului cu grosimea firului de_x000a_sutură., Bucată Cantitate ambalaj 12"/>
        <s v="catalog Meril Suturi.pdf&quot; si &quot;Suture Catalog_25Sep2025_D2&quot;: POLIDIOXANONA USP 3-0, ac 26 mm ( 001770 ), _x000a_POLIDIOXANONA USP 3-0; Lungimea suturii (cm) – 70; Lungimea acului (mm) – 26; Curbura acului - 3/8 cutting;_x000a_să-şi menţină proprietăţile de 75-80% la 14 zile şi 40-50% la 21 de zile. Corespunderea grosimii acului cu grosimea firului de sutură., Bucată Cantitate ambalaj 12"/>
        <s v="catalog Meril Suturi.pdf&quot; si &quot;Suture Catalog_25Sep2025_D2&quot;:_x000a_POLIDIOXANONA USP 3-0, ac 26 mm ( 001771 ), POLIDIOXANONA USP 3-0_x000a_Lungimea firului 90 cm 1 ac ½rotund 26mm._x000a_Corespunderea grosimii acului cu grosimea firului de sutură, Bucată Cantitate ambalaj 12"/>
        <s v="&quot;catalog Meril Suturi.pdf&quot; si &quot;Suture Catalog_25Sep2025_D2&quot;:_x000a_POLIDIOXANONA USP 3-0, ac 30 mm ( 001772 ), POLIDIOXANONA USP 3-0_x000a_Lungimea firului 75cm. 1 ac. 1/2 30mm; Corespunderea grosimii acului cu grosimea firului de sutură., Bucată Cantitate ambalaj 12"/>
        <s v="&quot;CAT_SUTURES_MEDTRONIC_2020&quot; si &quot;Sharpie II catalogue from CODE, 2024&quot;: POLIDIOXANONA USP 4-0 - 2 ace ( 001773 ),_x000a_POLIDIOXANONA USP 4-0 Lungimea 90 cm. 2 ace rotunde 20 mm. 1/2 din cerc. Corespunderea grosimii acului cu grosimea firului de_x000a_sutură., Bucată Cantitate ambalaj 36"/>
        <s v="&quot;catalog Meril Suturi.pdf&quot; si &quot;Suture Catalog_25Sep2025_D2&quot;: POLIDIOXANONA USP 4-0, ac 16 mm ( 001774 ),_x000a_POLIDIOXANONA USP 4-0. Lungimea firului 90 cm. Lungimea acului -16mm. curbura acului -3\8 cutting. Corespunderea grosimii acului cu grosimea firului de sutură., Bucată_x000a_Cantitate ambalaj 12"/>
        <s v="&quot;catalog Meril Suturi.pdf&quot; si &quot;Suture Catalog_25Sep2025_D2&quot;: POLIDIOXANONA USP 4-0, ac 17 mm ( 001775 ),_x000a_POLIDIOXANONA USP 4-0 Lungimea firului 90 cm 1 ac ½rotund 17mm._x000a_Corespunderea grosimii acului cu grosimea firului de sutură, Bucată_x000a_Cantitate ambalaj 12"/>
        <s v="&quot;CAT_SUTURES_MEDTRONIC_2020&quot; si &quot;Sharpie II catalogue from CODE, 2024&quot;: POLIDIOXANONA USP 4-0, ac 24 mm ( 001776 ),_x000a_POLIDIOXANONA USP 4-0 Lungimea firului 75cm. Lungimea acului -24mm. curbura acului -3\8 reverse cutting._x000a_Corespunderea grosimii acului cu grosimea firului de sutură., Bucată Cantitate ambalaj 36"/>
        <s v="&quot;catalog Meril Suturi.pdf&quot; si &quot;Suture Catalog_25Sep2025_D2&quot;: POLIDIOXANONA USP 5-0, ac 13 mm ( 001777 ),_x000a_POLIDIOXANONA USP 5-0 Lungimea firului 70cm. 1 ac ½ rotund 13mm. Corespunderea grosimii acului cu grosimea firului de sutura, Bucată Cantitate ambalaj 12"/>
        <s v="&quot;catalog Meril Suturi.pdf&quot; si &quot;Suture Catalog_25Sep2025_D2&quot;: POLIDIOXANONA USP 5-0, ac 16 mm ( 001778 ), POLIDIOXANONA USP 5-0_x000a_Lungimea firului 70 cm Lungimea acului (mm) -16 . curbura acului -3\8 cuting. Corespunderea grosimii acului cu grosimea firului de sutură., Bucată Cantitate ambalaj 12"/>
        <s v="&quot;catalog Meril Suturi.pdf&quot; si &quot;Suture Catalog_25Sep2025_D2&quot;: POLIDIOXANONA USP 6-0, ac 13 mm ( 001779 ),_x000a_POLIDIOXANONA USP 6-0 Lungimea firului 45 cm 1 ac ½rotund 13mm ±2%. Corespunderea grosimii acului cu grosimea firului de sutură, Bucată_x000a_Cantitate ambalaj 12"/>
        <s v="POLIGLACTIN 910 USP 0_x000a_Lungimea firului  75cm. 1 ac 1/2 rotund 36mm._x000a_Corespunderea grosimii acului cu grosimea firului de sutură., Bucată"/>
        <s v="POLIGLACTIN 910 USP 0_x000a_Să-şi menţină proprităţile de 75% la 14 zile şi 50% la 21 de zile [75% tensile strength is retained for 14 days and 50% till 21 days]. Rezistența initiala a nodului nu mai putin de 140% a standardelor Lungimea firului 75cm_x000a_Lungimea acului (mm) 45, Curbura acului 1/2 Taper Corespunderea grosimii acului cu grosimea_x000a_firului de sutură., Bucată"/>
        <s v="POLIGLACTIN 910 USP 1_x000a_Lungimea firului  75cm. 1 ac 1/2rotund 36mm._x000a_Corespunderea grosimii acului cu grosimea firului de sutură., Bucată"/>
        <s v="POLIGLACTIN 910 USP 2-0_x000a_Lungimea firului   90 cm. 1/2 ac rotund 36 mm ._x000a_Corespunderea grosimii acului cu grosimea firului de sutură, Bucată"/>
        <s v="POLIGLACTIN 910 USP 2-0_x000a_Lungimea firului  75cm_x000a_Lungimea acului (mm) – 36; Curbura acului – ½ Taper;_x000a_Corespunderea grosimii acului cu grosimea firului de sutură., Bucată"/>
        <s v="&quot;CAT_SUTURES_MEDTRONIC_2020&quot; si &quot;Sharpie II catalogue from CODE, 2024&quot;:_x000a_POLIGLACTIN 910 USP 2 (EP5), L- 90cm Ac taitor cu curbura ½ circular si lungimea 48 mm ( G47962 ), Polyglactin, atraumatic, resorbabil (ac sudat) USP2 (EP5) .Rezistența maximală 14 zile, Absorbția totală 60-90 zile. Lungime 75cm. Material ac - otel inoxidabil, chirurgical, cromat, ascuțit,taitor, cu curbura ½ si lungimea 48 mm . Steril - etilen oxid, Hipoalergic, nontoxicAmbalaj: ambalate individual, Bucată Cantitate ambalaj 36"/>
        <s v="&quot;catalog Meril Suturi.pdf&quot; si &quot;Suture Catalog_25Sep2025_D2&quot;: POLIGLACTIN 910 USP 3-0, ac 22 mm ( 001796 ), POLIGLACTIN 910 USP 3-0 Lungimea firului 75 cm._x000a_1/2 ac rotund 22 mm. Corespunderea grosimii acului cu grosimea firului de sutură, Bucată Cantitate ambalaj 12"/>
        <s v="&quot;catalog Meril Suturi.pdf&quot; si &quot;Suture Catalog_25Sep2025_D2&quot;: POLIGLACTIN 910 USP 3-0, ac 25 mm ( 001797 ),_x000a_POLIGLACTIN 910 USP 3-0 Lungimea firului 90 cm. 1 ac 5/8 . rotund. lungimea acului 25 mm. Corespunderea grosimii acului cu grosimea firului de_x000a_sutură., Bucată Cantitate ambalaj 12"/>
        <s v="&quot;catalog Meril Suturi.pdf&quot; si &quot;Suture Catalog_25Sep2025_D2&quot;: POLIGLACTIN 910 USP 3-0, ac 37 mm ( 001798 ),_x000a_POLIGLACTIN 910 USP 3-0 Lungimea firului minim 75cm ; Lungimea acului (mm) – 36; Curbura acului – ½ Tapercut;_x000a_Corespunderea grosimii acului cu grosimea firului de sutură., Bucată Cantitate ambalaj 12"/>
        <s v="Polipropilenă USP 1, ac drept 40 mm, Popipropilenă USP 1, lungimea firului 75 mm, 1 ac drept de 40 mm,  ac tăios  (are muchii tăietoare, ca o lamă triunghiulară). Pentru sutura în bursă a intestinului pe pensa respectiva._x000a_Corespunderea grosimii acului cu grosimea firului de sutură, Bucată"/>
        <s v="Polipropilenă USP 1, ac 30 mm  , Polipropilenă USP 1 Lungimea firului 90cm. 1 ac 1/2 rotund 30mm._x000a_Corespunderea grosimii acului cu grosimea firului de sutură., Bucată"/>
        <s v="Polipropilenă USP 1,metric 4, cu ac 1/2, lungimea acului 35 mm, ac taios lungimea atei 75 cm, Sutura atraumatica, Sutura atraumatica Polipropilen,USP 1, metric 4, cu ac 1/2, lungimea acului 35 mm, ac taios lungimea atei 75 cm, Bucată"/>
        <s v="Polipropilenă USP 1,metric 4, cu ac 1/2, lungimea acului 35 mm, round bondied, lungimea atei 75 cm, Sutura atraumatica, Sutura atraumatica Polipropilen, USP 1,metric 4, cu ac 1/2, lungimea acului 35 mm, round bondied, lungimea atei 75 cm, Bucată"/>
        <s v="Polipropilenă USP 2 ,metric 5,  ac 1/2, lungimea acului 40, round bondied, lungimea  atei 75 cm, Sutura atraumatica, Sutura atraumatica Polipropilen, USP 2,metric 5,  ac 1/2, lungimea acului 40, round bondied, lungimea  atei 75 cm, Bucată"/>
        <s v="Polipropilenă USP 2, metric 5, cu ac 1/2, lungimea acului 35 mm, ac taios, lungimea  atei 75 cm, Sutura atraumatica, Sutura atraumatica Polipropilen, USP 2, metric 5, cu ac 1/2, lungimea acului 35 mm, ac taios, lungimea  atei 75 cm, Bucată"/>
        <s v="Polipropilenă USP 2, metric 5,cu ac 1/2, lungimea acului 35 mm, round bondied, lungimea  atei 75 cm, Sutura atraumatica, Sutura atraumatica Polipropilen, USP 2, metric 5,cu ac 1/2, lungimea acului 35 mm, round bondied, lungimea  atei 75 cm, Bucată"/>
        <s v="Polipropilenă USP 2,metric 5,  ac 1/2, lungimea acului 48, round bondied, lungimea  atei 75 cm, Sutura atraumatica Polipropilen, USP 2,metric 5,  ac 1/2, lungimea acului 48, round bondied, lungimea  atei 75 cm, Bucată"/>
        <s v="Polipropilenă USP 2,metric 5, cu ac 1/2, lungimea acului 40 mm, ac taios, lungimea  atei 75 cm, Sutura atraumatica, Sutura atraumatica Polipropilen, USP 2,metric 5, cu ac 1/2, lungimea acului 40 mm, ac taios, lungimea  atei 75 cm, Bucată"/>
        <s v="Polipropilenă USP 0 Lungimea firului  75cm._x000a_1 ac 36 mm. 1/2 cerc. Rotund._x000a_Corespunderea grosimii acului cu grosimea firului de sutură., Bucată"/>
        <s v="Polipropilenă USP 2-0 (EP 3) L- 75cm, 1ac cutting 3/8_x000a_30 mm ( G47963 ), Sutură Polypropylen , atraumatic [Smooth Surface results minimal tissue trauma], neresorbabil [Non Absorbable], monofilament [Monofilament], atraumatic (ac sudat) USP 2/0._x000a_2.Lungimea 75 cm  3.Material ac - otel inoxidabil, chirurgical, cromat , ascuțit [cutting edge], tăios [Reverse Cutting] , cu curbura 3/8 si lungimea 30 mm_x000a_4. Steril - etilen oxid [EO (Ethylene Oxide)] 5.Hipoalergic, non-toxic  6.Ambalaj: ambalate individual, Bucată [Packaging:  in a medical grade pouch]"/>
        <s v="Polipropilenă USP 2-0 Lungimea firului 90cm_x000a_2 ace [double armed] ½ rotund 20mm. Corespunderea grosimii acului cu grosimea firului de sutură, Bucată"/>
        <s v="Polipropilenă USP 2-0 Lungimea firului 90cm._x000a_2 ace [double armed]  ½ rotund 26 mm. Corespunderea grosimii acului cu grosimea firului de sutură, Bucată"/>
        <s v="Polipropilenă USP 2-0 Lungimea firului 75cm._x000a_1 ac tăitor 20mm. 1/2 cerc._x000a_Corespunderea grosimii acului cu grosimea firului de sutură, Bucată"/>
        <s v="Polipropilenă USP 2-0 Lungimea firului 75cm._x000a_1 ac 30 mm. 3/8 cerc. Rotund._x000a_Corespunderea grosimii acului cu grosimea firului de sutură., Bucată"/>
        <s v="Polipropilenă USP 2-0 Lungimea firului 90cm._x000a_1 ac rotund  30mm. 1/2 din cerc._x000a_Corespunderea grosimii acului cu grosimea firului de sutură., Bucată"/>
        <s v="Polipropilenă USP 3-0 (EP2) L-75 cm,_x000a_1ac cutting 3/8 24 mm ( G47964 ),_x000a_Sutură Polypropylen , atraumatic,_x000a_neresorbabil , monofilament , atraumatic_x000a_(ac sudat) USP 3/0. 2.Lungimea 75 cm_x000a_3.Material ac - otel inoxidabil,_x000a_chirurgical, cromat , ascuțit , tăios, cu_x000a_curbura 3/8 si lungimea 24 mm 4. Steril -_x000a_etilen oxid 5.Hipoalergic, non-toxic_x000a_6.Ambalaj: ambalate individual , Bucată_x000a_Conform TDS. Facturare N12"/>
        <s v="Polipropilenă USP 3-0, 2 ace ( 001809_x000a_), Polipropilenă USP 3-0_x000a_Lungimea firului 90 cm_x000a_2 ace ½rotund 26mm ±2%._x000a_Corespunderea grosimii acului cu_x000a_grosimea firului de sutură, Bucată_x000a_Conform TDS. Facturare N12"/>
        <s v="Polipropilenă USP 3-0, ac 22 mm (_x000a_001810 ), Polipropilenă USP 3-0_x000a_Lungimea firului minim 75 cm._x000a_1/2 ac rotund 22 mm ± 2%._x000a_Corespunderea grosimii acului cu_x000a_grosimea firului de sutură, Bucată_x000a_Conform TDS. Facturare N12"/>
        <s v="Polipropilenă USP 3-0, ac 30 mm (_x000a_001811 ), Polipropilenă USP 3-0_x000a_Lungimea firului minim 75cm._x000a_1 ac 30 mm. 3/8 cerc. Rotund._x000a_Corespunderea grosimii acului cu_x000a_grosimea firului de sutură., Bucată_x000a_Conform TDS. Facturare N12"/>
        <s v="Polipropilenă USP 4-0, 2 ace ( 001812_x000a_), Polipropilen USP 4-0_x000a_Lungimea firului 90 cm_x000a_2 ace ½rotund 17mm ±2%._x000a_Corespunderea grosimii acului cu_x000a_grosimea firului de sutură, Bucată_x000a_Conform TDS. Facturare N12"/>
        <s v="Polipropilenă USP 4-0, ac 19 mm (_x000a_001813 ), Polipropilenă USP 4-0_x000a_Lungimea firului minim 45 cm._x000a_1/2 ac tăietor 19 mm ±2%._x000a_Corespunderea grosimii acului cu_x000a_grosimea firului de sutură, Bucată_x000a_Conform TDS. Facturare N12"/>
        <s v="Polipropilenă USP 4-0, ac 20 mm (_x000a_001814 ), Polipropilenă USP 4-0_x000a_Lungimea firului minim 90 cm._x000a_1/2 ac rotund 20 mm ±2%._x000a_Corespunderea grosimii acului cu_x000a_grosimea firului de sutură, Bucată_x000a_Conform TDS. Facturare N12"/>
        <s v="Polipropilenă USP 4-0, ac 30 mm (_x000a_001815 ), Polipropilenă USP 4-0_x000a_Lungimea firului minim 75cm,_x000a_ac 1/2 rotund. circular. lungime ac 30_x000a_mm+/- 1 mm;_x000a_Corespunderea grosimii acului cu_x000a_grosimea firului de sutură., Bucată_x000a_Conform TDS. Facturare N12"/>
        <s v="Polipropilenă USP 10-0, 2 ace, oftalmologie ( 001801 ), Polipropilenă USP 10-0,_x000a_Lungimea firului albastru 30 cm 2 ace: unul drept si unul curb, ac spatulat, ac drept L=16,0 mm, ac curbat - 4,5mm, curbura 7/16,_x000a_Corespunderea grosimii acului cu grosimea firului de sutură., Bucată. Catalog, p.18"/>
        <s v="Polipropilenă USP 10-0, 2 ace,_x000a_oftalmologie ( 001803 ), Polipropilenă_x000a_USP 10-0_x000a_Lungimea firului albastru 20 cm,_x000a_2 ace drepte L= 16 mm,_x000a_Corespunderea grosimii acului cu_x000a_grosimea firului de sutură., Bucată._x000a_Catalog, p.18"/>
        <s v="&quot;CAT_SUTURES_MEDTRONIC_2020&quot; si &quot;Sharpie II catalogue from CODE, 2024&quot;:_x000a_Fire atraumatice cardiovasculară monofilament  cu  2 ace Poliofelin sintetic liniar si polipropilen şi polietilen pentru artere coronare USP 8-0.  ( 001718 ), Fire atraumatice cardiovasculară monofilament  cu  2 ace Poliofelin sintetic liniar si polipropilen şi polietilen pentru artere coronare USP 8-0. Lungimea suturii  60 cm. Lungimea acului 8 mm. Curbura acului 3/8 acul tăietor curbat (echivalent CC). Corespunderea grosimii acului cu grosimea firului de sutură., Bucată Cantitate ambalaj 36"/>
        <s v="&quot;CAT_SUTURES_MEDTRONIC_2020&quot; si &quot;Sharpie II  catalogue from CODE, 2024&quot;: Fire atraumatice cardiovasculară monofilament  cu  2 ace. USP 2-0.  lungime ac 37 mm  ( 001701 ), Fire atraumatice cardiovasculară monofilament  cu  2 ace Poliofelin sintetic liniar si polipropilen şi polietilen. USP 2-0; Lungimea suturii 90 cm;Lungimea acului 37 mm; Curbura acului - 1/2 Taper; Corespunderea grosimii acului cu grosimea firului de sutură., Bucată Cantitate ambalaj 36"/>
        <s v="&quot;CAT_SUTURES_MEDTRONIC_2020&quot; si &quot;Sharpie II catalogue from CODE, 2024&quot;: Fire atraumatice cardiovasculară monofilament  cu  2 ace. USP 3-0. lungime ac 26 mm  ( 001704 ), Fire atraumatice cardiovasculară monofilament  cu  2 ace Poliofelin sintetic liniar si polipropilen şi polietilen. USP 3-0; Lungimea suturii (cm) – 90; Lungimea acului (mm) – 26 ; Curbura acului - 1/2 Taper; Corespunderea grosimii acului cu grosimea firului de sutură., Bucată Cantitate ambalaj 36"/>
        <s v="&quot;CAT_SUTURES_MEDTRONIC_2020&quot; si &quot;Sharpie II catalogue from CODE, 2024&quot;: Fire atraumatice cardiovasculară monofilament  cu 2 ace. USP 2-0. lungimea acului 26 mm  ( 001700 ), Fire atraumatice cardiovasculară monofilament  cu 2 ace Poliofelin sintetic liniar si polipropilen. USP 2-0; Lungimea suturii (cm) – 90; Lungimea acelor (mm) – 26; Curbura acului - 1/2 Taper Point. Corespunderea grosimii acului cu grosimea firului de sutură., Bucată Cantitate ambalaj 36"/>
      </sharedItems>
    </cacheField>
    <cacheField name="Standarde de _x000a_referinţă" numFmtId="0">
      <sharedItems count="40">
        <s v="DM000641494"/>
        <s v="DM000641495_x000a_"/>
        <s v="DM000641549"/>
        <s v="DM000641550"/>
        <s v="DM000641548"/>
        <s v="DM000392322"/>
        <s v="DM000802763"/>
        <s v="DM000802766"/>
        <s v="DM000303769"/>
        <s v="CE, DM000465782"/>
        <s v="DM000414372"/>
        <s v="DM000414374"/>
        <s v="ISO, CE_x000a_Cod inregistrare_x000a_AMDM:_x000a_DM000802919;_x000a_DM00045254"/>
        <s v="ISO, CE_x000a_Cod inregistrare_x000a_AMDM:_x000a_DM000802919;_x000a_DM0004525"/>
        <s v="AMDM:_x000a_DM000437090;_x000a_DM0004370"/>
        <s v="DM000802919;_x000a_DM00045254"/>
        <s v="M000802919;_x000a_DM000452542"/>
        <s v="M000437090;_x000a_DM000437091"/>
        <s v="ISO, CE DM000651209"/>
        <s v="ISO, CE DM000414881"/>
        <s v="ISO, CE DM000651208"/>
        <s v="ISO, CE DM000414883"/>
        <s v="ISO, CE DM000414882"/>
        <s v="DM000420910"/>
        <s v="DM000802926;_x000a_DM00045"/>
        <s v="DM000802926;_x000a_DM00045254"/>
        <s v="CE, DM000468776"/>
        <s v="CE, DM000468777"/>
        <s v="ISO, CE DM000858530"/>
        <s v="ISO, CE DM000858555"/>
        <s v="ISO, CE DM000415199"/>
        <s v="ISO, CE DM000415201"/>
        <s v="ISO, CE DM000651557"/>
        <s v="ISO, CE DM000651558"/>
        <s v="ISO, CE DM000651559"/>
        <s v="DM00041435_x000a_1"/>
        <s v="DM00041435_x000a_2"/>
        <s v="DM000822095"/>
        <s v="DM000822099"/>
        <s v="DM000440688;_x000a_DM000440689"/>
      </sharedItems>
    </cacheField>
    <cacheField name="Ofertant" numFmtId="0">
      <sharedItems count="8">
        <s v="Triumf-Motiv SRL"/>
        <s v="MED-M"/>
        <s v="ELECTEH SRL"/>
        <s v="LENSESS GRUP SRL"/>
        <s v="LISMEDFARM SRL"/>
        <s v="DITAESTFARM SRL"/>
        <s v="Oxivit med"/>
        <s v="SOGNO"/>
      </sharedItems>
    </cacheField>
    <cacheField name="Ambalaj" numFmtId="0">
      <sharedItems containsSemiMixedTypes="0" containsString="0" containsNumber="1" containsInteger="1" minValue="1" maxValue="36" count="3">
        <n v="1"/>
        <n v="12"/>
        <n v="3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6">
  <r>
    <x v="0"/>
    <x v="0"/>
    <m/>
    <m/>
    <m/>
    <m/>
    <m/>
    <m/>
    <m/>
    <m/>
    <m/>
    <m/>
    <n v="7000"/>
    <n v="600"/>
    <n v="5"/>
    <n v="120"/>
    <m/>
    <m/>
    <n v="360"/>
    <m/>
    <n v="250"/>
    <n v="10"/>
    <n v="200"/>
    <n v="300"/>
    <n v="3333"/>
    <n v="200"/>
    <n v="50"/>
    <m/>
    <n v="192"/>
    <m/>
    <n v="20"/>
    <n v="100"/>
    <n v="50"/>
    <n v="100"/>
    <m/>
    <n v="60"/>
    <m/>
    <n v="10"/>
    <n v="60"/>
    <m/>
    <n v="50"/>
    <n v="100"/>
    <m/>
    <n v="72"/>
    <n v="72"/>
    <n v="10"/>
    <n v="500"/>
    <n v="21"/>
    <n v="180"/>
    <m/>
    <m/>
    <n v="170"/>
    <n v="250"/>
    <n v="120"/>
    <m/>
    <n v="100"/>
    <n v="5"/>
    <m/>
    <m/>
    <n v="100"/>
    <m/>
    <x v="0"/>
    <n v="14770"/>
    <x v="0"/>
    <x v="0"/>
    <x v="0"/>
    <s v="Capron / steril  împletit USP 1 -METRIC 4  ( 001692 )"/>
    <x v="0"/>
    <s v="Bucată"/>
    <n v="14770"/>
    <x v="0"/>
    <x v="0"/>
    <n v="1203755"/>
    <n v="1300055.3999999999"/>
    <x v="0"/>
    <x v="0"/>
    <x v="0"/>
    <x v="0"/>
    <x v="0"/>
    <x v="0"/>
    <x v="0"/>
  </r>
  <r>
    <x v="0"/>
    <x v="1"/>
    <m/>
    <m/>
    <m/>
    <m/>
    <m/>
    <m/>
    <m/>
    <n v="12"/>
    <m/>
    <n v="20"/>
    <n v="5400"/>
    <n v="200"/>
    <n v="5"/>
    <n v="310"/>
    <m/>
    <m/>
    <n v="360"/>
    <m/>
    <n v="250"/>
    <n v="1000"/>
    <n v="150"/>
    <m/>
    <n v="4080"/>
    <n v="200"/>
    <n v="50"/>
    <m/>
    <n v="152"/>
    <n v="30"/>
    <n v="30"/>
    <n v="100"/>
    <n v="80"/>
    <n v="100"/>
    <m/>
    <n v="24"/>
    <m/>
    <n v="10"/>
    <n v="60"/>
    <m/>
    <n v="60"/>
    <n v="100"/>
    <m/>
    <n v="36"/>
    <n v="100"/>
    <n v="10"/>
    <n v="500"/>
    <n v="1"/>
    <n v="180"/>
    <m/>
    <m/>
    <n v="180"/>
    <n v="250"/>
    <n v="120"/>
    <m/>
    <n v="300"/>
    <n v="5"/>
    <m/>
    <m/>
    <n v="100"/>
    <n v="200"/>
    <x v="0"/>
    <n v="14765"/>
    <x v="1"/>
    <x v="1"/>
    <x v="0"/>
    <s v="Capron / steril  împletit USP 2-0, METRIC 3  ( 001693 )"/>
    <x v="1"/>
    <s v="Bucată"/>
    <n v="14765"/>
    <x v="0"/>
    <x v="0"/>
    <n v="1203347.5"/>
    <n v="1299615.3"/>
    <x v="1"/>
    <x v="0"/>
    <x v="0"/>
    <x v="1"/>
    <x v="1"/>
    <x v="0"/>
    <x v="0"/>
  </r>
  <r>
    <x v="1"/>
    <x v="2"/>
    <m/>
    <m/>
    <m/>
    <m/>
    <m/>
    <m/>
    <m/>
    <m/>
    <m/>
    <m/>
    <m/>
    <m/>
    <n v="5"/>
    <m/>
    <m/>
    <m/>
    <m/>
    <m/>
    <m/>
    <n v="870"/>
    <m/>
    <m/>
    <n v="3"/>
    <m/>
    <m/>
    <m/>
    <m/>
    <m/>
    <m/>
    <n v="1"/>
    <m/>
    <m/>
    <m/>
    <m/>
    <m/>
    <m/>
    <m/>
    <n v="300"/>
    <m/>
    <m/>
    <m/>
    <m/>
    <m/>
    <m/>
    <m/>
    <m/>
    <m/>
    <n v="60"/>
    <m/>
    <n v="5"/>
    <m/>
    <m/>
    <m/>
    <m/>
    <n v="5"/>
    <m/>
    <m/>
    <m/>
    <m/>
    <x v="0"/>
    <n v="1249"/>
    <x v="2"/>
    <x v="2"/>
    <x v="0"/>
    <s v="Capron chirurgical nesteril EP4 L-130m. N 4  ( 001695 )"/>
    <x v="2"/>
    <s v="Bucată"/>
    <n v="1249"/>
    <x v="1"/>
    <x v="1"/>
    <n v="69944"/>
    <n v="75539.51999999999"/>
    <x v="2"/>
    <x v="1"/>
    <x v="1"/>
    <x v="2"/>
    <x v="2"/>
    <x v="1"/>
    <x v="0"/>
  </r>
  <r>
    <x v="1"/>
    <x v="3"/>
    <m/>
    <m/>
    <m/>
    <m/>
    <m/>
    <m/>
    <m/>
    <m/>
    <m/>
    <m/>
    <m/>
    <m/>
    <n v="5"/>
    <m/>
    <m/>
    <m/>
    <m/>
    <m/>
    <m/>
    <n v="891"/>
    <m/>
    <m/>
    <n v="52"/>
    <m/>
    <m/>
    <m/>
    <n v="5"/>
    <n v="30"/>
    <m/>
    <m/>
    <m/>
    <m/>
    <m/>
    <m/>
    <m/>
    <m/>
    <m/>
    <n v="300"/>
    <m/>
    <m/>
    <m/>
    <m/>
    <n v="100"/>
    <m/>
    <m/>
    <m/>
    <n v="25"/>
    <n v="60"/>
    <m/>
    <n v="2"/>
    <m/>
    <m/>
    <m/>
    <m/>
    <n v="5"/>
    <m/>
    <m/>
    <m/>
    <n v="2"/>
    <x v="0"/>
    <n v="1477"/>
    <x v="3"/>
    <x v="3"/>
    <x v="0"/>
    <s v="Capron chirurgical nesteril EP5 L-80m. N 5  ( 001696 )"/>
    <x v="3"/>
    <s v="Bucată"/>
    <n v="1477"/>
    <x v="2"/>
    <x v="2"/>
    <n v="81235"/>
    <n v="87733.8"/>
    <x v="3"/>
    <x v="1"/>
    <x v="1"/>
    <x v="3"/>
    <x v="3"/>
    <x v="1"/>
    <x v="0"/>
  </r>
  <r>
    <x v="1"/>
    <x v="4"/>
    <m/>
    <m/>
    <m/>
    <m/>
    <m/>
    <m/>
    <m/>
    <m/>
    <m/>
    <m/>
    <m/>
    <n v="200"/>
    <n v="5"/>
    <m/>
    <m/>
    <m/>
    <m/>
    <m/>
    <m/>
    <n v="60"/>
    <n v="50"/>
    <m/>
    <m/>
    <m/>
    <m/>
    <m/>
    <m/>
    <n v="30"/>
    <m/>
    <m/>
    <m/>
    <m/>
    <m/>
    <m/>
    <m/>
    <m/>
    <m/>
    <m/>
    <m/>
    <m/>
    <m/>
    <m/>
    <m/>
    <m/>
    <m/>
    <m/>
    <n v="2"/>
    <n v="60"/>
    <m/>
    <n v="5"/>
    <m/>
    <m/>
    <m/>
    <n v="30"/>
    <n v="5"/>
    <m/>
    <m/>
    <m/>
    <m/>
    <x v="0"/>
    <n v="447"/>
    <x v="4"/>
    <x v="4"/>
    <x v="0"/>
    <s v="Capron din bobine N3  ( 001694 )"/>
    <x v="4"/>
    <s v="Bucată"/>
    <n v="447"/>
    <x v="3"/>
    <x v="3"/>
    <n v="53640"/>
    <n v="57931.199999999997"/>
    <x v="4"/>
    <x v="1"/>
    <x v="1"/>
    <x v="4"/>
    <x v="4"/>
    <x v="1"/>
    <x v="0"/>
  </r>
  <r>
    <x v="2"/>
    <x v="5"/>
    <m/>
    <m/>
    <m/>
    <m/>
    <m/>
    <m/>
    <m/>
    <m/>
    <m/>
    <m/>
    <n v="180"/>
    <m/>
    <m/>
    <m/>
    <n v="120"/>
    <m/>
    <m/>
    <m/>
    <m/>
    <m/>
    <m/>
    <m/>
    <n v="1000"/>
    <m/>
    <m/>
    <m/>
    <m/>
    <m/>
    <m/>
    <m/>
    <m/>
    <m/>
    <m/>
    <m/>
    <m/>
    <m/>
    <m/>
    <m/>
    <m/>
    <m/>
    <m/>
    <m/>
    <m/>
    <m/>
    <m/>
    <m/>
    <n v="10"/>
    <m/>
    <m/>
    <m/>
    <m/>
    <m/>
    <m/>
    <m/>
    <m/>
    <m/>
    <m/>
    <n v="10"/>
    <m/>
    <x v="0"/>
    <n v="1320"/>
    <x v="5"/>
    <x v="5"/>
    <x v="0"/>
    <s v="Lenta pentru turnichete  ( 001728 )"/>
    <x v="5"/>
    <s v="Bucată"/>
    <n v="1320"/>
    <x v="4"/>
    <x v="4"/>
    <n v="147840"/>
    <n v="177408"/>
    <x v="5"/>
    <x v="2"/>
    <x v="2"/>
    <x v="5"/>
    <x v="5"/>
    <x v="2"/>
    <x v="0"/>
  </r>
  <r>
    <x v="3"/>
    <x v="6"/>
    <m/>
    <m/>
    <m/>
    <m/>
    <m/>
    <m/>
    <m/>
    <m/>
    <m/>
    <m/>
    <n v="36"/>
    <m/>
    <m/>
    <m/>
    <m/>
    <m/>
    <m/>
    <m/>
    <m/>
    <m/>
    <m/>
    <m/>
    <n v="288"/>
    <m/>
    <m/>
    <m/>
    <m/>
    <m/>
    <m/>
    <m/>
    <m/>
    <m/>
    <m/>
    <m/>
    <m/>
    <m/>
    <m/>
    <n v="12"/>
    <m/>
    <m/>
    <m/>
    <m/>
    <m/>
    <m/>
    <m/>
    <m/>
    <m/>
    <m/>
    <m/>
    <m/>
    <m/>
    <m/>
    <m/>
    <m/>
    <m/>
    <m/>
    <m/>
    <m/>
    <m/>
    <x v="0"/>
    <n v="336"/>
    <x v="6"/>
    <x v="6"/>
    <x v="0"/>
    <s v=" Nylon USP 10/0, ac 6 mm  ( 001762 )"/>
    <x v="6"/>
    <s v="Bucată"/>
    <n v="336"/>
    <x v="5"/>
    <x v="5"/>
    <n v="32928"/>
    <n v="35562.239999999998"/>
    <x v="6"/>
    <x v="3"/>
    <x v="3"/>
    <x v="6"/>
    <x v="6"/>
    <x v="3"/>
    <x v="0"/>
  </r>
  <r>
    <x v="4"/>
    <x v="7"/>
    <m/>
    <m/>
    <m/>
    <m/>
    <m/>
    <m/>
    <m/>
    <m/>
    <m/>
    <m/>
    <m/>
    <m/>
    <m/>
    <n v="24"/>
    <m/>
    <m/>
    <m/>
    <m/>
    <m/>
    <m/>
    <n v="36"/>
    <m/>
    <n v="120"/>
    <m/>
    <m/>
    <m/>
    <m/>
    <m/>
    <m/>
    <m/>
    <m/>
    <m/>
    <m/>
    <n v="12"/>
    <n v="12"/>
    <n v="24"/>
    <m/>
    <m/>
    <m/>
    <m/>
    <m/>
    <m/>
    <m/>
    <m/>
    <m/>
    <m/>
    <m/>
    <m/>
    <m/>
    <m/>
    <m/>
    <m/>
    <m/>
    <m/>
    <m/>
    <m/>
    <m/>
    <m/>
    <m/>
    <x v="0"/>
    <n v="228"/>
    <x v="7"/>
    <x v="7"/>
    <x v="0"/>
    <s v=" NYLON USP 10-0- 2 ace, oftalmologie  ( 001761 )"/>
    <x v="7"/>
    <s v="Bucată"/>
    <n v="228"/>
    <x v="6"/>
    <x v="6"/>
    <n v="21660"/>
    <n v="23392.799999999999"/>
    <x v="7"/>
    <x v="3"/>
    <x v="3"/>
    <x v="7"/>
    <x v="7"/>
    <x v="3"/>
    <x v="0"/>
  </r>
  <r>
    <x v="4"/>
    <x v="8"/>
    <m/>
    <m/>
    <m/>
    <m/>
    <m/>
    <m/>
    <m/>
    <m/>
    <m/>
    <m/>
    <m/>
    <m/>
    <m/>
    <m/>
    <m/>
    <m/>
    <m/>
    <m/>
    <m/>
    <m/>
    <m/>
    <m/>
    <n v="2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8"/>
    <x v="8"/>
    <x v="8"/>
    <x v="0"/>
    <s v=" Nylon USP 9-0, 2 ace ( G47978 )"/>
    <x v="8"/>
    <s v="Bucată"/>
    <n v="288"/>
    <x v="6"/>
    <x v="6"/>
    <n v="27360"/>
    <n v="29548.799999999999"/>
    <x v="8"/>
    <x v="3"/>
    <x v="3"/>
    <x v="8"/>
    <x v="8"/>
    <x v="3"/>
    <x v="0"/>
  </r>
  <r>
    <x v="4"/>
    <x v="9"/>
    <m/>
    <m/>
    <m/>
    <m/>
    <m/>
    <m/>
    <m/>
    <m/>
    <m/>
    <m/>
    <m/>
    <m/>
    <m/>
    <n v="36"/>
    <m/>
    <m/>
    <m/>
    <m/>
    <m/>
    <m/>
    <n v="24"/>
    <m/>
    <n v="288"/>
    <m/>
    <m/>
    <m/>
    <m/>
    <m/>
    <m/>
    <n v="96"/>
    <m/>
    <m/>
    <m/>
    <m/>
    <n v="48"/>
    <n v="24"/>
    <m/>
    <n v="12"/>
    <m/>
    <m/>
    <m/>
    <m/>
    <m/>
    <m/>
    <m/>
    <m/>
    <m/>
    <m/>
    <n v="24"/>
    <m/>
    <m/>
    <m/>
    <m/>
    <m/>
    <m/>
    <m/>
    <m/>
    <m/>
    <m/>
    <x v="0"/>
    <n v="552"/>
    <x v="9"/>
    <x v="9"/>
    <x v="0"/>
    <s v=" NYLON USP 9-0, 2 ace, oftalmologie  ( 001760 )"/>
    <x v="9"/>
    <s v="Bucată"/>
    <n v="552"/>
    <x v="6"/>
    <x v="6"/>
    <n v="52440"/>
    <n v="56635.199999999997"/>
    <x v="8"/>
    <x v="3"/>
    <x v="3"/>
    <x v="9"/>
    <x v="8"/>
    <x v="3"/>
    <x v="0"/>
  </r>
  <r>
    <x v="5"/>
    <x v="10"/>
    <m/>
    <m/>
    <m/>
    <m/>
    <m/>
    <m/>
    <m/>
    <m/>
    <m/>
    <m/>
    <m/>
    <m/>
    <m/>
    <m/>
    <m/>
    <m/>
    <n v="60"/>
    <m/>
    <m/>
    <m/>
    <m/>
    <m/>
    <m/>
    <m/>
    <m/>
    <n v="12"/>
    <m/>
    <m/>
    <m/>
    <m/>
    <m/>
    <m/>
    <m/>
    <m/>
    <m/>
    <m/>
    <n v="12"/>
    <m/>
    <m/>
    <m/>
    <n v="60"/>
    <m/>
    <m/>
    <m/>
    <n v="360"/>
    <m/>
    <m/>
    <m/>
    <m/>
    <m/>
    <m/>
    <m/>
    <m/>
    <m/>
    <m/>
    <m/>
    <m/>
    <m/>
    <m/>
    <x v="0"/>
    <n v="504"/>
    <x v="10"/>
    <x v="10"/>
    <x v="0"/>
    <s v="NYLON USP 2-0, ac rotund 26 mm  ( 001754 )"/>
    <x v="10"/>
    <s v="Bucată"/>
    <n v="504"/>
    <x v="7"/>
    <x v="7"/>
    <n v="4929.12"/>
    <n v="5323.4495999999999"/>
    <x v="9"/>
    <x v="4"/>
    <x v="4"/>
    <x v="10"/>
    <x v="9"/>
    <x v="4"/>
    <x v="0"/>
  </r>
  <r>
    <x v="5"/>
    <x v="11"/>
    <m/>
    <m/>
    <m/>
    <m/>
    <m/>
    <m/>
    <m/>
    <m/>
    <m/>
    <m/>
    <m/>
    <m/>
    <m/>
    <m/>
    <m/>
    <m/>
    <m/>
    <m/>
    <n v="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"/>
    <x v="11"/>
    <x v="11"/>
    <x v="0"/>
    <s v="NYLON USP 2-0, ac taietor 26 mm  ( 001755 )"/>
    <x v="11"/>
    <s v="Bucată"/>
    <n v="48"/>
    <x v="7"/>
    <x v="7"/>
    <n v="469.43999999999994"/>
    <n v="506.99520000000001"/>
    <x v="10"/>
    <x v="4"/>
    <x v="4"/>
    <x v="11"/>
    <x v="9"/>
    <x v="4"/>
    <x v="0"/>
  </r>
  <r>
    <x v="6"/>
    <x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240"/>
    <m/>
    <m/>
    <m/>
    <m/>
    <m/>
    <m/>
    <m/>
    <m/>
    <m/>
    <m/>
    <m/>
    <m/>
    <m/>
    <m/>
    <x v="0"/>
    <n v="240"/>
    <x v="12"/>
    <x v="12"/>
    <x v="0"/>
    <s v="POLIDIOXANONA USP 1, ac 17 mm  ( 001765 )"/>
    <x v="12"/>
    <s v="Bucată"/>
    <n v="240"/>
    <x v="8"/>
    <x v="8"/>
    <n v="3498.6959999999999"/>
    <n v="3778.5839999999998"/>
    <x v="11"/>
    <x v="4"/>
    <x v="5"/>
    <x v="12"/>
    <x v="10"/>
    <x v="5"/>
    <x v="1"/>
  </r>
  <r>
    <x v="6"/>
    <x v="13"/>
    <m/>
    <m/>
    <m/>
    <m/>
    <m/>
    <m/>
    <m/>
    <m/>
    <m/>
    <m/>
    <n v="300"/>
    <m/>
    <m/>
    <m/>
    <m/>
    <m/>
    <m/>
    <m/>
    <m/>
    <n v="120"/>
    <n v="696"/>
    <m/>
    <n v="120"/>
    <m/>
    <m/>
    <m/>
    <m/>
    <m/>
    <m/>
    <m/>
    <n v="60"/>
    <m/>
    <m/>
    <m/>
    <m/>
    <m/>
    <m/>
    <m/>
    <m/>
    <m/>
    <m/>
    <m/>
    <m/>
    <m/>
    <m/>
    <m/>
    <m/>
    <m/>
    <m/>
    <m/>
    <m/>
    <m/>
    <m/>
    <m/>
    <m/>
    <m/>
    <m/>
    <n v="36"/>
    <m/>
    <x v="0"/>
    <n v="1332"/>
    <x v="13"/>
    <x v="13"/>
    <x v="0"/>
    <s v="POLIDIOXANONA USP 1, ac 30 mm  ( 001766 )"/>
    <x v="13"/>
    <s v="Bucată"/>
    <n v="1332"/>
    <x v="8"/>
    <x v="8"/>
    <n v="19417.7628"/>
    <n v="20971.141199999998"/>
    <x v="12"/>
    <x v="4"/>
    <x v="5"/>
    <x v="13"/>
    <x v="10"/>
    <x v="5"/>
    <x v="1"/>
  </r>
  <r>
    <x v="6"/>
    <x v="14"/>
    <m/>
    <m/>
    <m/>
    <m/>
    <m/>
    <m/>
    <m/>
    <m/>
    <m/>
    <m/>
    <m/>
    <m/>
    <m/>
    <m/>
    <m/>
    <m/>
    <m/>
    <m/>
    <m/>
    <n v="120"/>
    <m/>
    <m/>
    <m/>
    <m/>
    <m/>
    <m/>
    <m/>
    <m/>
    <m/>
    <m/>
    <m/>
    <m/>
    <m/>
    <m/>
    <m/>
    <m/>
    <m/>
    <m/>
    <m/>
    <m/>
    <m/>
    <m/>
    <m/>
    <m/>
    <n v="240"/>
    <m/>
    <m/>
    <m/>
    <m/>
    <m/>
    <m/>
    <m/>
    <m/>
    <m/>
    <m/>
    <m/>
    <m/>
    <m/>
    <m/>
    <x v="0"/>
    <n v="360"/>
    <x v="14"/>
    <x v="14"/>
    <x v="0"/>
    <s v="POLIDIOXANONA USP 2-0, ac 17 mm  ( 001767 )"/>
    <x v="14"/>
    <s v="Bucată"/>
    <n v="360"/>
    <x v="8"/>
    <x v="8"/>
    <n v="5248.0439999999999"/>
    <n v="5667.8760000000002"/>
    <x v="13"/>
    <x v="4"/>
    <x v="5"/>
    <x v="14"/>
    <x v="11"/>
    <x v="5"/>
    <x v="1"/>
  </r>
  <r>
    <x v="6"/>
    <x v="15"/>
    <m/>
    <m/>
    <m/>
    <m/>
    <m/>
    <m/>
    <m/>
    <m/>
    <m/>
    <m/>
    <n v="360"/>
    <m/>
    <m/>
    <m/>
    <m/>
    <m/>
    <m/>
    <m/>
    <m/>
    <m/>
    <n v="204"/>
    <n v="804"/>
    <n v="120"/>
    <n v="24"/>
    <m/>
    <m/>
    <m/>
    <m/>
    <m/>
    <m/>
    <n v="60"/>
    <m/>
    <m/>
    <m/>
    <m/>
    <m/>
    <n v="12"/>
    <m/>
    <m/>
    <n v="36"/>
    <m/>
    <m/>
    <m/>
    <m/>
    <m/>
    <m/>
    <m/>
    <m/>
    <m/>
    <m/>
    <m/>
    <m/>
    <m/>
    <m/>
    <m/>
    <m/>
    <m/>
    <m/>
    <m/>
    <x v="0"/>
    <n v="1620"/>
    <x v="15"/>
    <x v="15"/>
    <x v="0"/>
    <s v="POLIDIOXANONA USP 2-0, ac 30 mm  ( 001768 )"/>
    <x v="15"/>
    <s v="Bucată"/>
    <n v="1620"/>
    <x v="8"/>
    <x v="8"/>
    <n v="23616.198"/>
    <n v="25505.441999999999"/>
    <x v="14"/>
    <x v="4"/>
    <x v="5"/>
    <x v="15"/>
    <x v="11"/>
    <x v="5"/>
    <x v="1"/>
  </r>
  <r>
    <x v="7"/>
    <x v="16"/>
    <m/>
    <m/>
    <m/>
    <m/>
    <m/>
    <m/>
    <m/>
    <m/>
    <m/>
    <m/>
    <n v="960"/>
    <m/>
    <m/>
    <m/>
    <m/>
    <m/>
    <m/>
    <m/>
    <m/>
    <m/>
    <m/>
    <n v="600"/>
    <n v="120"/>
    <n v="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28"/>
    <x v="16"/>
    <x v="16"/>
    <x v="0"/>
    <s v="POLIDIOXANONA USP 3/0, ac 20 mm  ( 001769 )"/>
    <x v="16"/>
    <s v="Bucată"/>
    <n v="1728"/>
    <x v="9"/>
    <x v="9"/>
    <n v="37480.32"/>
    <n v="44979.840000000004"/>
    <x v="15"/>
    <x v="4"/>
    <x v="6"/>
    <x v="16"/>
    <x v="12"/>
    <x v="6"/>
    <x v="1"/>
  </r>
  <r>
    <x v="7"/>
    <x v="17"/>
    <m/>
    <m/>
    <m/>
    <m/>
    <m/>
    <m/>
    <m/>
    <m/>
    <m/>
    <m/>
    <m/>
    <m/>
    <m/>
    <m/>
    <n v="300"/>
    <m/>
    <m/>
    <m/>
    <m/>
    <m/>
    <n v="300"/>
    <m/>
    <n v="20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60"/>
    <x v="0"/>
    <n v="2664"/>
    <x v="17"/>
    <x v="17"/>
    <x v="0"/>
    <s v="POLIDIOXANONA USP 3-0, ac 25 mm  ( 001770 )"/>
    <x v="17"/>
    <s v="Bucată"/>
    <n v="2664"/>
    <x v="10"/>
    <x v="10"/>
    <n v="51841.440000000002"/>
    <n v="62204.4"/>
    <x v="16"/>
    <x v="4"/>
    <x v="6"/>
    <x v="17"/>
    <x v="12"/>
    <x v="6"/>
    <x v="1"/>
  </r>
  <r>
    <x v="7"/>
    <x v="18"/>
    <m/>
    <m/>
    <m/>
    <m/>
    <m/>
    <m/>
    <m/>
    <m/>
    <m/>
    <m/>
    <m/>
    <m/>
    <m/>
    <n v="48"/>
    <m/>
    <m/>
    <m/>
    <m/>
    <m/>
    <m/>
    <n v="504"/>
    <m/>
    <n v="36"/>
    <n v="24"/>
    <m/>
    <m/>
    <m/>
    <m/>
    <m/>
    <m/>
    <m/>
    <m/>
    <m/>
    <m/>
    <m/>
    <m/>
    <m/>
    <m/>
    <m/>
    <n v="36"/>
    <m/>
    <m/>
    <m/>
    <m/>
    <m/>
    <m/>
    <m/>
    <m/>
    <m/>
    <m/>
    <m/>
    <m/>
    <m/>
    <m/>
    <m/>
    <m/>
    <m/>
    <m/>
    <m/>
    <x v="0"/>
    <n v="648"/>
    <x v="18"/>
    <x v="18"/>
    <x v="0"/>
    <s v="POLIDIOXANONA USP 3-0, ac 26 mm  ( 001771 )"/>
    <x v="18"/>
    <s v="Bucată"/>
    <n v="648"/>
    <x v="11"/>
    <x v="11"/>
    <n v="10536.480000000001"/>
    <n v="12642.480000000001"/>
    <x v="17"/>
    <x v="4"/>
    <x v="6"/>
    <x v="18"/>
    <x v="13"/>
    <x v="6"/>
    <x v="1"/>
  </r>
  <r>
    <x v="7"/>
    <x v="19"/>
    <m/>
    <m/>
    <m/>
    <m/>
    <m/>
    <m/>
    <m/>
    <m/>
    <m/>
    <m/>
    <m/>
    <m/>
    <m/>
    <m/>
    <n v="1080"/>
    <m/>
    <m/>
    <m/>
    <m/>
    <n v="96"/>
    <n v="204"/>
    <m/>
    <m/>
    <n v="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04"/>
    <x v="19"/>
    <x v="19"/>
    <x v="0"/>
    <s v="POLIDIOXANONA USP 3-0, ac 30 mm  ( 001772 )"/>
    <x v="19"/>
    <s v="Bucată"/>
    <n v="1404"/>
    <x v="12"/>
    <x v="12"/>
    <n v="23053.680000000004"/>
    <n v="27672.84"/>
    <x v="18"/>
    <x v="4"/>
    <x v="6"/>
    <x v="19"/>
    <x v="12"/>
    <x v="6"/>
    <x v="1"/>
  </r>
  <r>
    <x v="7"/>
    <x v="20"/>
    <m/>
    <m/>
    <m/>
    <m/>
    <m/>
    <m/>
    <m/>
    <m/>
    <m/>
    <m/>
    <m/>
    <m/>
    <m/>
    <m/>
    <n v="48"/>
    <m/>
    <m/>
    <m/>
    <m/>
    <n v="48"/>
    <m/>
    <m/>
    <n v="120"/>
    <n v="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60"/>
    <x v="0"/>
    <n v="300"/>
    <x v="20"/>
    <x v="20"/>
    <x v="0"/>
    <s v="POLIDIOXANONA USP 4-0 - 2 ace  ( 001773 )"/>
    <x v="20"/>
    <s v="Bucată"/>
    <n v="300"/>
    <x v="13"/>
    <x v="13"/>
    <n v="12828"/>
    <n v="15393"/>
    <x v="19"/>
    <x v="5"/>
    <x v="7"/>
    <x v="20"/>
    <x v="14"/>
    <x v="6"/>
    <x v="2"/>
  </r>
  <r>
    <x v="7"/>
    <x v="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24"/>
    <m/>
    <m/>
    <m/>
    <m/>
    <m/>
    <m/>
    <m/>
    <m/>
    <m/>
    <m/>
    <m/>
    <m/>
    <m/>
    <m/>
    <m/>
    <m/>
    <m/>
    <m/>
    <m/>
    <m/>
    <n v="48"/>
    <n v="60"/>
    <x v="0"/>
    <n v="132"/>
    <x v="21"/>
    <x v="21"/>
    <x v="0"/>
    <s v="POLIDIOXANONA USP 4-0, ac 15 mm  ( 001774 )"/>
    <x v="21"/>
    <s v="Bucată"/>
    <n v="132"/>
    <x v="14"/>
    <x v="14"/>
    <n v="2799.7200000000003"/>
    <n v="3359.4"/>
    <x v="20"/>
    <x v="4"/>
    <x v="6"/>
    <x v="21"/>
    <x v="15"/>
    <x v="6"/>
    <x v="1"/>
  </r>
  <r>
    <x v="7"/>
    <x v="22"/>
    <m/>
    <m/>
    <m/>
    <m/>
    <m/>
    <m/>
    <m/>
    <m/>
    <m/>
    <m/>
    <n v="600"/>
    <m/>
    <m/>
    <m/>
    <m/>
    <m/>
    <m/>
    <m/>
    <m/>
    <m/>
    <m/>
    <m/>
    <n v="156"/>
    <n v="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36"/>
    <x v="0"/>
    <n v="816"/>
    <x v="22"/>
    <x v="22"/>
    <x v="0"/>
    <s v="POLIDIOXANONA USP 4-0, ac 17 mm  ( 001775 )"/>
    <x v="22"/>
    <s v="Bucată"/>
    <n v="816"/>
    <x v="15"/>
    <x v="15"/>
    <n v="13202.88"/>
    <n v="15846.720000000001"/>
    <x v="21"/>
    <x v="4"/>
    <x v="6"/>
    <x v="22"/>
    <x v="16"/>
    <x v="6"/>
    <x v="1"/>
  </r>
  <r>
    <x v="7"/>
    <x v="23"/>
    <m/>
    <m/>
    <m/>
    <m/>
    <m/>
    <m/>
    <m/>
    <m/>
    <m/>
    <m/>
    <m/>
    <m/>
    <m/>
    <m/>
    <m/>
    <m/>
    <m/>
    <m/>
    <m/>
    <m/>
    <m/>
    <m/>
    <n v="1116"/>
    <n v="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2"/>
    <x v="0"/>
    <n v="1152"/>
    <x v="23"/>
    <x v="23"/>
    <x v="0"/>
    <s v="POLIDIOXANONA USP 4-0, ac 24 mm  ( 001776 )"/>
    <x v="23"/>
    <s v="Bucată"/>
    <n v="1152"/>
    <x v="16"/>
    <x v="16"/>
    <n v="19284.48"/>
    <n v="23143.68"/>
    <x v="22"/>
    <x v="5"/>
    <x v="7"/>
    <x v="23"/>
    <x v="17"/>
    <x v="6"/>
    <x v="2"/>
  </r>
  <r>
    <x v="8"/>
    <x v="24"/>
    <m/>
    <m/>
    <m/>
    <m/>
    <m/>
    <m/>
    <m/>
    <m/>
    <m/>
    <m/>
    <m/>
    <m/>
    <m/>
    <m/>
    <m/>
    <m/>
    <m/>
    <m/>
    <m/>
    <m/>
    <m/>
    <m/>
    <n v="120"/>
    <m/>
    <m/>
    <m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n v="48"/>
    <n v="12"/>
    <x v="0"/>
    <n v="192"/>
    <x v="24"/>
    <x v="24"/>
    <x v="0"/>
    <s v="POLIDIOXANONA USP 5-0, ac 13 mm  ( 001777 )"/>
    <x v="24"/>
    <s v="Bucată"/>
    <n v="192"/>
    <x v="17"/>
    <x v="17"/>
    <n v="3930.24"/>
    <n v="4715.5199999999995"/>
    <x v="23"/>
    <x v="4"/>
    <x v="6"/>
    <x v="24"/>
    <x v="16"/>
    <x v="6"/>
    <x v="1"/>
  </r>
  <r>
    <x v="8"/>
    <x v="25"/>
    <m/>
    <m/>
    <m/>
    <m/>
    <m/>
    <m/>
    <m/>
    <m/>
    <m/>
    <m/>
    <n v="60"/>
    <m/>
    <m/>
    <n v="60"/>
    <m/>
    <m/>
    <m/>
    <m/>
    <m/>
    <m/>
    <m/>
    <m/>
    <n v="276"/>
    <m/>
    <m/>
    <m/>
    <m/>
    <m/>
    <m/>
    <m/>
    <m/>
    <m/>
    <m/>
    <m/>
    <m/>
    <m/>
    <n v="36"/>
    <m/>
    <m/>
    <m/>
    <m/>
    <m/>
    <m/>
    <m/>
    <m/>
    <m/>
    <m/>
    <m/>
    <m/>
    <m/>
    <m/>
    <m/>
    <m/>
    <m/>
    <m/>
    <m/>
    <m/>
    <m/>
    <n v="12"/>
    <x v="0"/>
    <n v="444"/>
    <x v="25"/>
    <x v="25"/>
    <x v="0"/>
    <s v="POLIDIOXANONA USP 5-0, ac 17 mm  ( 001778 )"/>
    <x v="25"/>
    <s v="Bucată"/>
    <n v="444"/>
    <x v="18"/>
    <x v="18"/>
    <n v="7872.12"/>
    <n v="9448.32"/>
    <x v="24"/>
    <x v="4"/>
    <x v="6"/>
    <x v="25"/>
    <x v="16"/>
    <x v="6"/>
    <x v="1"/>
  </r>
  <r>
    <x v="8"/>
    <x v="26"/>
    <m/>
    <m/>
    <m/>
    <m/>
    <m/>
    <m/>
    <m/>
    <m/>
    <m/>
    <m/>
    <m/>
    <m/>
    <m/>
    <m/>
    <m/>
    <m/>
    <m/>
    <m/>
    <m/>
    <m/>
    <m/>
    <m/>
    <n v="4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0"/>
    <x v="26"/>
    <x v="26"/>
    <x v="0"/>
    <s v="POLIDIOXANONA USP 6-0, ac 13 mm  ( 001779 )"/>
    <x v="26"/>
    <s v="Bucată"/>
    <n v="420"/>
    <x v="19"/>
    <x v="19"/>
    <n v="8975.4"/>
    <n v="10773"/>
    <x v="25"/>
    <x v="4"/>
    <x v="8"/>
    <x v="26"/>
    <x v="15"/>
    <x v="6"/>
    <x v="1"/>
  </r>
  <r>
    <x v="9"/>
    <x v="27"/>
    <m/>
    <m/>
    <m/>
    <m/>
    <m/>
    <m/>
    <m/>
    <m/>
    <m/>
    <m/>
    <m/>
    <m/>
    <m/>
    <m/>
    <n v="300"/>
    <m/>
    <m/>
    <m/>
    <m/>
    <m/>
    <m/>
    <m/>
    <m/>
    <m/>
    <m/>
    <m/>
    <m/>
    <m/>
    <m/>
    <m/>
    <m/>
    <m/>
    <m/>
    <n v="48"/>
    <m/>
    <m/>
    <m/>
    <m/>
    <m/>
    <m/>
    <m/>
    <m/>
    <m/>
    <m/>
    <m/>
    <m/>
    <m/>
    <m/>
    <m/>
    <m/>
    <m/>
    <m/>
    <n v="60"/>
    <m/>
    <m/>
    <m/>
    <m/>
    <m/>
    <m/>
    <x v="0"/>
    <n v="408"/>
    <x v="27"/>
    <x v="27"/>
    <x v="0"/>
    <s v="POLIGLACTIN 910 USP 0, ac 36 mm  ( 001791 )"/>
    <x v="27"/>
    <s v="Bucată"/>
    <n v="408"/>
    <x v="20"/>
    <x v="20"/>
    <n v="3876"/>
    <n v="4186.08"/>
    <x v="26"/>
    <x v="4"/>
    <x v="9"/>
    <x v="27"/>
    <x v="18"/>
    <x v="7"/>
    <x v="0"/>
  </r>
  <r>
    <x v="9"/>
    <x v="28"/>
    <m/>
    <m/>
    <m/>
    <m/>
    <m/>
    <m/>
    <m/>
    <m/>
    <m/>
    <m/>
    <n v="360"/>
    <m/>
    <m/>
    <m/>
    <m/>
    <m/>
    <n v="180"/>
    <m/>
    <m/>
    <n v="1404"/>
    <m/>
    <m/>
    <n v="60"/>
    <m/>
    <m/>
    <m/>
    <m/>
    <m/>
    <m/>
    <m/>
    <m/>
    <m/>
    <m/>
    <m/>
    <m/>
    <m/>
    <m/>
    <n v="48"/>
    <m/>
    <m/>
    <m/>
    <m/>
    <m/>
    <n v="12"/>
    <m/>
    <m/>
    <m/>
    <m/>
    <m/>
    <m/>
    <m/>
    <m/>
    <n v="60"/>
    <m/>
    <m/>
    <m/>
    <m/>
    <n v="36"/>
    <m/>
    <x v="0"/>
    <n v="2160"/>
    <x v="28"/>
    <x v="28"/>
    <x v="0"/>
    <s v="POLIGLACTIN 910 USP 0, ac 45 mm  ( 001792 )"/>
    <x v="28"/>
    <s v="Bucată"/>
    <n v="2160"/>
    <x v="21"/>
    <x v="21"/>
    <n v="18900"/>
    <n v="20412"/>
    <x v="27"/>
    <x v="4"/>
    <x v="9"/>
    <x v="28"/>
    <x v="19"/>
    <x v="7"/>
    <x v="0"/>
  </r>
  <r>
    <x v="9"/>
    <x v="29"/>
    <m/>
    <m/>
    <m/>
    <m/>
    <m/>
    <m/>
    <m/>
    <m/>
    <m/>
    <m/>
    <m/>
    <m/>
    <m/>
    <m/>
    <n v="96"/>
    <m/>
    <n v="180"/>
    <m/>
    <m/>
    <m/>
    <m/>
    <m/>
    <n v="156"/>
    <m/>
    <m/>
    <m/>
    <m/>
    <m/>
    <m/>
    <m/>
    <m/>
    <m/>
    <m/>
    <m/>
    <m/>
    <m/>
    <m/>
    <m/>
    <m/>
    <m/>
    <m/>
    <m/>
    <m/>
    <n v="12"/>
    <m/>
    <m/>
    <m/>
    <m/>
    <m/>
    <m/>
    <m/>
    <m/>
    <n v="60"/>
    <m/>
    <m/>
    <m/>
    <m/>
    <m/>
    <m/>
    <x v="0"/>
    <n v="504"/>
    <x v="29"/>
    <x v="29"/>
    <x v="0"/>
    <s v="POLIGLACTIN 910 USP 1, ac 36 mm  ( 001793 )"/>
    <x v="29"/>
    <s v="Bucată"/>
    <n v="504"/>
    <x v="20"/>
    <x v="20"/>
    <n v="4788"/>
    <n v="5171.04"/>
    <x v="28"/>
    <x v="4"/>
    <x v="9"/>
    <x v="29"/>
    <x v="20"/>
    <x v="7"/>
    <x v="0"/>
  </r>
  <r>
    <x v="9"/>
    <x v="30"/>
    <m/>
    <m/>
    <m/>
    <m/>
    <m/>
    <m/>
    <m/>
    <m/>
    <m/>
    <m/>
    <n v="240"/>
    <m/>
    <m/>
    <m/>
    <n v="192"/>
    <m/>
    <m/>
    <m/>
    <m/>
    <m/>
    <m/>
    <m/>
    <n v="444"/>
    <m/>
    <m/>
    <m/>
    <m/>
    <m/>
    <m/>
    <m/>
    <m/>
    <m/>
    <m/>
    <m/>
    <m/>
    <m/>
    <m/>
    <m/>
    <m/>
    <m/>
    <m/>
    <m/>
    <m/>
    <m/>
    <m/>
    <m/>
    <m/>
    <m/>
    <m/>
    <m/>
    <m/>
    <m/>
    <n v="60"/>
    <m/>
    <n v="120"/>
    <m/>
    <m/>
    <m/>
    <m/>
    <x v="0"/>
    <n v="1056"/>
    <x v="30"/>
    <x v="30"/>
    <x v="0"/>
    <s v="POLIGLACTIN 910 USP 2-0, ac 36 mm  ( 001794 )"/>
    <x v="30"/>
    <s v="Bucată"/>
    <n v="1056"/>
    <x v="22"/>
    <x v="22"/>
    <n v="10560"/>
    <n v="11404.800000000001"/>
    <x v="29"/>
    <x v="4"/>
    <x v="9"/>
    <x v="30"/>
    <x v="21"/>
    <x v="7"/>
    <x v="0"/>
  </r>
  <r>
    <x v="9"/>
    <x v="31"/>
    <m/>
    <m/>
    <m/>
    <m/>
    <m/>
    <m/>
    <m/>
    <m/>
    <m/>
    <m/>
    <m/>
    <m/>
    <m/>
    <m/>
    <m/>
    <m/>
    <n v="360"/>
    <m/>
    <m/>
    <n v="2400"/>
    <m/>
    <m/>
    <m/>
    <m/>
    <m/>
    <m/>
    <m/>
    <m/>
    <m/>
    <m/>
    <m/>
    <m/>
    <m/>
    <m/>
    <m/>
    <m/>
    <m/>
    <m/>
    <m/>
    <n v="60"/>
    <m/>
    <m/>
    <m/>
    <m/>
    <m/>
    <m/>
    <m/>
    <m/>
    <m/>
    <m/>
    <m/>
    <m/>
    <m/>
    <m/>
    <n v="120"/>
    <m/>
    <m/>
    <m/>
    <m/>
    <x v="0"/>
    <n v="2940"/>
    <x v="31"/>
    <x v="31"/>
    <x v="0"/>
    <s v="POLIGLACTIN 910 USP 2-0, ac 36-37 mm  ( 001795 )"/>
    <x v="31"/>
    <s v="Bucată"/>
    <n v="2940"/>
    <x v="23"/>
    <x v="23"/>
    <n v="26019"/>
    <n v="28100.52"/>
    <x v="30"/>
    <x v="4"/>
    <x v="9"/>
    <x v="31"/>
    <x v="22"/>
    <x v="7"/>
    <x v="0"/>
  </r>
  <r>
    <x v="10"/>
    <x v="32"/>
    <m/>
    <m/>
    <m/>
    <m/>
    <m/>
    <m/>
    <m/>
    <m/>
    <m/>
    <m/>
    <m/>
    <m/>
    <m/>
    <m/>
    <m/>
    <m/>
    <m/>
    <n v="8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00"/>
    <x v="32"/>
    <x v="32"/>
    <x v="0"/>
    <s v="POLIGLACTIN 910 USP 3 (EP6), L- 75cm  Ac taitor cu curbura ½ circular si lungimea 48 mm ( G47962 )"/>
    <x v="32"/>
    <s v="Bucată"/>
    <n v="8000"/>
    <x v="24"/>
    <x v="24"/>
    <n v="103040"/>
    <n v="123680"/>
    <x v="31"/>
    <x v="5"/>
    <x v="7"/>
    <x v="32"/>
    <x v="23"/>
    <x v="6"/>
    <x v="2"/>
  </r>
  <r>
    <x v="10"/>
    <x v="33"/>
    <m/>
    <m/>
    <m/>
    <m/>
    <m/>
    <m/>
    <m/>
    <m/>
    <m/>
    <m/>
    <m/>
    <m/>
    <m/>
    <n v="300"/>
    <m/>
    <m/>
    <n v="120"/>
    <m/>
    <m/>
    <m/>
    <m/>
    <m/>
    <n v="48"/>
    <n v="48"/>
    <m/>
    <m/>
    <m/>
    <m/>
    <m/>
    <m/>
    <m/>
    <m/>
    <m/>
    <m/>
    <m/>
    <m/>
    <m/>
    <m/>
    <m/>
    <m/>
    <m/>
    <m/>
    <m/>
    <m/>
    <m/>
    <m/>
    <m/>
    <n v="24"/>
    <m/>
    <m/>
    <m/>
    <m/>
    <m/>
    <m/>
    <n v="12"/>
    <m/>
    <m/>
    <m/>
    <n v="60"/>
    <x v="0"/>
    <n v="612"/>
    <x v="33"/>
    <x v="33"/>
    <x v="0"/>
    <s v="POLIGLACTIN 910 USP 3-0, ac 22 mm  ( 001796 )"/>
    <x v="33"/>
    <s v="Bucată"/>
    <n v="612"/>
    <x v="25"/>
    <x v="25"/>
    <n v="12288.96"/>
    <n v="14749.2"/>
    <x v="32"/>
    <x v="4"/>
    <x v="6"/>
    <x v="33"/>
    <x v="24"/>
    <x v="6"/>
    <x v="1"/>
  </r>
  <r>
    <x v="10"/>
    <x v="34"/>
    <m/>
    <m/>
    <m/>
    <m/>
    <m/>
    <m/>
    <m/>
    <m/>
    <m/>
    <m/>
    <m/>
    <m/>
    <m/>
    <n v="204"/>
    <n v="1008"/>
    <m/>
    <m/>
    <m/>
    <m/>
    <m/>
    <m/>
    <m/>
    <n v="144"/>
    <n v="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2"/>
    <m/>
    <m/>
    <m/>
    <n v="36"/>
    <x v="0"/>
    <n v="1452"/>
    <x v="34"/>
    <x v="34"/>
    <x v="0"/>
    <s v="POLIGLACTIN 910 USP 3-0, ac 26 mm  ( 001797 )"/>
    <x v="34"/>
    <s v="Bucată"/>
    <n v="1452"/>
    <x v="26"/>
    <x v="26"/>
    <n v="22767.360000000001"/>
    <n v="27312.12"/>
    <x v="33"/>
    <x v="4"/>
    <x v="6"/>
    <x v="34"/>
    <x v="25"/>
    <x v="6"/>
    <x v="1"/>
  </r>
  <r>
    <x v="10"/>
    <x v="35"/>
    <m/>
    <m/>
    <m/>
    <m/>
    <m/>
    <m/>
    <m/>
    <m/>
    <m/>
    <m/>
    <n v="600"/>
    <m/>
    <m/>
    <m/>
    <m/>
    <m/>
    <n v="2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0"/>
    <x v="35"/>
    <x v="35"/>
    <x v="0"/>
    <s v="POLIGLACTIN 910 USP 3-0, ac 37 mm  ( 001798 )"/>
    <x v="35"/>
    <s v="Bucată"/>
    <n v="840"/>
    <x v="27"/>
    <x v="27"/>
    <n v="18681.599999999999"/>
    <n v="22419.600000000002"/>
    <x v="34"/>
    <x v="4"/>
    <x v="6"/>
    <x v="35"/>
    <x v="25"/>
    <x v="6"/>
    <x v="1"/>
  </r>
  <r>
    <x v="11"/>
    <x v="36"/>
    <m/>
    <m/>
    <m/>
    <m/>
    <m/>
    <m/>
    <m/>
    <m/>
    <m/>
    <m/>
    <m/>
    <m/>
    <m/>
    <m/>
    <n v="6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0"/>
    <x v="36"/>
    <x v="36"/>
    <x v="0"/>
    <s v="Polipropilenă USP 0-1, ac drept 40-50 mm, tăios ( G47956 )"/>
    <x v="36"/>
    <s v="Bucată"/>
    <n v="600"/>
    <x v="28"/>
    <x v="28"/>
    <n v="7590"/>
    <n v="8197.2000000000007"/>
    <x v="35"/>
    <x v="4"/>
    <x v="10"/>
    <x v="36"/>
    <x v="26"/>
    <x v="4"/>
    <x v="0"/>
  </r>
  <r>
    <x v="11"/>
    <x v="37"/>
    <m/>
    <m/>
    <m/>
    <m/>
    <m/>
    <m/>
    <m/>
    <m/>
    <m/>
    <m/>
    <n v="600"/>
    <m/>
    <m/>
    <m/>
    <n v="480"/>
    <m/>
    <m/>
    <m/>
    <m/>
    <n v="456"/>
    <n v="504"/>
    <n v="300"/>
    <n v="48"/>
    <m/>
    <m/>
    <n v="24"/>
    <n v="48"/>
    <m/>
    <m/>
    <m/>
    <n v="60"/>
    <n v="24"/>
    <n v="24"/>
    <m/>
    <m/>
    <n v="96"/>
    <m/>
    <n v="36"/>
    <m/>
    <n v="60"/>
    <m/>
    <m/>
    <m/>
    <m/>
    <m/>
    <m/>
    <m/>
    <m/>
    <n v="24"/>
    <m/>
    <m/>
    <m/>
    <n v="60"/>
    <m/>
    <m/>
    <m/>
    <n v="12"/>
    <n v="12"/>
    <n v="24"/>
    <x v="0"/>
    <n v="2892"/>
    <x v="37"/>
    <x v="37"/>
    <x v="0"/>
    <s v="Polipropilenă USP 1, ac 30 mm  ( 001800 )"/>
    <x v="37"/>
    <s v="Bucată"/>
    <n v="2892"/>
    <x v="28"/>
    <x v="28"/>
    <n v="36583.800000000003"/>
    <n v="39510.504000000001"/>
    <x v="36"/>
    <x v="4"/>
    <x v="10"/>
    <x v="37"/>
    <x v="26"/>
    <x v="4"/>
    <x v="0"/>
  </r>
  <r>
    <x v="11"/>
    <x v="38"/>
    <m/>
    <m/>
    <m/>
    <m/>
    <m/>
    <m/>
    <m/>
    <m/>
    <m/>
    <m/>
    <m/>
    <m/>
    <m/>
    <m/>
    <m/>
    <m/>
    <m/>
    <m/>
    <m/>
    <m/>
    <m/>
    <m/>
    <m/>
    <n v="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"/>
    <x v="38"/>
    <x v="38"/>
    <x v="0"/>
    <s v="Polipropilenă USP 1,metric 4, cu ac 1/2, lungimea acului 35-39 mm, ac taios lungimea atei 75 cm, Sutura atraumatica  ( G47981 )"/>
    <x v="38"/>
    <s v="Bucată"/>
    <n v="60"/>
    <x v="29"/>
    <x v="29"/>
    <n v="779.4"/>
    <n v="841.75199999999995"/>
    <x v="37"/>
    <x v="4"/>
    <x v="10"/>
    <x v="38"/>
    <x v="26"/>
    <x v="4"/>
    <x v="0"/>
  </r>
  <r>
    <x v="11"/>
    <x v="39"/>
    <m/>
    <m/>
    <m/>
    <m/>
    <m/>
    <m/>
    <m/>
    <m/>
    <m/>
    <m/>
    <m/>
    <m/>
    <m/>
    <m/>
    <m/>
    <m/>
    <m/>
    <m/>
    <m/>
    <m/>
    <m/>
    <m/>
    <m/>
    <n v="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"/>
    <x v="39"/>
    <x v="39"/>
    <x v="0"/>
    <s v="Polipropilenă USP 1,metric 4, cu ac 1/2, lungimea acului 35-39 mm, round bondied, lungimea atei 75 cm, Sutura atraumatica  ( G47982 )"/>
    <x v="39"/>
    <s v="Bucată"/>
    <n v="60"/>
    <x v="29"/>
    <x v="29"/>
    <n v="779.4"/>
    <n v="841.75199999999995"/>
    <x v="38"/>
    <x v="4"/>
    <x v="10"/>
    <x v="39"/>
    <x v="26"/>
    <x v="4"/>
    <x v="0"/>
  </r>
  <r>
    <x v="11"/>
    <x v="40"/>
    <m/>
    <m/>
    <m/>
    <m/>
    <m/>
    <m/>
    <m/>
    <m/>
    <m/>
    <m/>
    <m/>
    <m/>
    <m/>
    <m/>
    <m/>
    <m/>
    <m/>
    <m/>
    <m/>
    <m/>
    <m/>
    <m/>
    <m/>
    <n v="2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6"/>
    <x v="40"/>
    <x v="40"/>
    <x v="0"/>
    <s v="Polipropilenă USP 2 ,metric 5,  ac 1/2, lungimea acului 40, round bondied, lungimea  atei 75 cm, Sutura atraumatica  ( G47983 )"/>
    <x v="40"/>
    <s v="Bucată"/>
    <n v="296"/>
    <x v="29"/>
    <x v="29"/>
    <n v="3845.04"/>
    <n v="4152.6431999999995"/>
    <x v="39"/>
    <x v="4"/>
    <x v="10"/>
    <x v="40"/>
    <x v="27"/>
    <x v="4"/>
    <x v="0"/>
  </r>
  <r>
    <x v="11"/>
    <x v="41"/>
    <m/>
    <m/>
    <m/>
    <m/>
    <m/>
    <m/>
    <m/>
    <m/>
    <m/>
    <m/>
    <m/>
    <m/>
    <m/>
    <m/>
    <m/>
    <m/>
    <m/>
    <m/>
    <m/>
    <m/>
    <m/>
    <m/>
    <m/>
    <n v="1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8"/>
    <x v="41"/>
    <x v="41"/>
    <x v="0"/>
    <s v="Polipropilenă USP 2, metric 5, cu ac 1/2, lungimea acului 35-39 mm, ac taios, lungimea  atei 75 cm, Sutura atraumatica  ( G47984 )"/>
    <x v="41"/>
    <s v="Bucată"/>
    <n v="168"/>
    <x v="29"/>
    <x v="29"/>
    <n v="2182.3200000000002"/>
    <n v="2356.9056"/>
    <x v="40"/>
    <x v="4"/>
    <x v="10"/>
    <x v="41"/>
    <x v="27"/>
    <x v="4"/>
    <x v="0"/>
  </r>
  <r>
    <x v="11"/>
    <x v="42"/>
    <m/>
    <m/>
    <m/>
    <m/>
    <m/>
    <m/>
    <m/>
    <m/>
    <m/>
    <m/>
    <m/>
    <m/>
    <m/>
    <m/>
    <m/>
    <m/>
    <m/>
    <m/>
    <m/>
    <m/>
    <m/>
    <m/>
    <m/>
    <n v="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"/>
    <x v="42"/>
    <x v="42"/>
    <x v="0"/>
    <s v="Polipropilenă USP 2, metric 5,cu ac 1/2, lungimea acului 35-39 mm, round bondied, lungimea  atei 75 cm, Sutura atraumatica  ( G47985 )"/>
    <x v="42"/>
    <s v="Bucată"/>
    <n v="84"/>
    <x v="29"/>
    <x v="29"/>
    <n v="1091.1600000000001"/>
    <n v="1178.4528"/>
    <x v="41"/>
    <x v="4"/>
    <x v="10"/>
    <x v="42"/>
    <x v="27"/>
    <x v="4"/>
    <x v="0"/>
  </r>
  <r>
    <x v="11"/>
    <x v="43"/>
    <m/>
    <m/>
    <m/>
    <m/>
    <m/>
    <m/>
    <m/>
    <m/>
    <m/>
    <m/>
    <m/>
    <m/>
    <m/>
    <m/>
    <m/>
    <m/>
    <m/>
    <m/>
    <m/>
    <m/>
    <m/>
    <m/>
    <m/>
    <n v="1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8"/>
    <x v="43"/>
    <x v="43"/>
    <x v="0"/>
    <s v="Polipropilenă USP 2,metric 5,  ac 1/2, lungimea acului 48, round bondied, lungimea  atei 75 cm ( G47986 )"/>
    <x v="43"/>
    <s v="Bucată"/>
    <n v="148"/>
    <x v="29"/>
    <x v="29"/>
    <n v="1922.52"/>
    <n v="2076.3215999999998"/>
    <x v="42"/>
    <x v="4"/>
    <x v="10"/>
    <x v="43"/>
    <x v="27"/>
    <x v="4"/>
    <x v="0"/>
  </r>
  <r>
    <x v="11"/>
    <x v="44"/>
    <m/>
    <m/>
    <m/>
    <m/>
    <m/>
    <m/>
    <m/>
    <m/>
    <m/>
    <m/>
    <m/>
    <m/>
    <m/>
    <m/>
    <m/>
    <m/>
    <m/>
    <m/>
    <m/>
    <m/>
    <m/>
    <m/>
    <m/>
    <n v="1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2"/>
    <x v="44"/>
    <x v="44"/>
    <x v="0"/>
    <s v="Polipropilenă USP 2,metric 5, cu ac 1/2, lungimea acului 40 mm, ac taios, lungimea  atei 75 cm, Sutura atraumatica  ( G47987 )"/>
    <x v="44"/>
    <s v="Bucată"/>
    <n v="192"/>
    <x v="29"/>
    <x v="29"/>
    <n v="2494.08"/>
    <n v="2693.6063999999997"/>
    <x v="43"/>
    <x v="4"/>
    <x v="10"/>
    <x v="44"/>
    <x v="27"/>
    <x v="4"/>
    <x v="0"/>
  </r>
  <r>
    <x v="12"/>
    <x v="45"/>
    <m/>
    <m/>
    <m/>
    <m/>
    <m/>
    <m/>
    <m/>
    <m/>
    <m/>
    <m/>
    <n v="240"/>
    <m/>
    <m/>
    <m/>
    <n v="480"/>
    <m/>
    <m/>
    <m/>
    <m/>
    <n v="204"/>
    <n v="504"/>
    <n v="300"/>
    <m/>
    <m/>
    <m/>
    <n v="24"/>
    <m/>
    <n v="36"/>
    <m/>
    <m/>
    <m/>
    <n v="24"/>
    <n v="24"/>
    <m/>
    <m/>
    <m/>
    <m/>
    <m/>
    <m/>
    <n v="60"/>
    <m/>
    <m/>
    <m/>
    <m/>
    <m/>
    <m/>
    <m/>
    <m/>
    <n v="24"/>
    <m/>
    <m/>
    <m/>
    <m/>
    <m/>
    <m/>
    <m/>
    <m/>
    <m/>
    <n v="24"/>
    <x v="0"/>
    <n v="1944"/>
    <x v="45"/>
    <x v="45"/>
    <x v="0"/>
    <s v="Polipropilenă USP 0, ac 30-40 mm  ( 001799 )"/>
    <x v="45"/>
    <s v="Bucată"/>
    <n v="1944"/>
    <x v="30"/>
    <x v="30"/>
    <n v="15066"/>
    <n v="16271.279999999999"/>
    <x v="44"/>
    <x v="4"/>
    <x v="9"/>
    <x v="45"/>
    <x v="28"/>
    <x v="7"/>
    <x v="0"/>
  </r>
  <r>
    <x v="12"/>
    <x v="46"/>
    <m/>
    <m/>
    <m/>
    <m/>
    <m/>
    <m/>
    <m/>
    <m/>
    <m/>
    <m/>
    <m/>
    <m/>
    <m/>
    <m/>
    <m/>
    <m/>
    <m/>
    <n v="1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00"/>
    <x v="46"/>
    <x v="46"/>
    <x v="0"/>
    <s v="Polipropilenă USP 2-0 (EP 3) L- 75cm, 1ac cutting 3/8 30 mm ( G47963 )"/>
    <x v="46"/>
    <s v="Bucată"/>
    <n v="1000"/>
    <x v="31"/>
    <x v="31"/>
    <n v="7950"/>
    <n v="8586"/>
    <x v="45"/>
    <x v="4"/>
    <x v="9"/>
    <x v="46"/>
    <x v="29"/>
    <x v="7"/>
    <x v="0"/>
  </r>
  <r>
    <x v="12"/>
    <x v="47"/>
    <m/>
    <m/>
    <m/>
    <m/>
    <m/>
    <m/>
    <n v="36"/>
    <m/>
    <m/>
    <m/>
    <m/>
    <m/>
    <m/>
    <n v="300"/>
    <m/>
    <m/>
    <m/>
    <m/>
    <m/>
    <m/>
    <m/>
    <m/>
    <n v="348"/>
    <m/>
    <n v="48"/>
    <n v="12"/>
    <m/>
    <m/>
    <m/>
    <m/>
    <m/>
    <m/>
    <m/>
    <m/>
    <m/>
    <m/>
    <m/>
    <m/>
    <m/>
    <n v="24"/>
    <m/>
    <n v="24"/>
    <m/>
    <m/>
    <m/>
    <m/>
    <m/>
    <m/>
    <m/>
    <m/>
    <m/>
    <m/>
    <n v="36"/>
    <m/>
    <m/>
    <m/>
    <m/>
    <m/>
    <m/>
    <x v="0"/>
    <n v="828"/>
    <x v="47"/>
    <x v="47"/>
    <x v="0"/>
    <s v="Polipropilenă USP 2-0, 2 ace  ( 001804 )"/>
    <x v="47"/>
    <s v="Bucată"/>
    <n v="828"/>
    <x v="32"/>
    <x v="32"/>
    <n v="8155.7999999999993"/>
    <n v="8808.2639999999992"/>
    <x v="46"/>
    <x v="4"/>
    <x v="9"/>
    <x v="47"/>
    <x v="30"/>
    <x v="7"/>
    <x v="0"/>
  </r>
  <r>
    <x v="12"/>
    <x v="48"/>
    <m/>
    <m/>
    <m/>
    <m/>
    <m/>
    <m/>
    <m/>
    <m/>
    <m/>
    <m/>
    <m/>
    <m/>
    <m/>
    <n v="300"/>
    <m/>
    <m/>
    <m/>
    <m/>
    <m/>
    <m/>
    <m/>
    <m/>
    <n v="168"/>
    <m/>
    <n v="48"/>
    <n v="12"/>
    <m/>
    <m/>
    <m/>
    <m/>
    <m/>
    <m/>
    <m/>
    <m/>
    <m/>
    <m/>
    <m/>
    <m/>
    <m/>
    <n v="60"/>
    <m/>
    <m/>
    <m/>
    <m/>
    <m/>
    <m/>
    <m/>
    <m/>
    <m/>
    <m/>
    <m/>
    <m/>
    <n v="48"/>
    <m/>
    <m/>
    <m/>
    <m/>
    <m/>
    <m/>
    <x v="0"/>
    <n v="636"/>
    <x v="48"/>
    <x v="48"/>
    <x v="0"/>
    <s v="Polipropilenă USP 2-0, 2 ace  ( 001805 )"/>
    <x v="48"/>
    <s v="Bucată"/>
    <n v="636"/>
    <x v="33"/>
    <x v="33"/>
    <n v="6709.8"/>
    <n v="7246.5839999999998"/>
    <x v="47"/>
    <x v="4"/>
    <x v="9"/>
    <x v="48"/>
    <x v="31"/>
    <x v="7"/>
    <x v="0"/>
  </r>
  <r>
    <x v="12"/>
    <x v="49"/>
    <m/>
    <n v="36"/>
    <m/>
    <n v="132"/>
    <n v="96"/>
    <m/>
    <m/>
    <m/>
    <m/>
    <m/>
    <m/>
    <m/>
    <m/>
    <n v="300"/>
    <m/>
    <m/>
    <m/>
    <m/>
    <m/>
    <m/>
    <m/>
    <m/>
    <m/>
    <m/>
    <m/>
    <m/>
    <m/>
    <n v="36"/>
    <m/>
    <n v="120"/>
    <m/>
    <m/>
    <m/>
    <m/>
    <m/>
    <m/>
    <m/>
    <m/>
    <m/>
    <m/>
    <m/>
    <m/>
    <m/>
    <m/>
    <m/>
    <m/>
    <n v="12"/>
    <m/>
    <n v="12"/>
    <n v="24"/>
    <m/>
    <m/>
    <m/>
    <m/>
    <m/>
    <m/>
    <n v="24"/>
    <n v="96"/>
    <m/>
    <x v="0"/>
    <n v="888"/>
    <x v="49"/>
    <x v="49"/>
    <x v="0"/>
    <s v="Polipropilenă USP 2-0, ac 20-22 mm  ( 001806 )"/>
    <x v="49"/>
    <s v="Bucată"/>
    <n v="888"/>
    <x v="34"/>
    <x v="34"/>
    <n v="6970.7999999999993"/>
    <n v="7528.4639999999999"/>
    <x v="48"/>
    <x v="4"/>
    <x v="9"/>
    <x v="49"/>
    <x v="32"/>
    <x v="7"/>
    <x v="0"/>
  </r>
  <r>
    <x v="12"/>
    <x v="50"/>
    <m/>
    <m/>
    <m/>
    <m/>
    <m/>
    <m/>
    <m/>
    <m/>
    <m/>
    <m/>
    <n v="1800"/>
    <m/>
    <m/>
    <n v="204"/>
    <m/>
    <m/>
    <m/>
    <m/>
    <m/>
    <m/>
    <m/>
    <m/>
    <m/>
    <m/>
    <m/>
    <n v="12"/>
    <m/>
    <m/>
    <m/>
    <m/>
    <m/>
    <m/>
    <m/>
    <n v="60"/>
    <m/>
    <m/>
    <m/>
    <m/>
    <m/>
    <m/>
    <m/>
    <m/>
    <m/>
    <m/>
    <m/>
    <m/>
    <m/>
    <m/>
    <m/>
    <n v="24"/>
    <m/>
    <n v="24"/>
    <m/>
    <m/>
    <n v="12"/>
    <m/>
    <m/>
    <m/>
    <m/>
    <x v="0"/>
    <n v="2136"/>
    <x v="50"/>
    <x v="50"/>
    <x v="0"/>
    <s v="Polipropilenă USP 2-0, ac 30 mm  ( 001807 )"/>
    <x v="50"/>
    <s v="Bucată"/>
    <n v="2136"/>
    <x v="35"/>
    <x v="35"/>
    <n v="15272.400000000001"/>
    <n v="16494.191999999999"/>
    <x v="49"/>
    <x v="4"/>
    <x v="9"/>
    <x v="50"/>
    <x v="33"/>
    <x v="7"/>
    <x v="0"/>
  </r>
  <r>
    <x v="12"/>
    <x v="51"/>
    <m/>
    <m/>
    <m/>
    <m/>
    <m/>
    <m/>
    <m/>
    <m/>
    <m/>
    <m/>
    <m/>
    <m/>
    <m/>
    <m/>
    <m/>
    <m/>
    <m/>
    <m/>
    <m/>
    <n v="300"/>
    <m/>
    <m/>
    <m/>
    <n v="48"/>
    <m/>
    <n v="12"/>
    <m/>
    <m/>
    <m/>
    <m/>
    <m/>
    <n v="24"/>
    <m/>
    <n v="60"/>
    <m/>
    <m/>
    <m/>
    <m/>
    <m/>
    <m/>
    <m/>
    <m/>
    <n v="120"/>
    <m/>
    <m/>
    <m/>
    <m/>
    <m/>
    <m/>
    <n v="24"/>
    <m/>
    <m/>
    <n v="60"/>
    <n v="120"/>
    <m/>
    <m/>
    <m/>
    <m/>
    <m/>
    <x v="0"/>
    <n v="768"/>
    <x v="51"/>
    <x v="51"/>
    <x v="0"/>
    <s v="Polipropilenă USP 2-0, ac 30 mm  ( 001808 )"/>
    <x v="51"/>
    <s v="Bucată"/>
    <n v="768"/>
    <x v="36"/>
    <x v="36"/>
    <n v="6336"/>
    <n v="6842.88"/>
    <x v="50"/>
    <x v="4"/>
    <x v="9"/>
    <x v="51"/>
    <x v="34"/>
    <x v="7"/>
    <x v="0"/>
  </r>
  <r>
    <x v="13"/>
    <x v="52"/>
    <m/>
    <m/>
    <m/>
    <m/>
    <m/>
    <m/>
    <m/>
    <m/>
    <m/>
    <m/>
    <m/>
    <m/>
    <m/>
    <m/>
    <m/>
    <m/>
    <m/>
    <n v="8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0"/>
    <x v="52"/>
    <x v="52"/>
    <x v="0"/>
    <s v="Polipropilenă USP 3-0 (EP2) L-75 cm, 1ac cutting 3/8 24 mm ( G47964 )"/>
    <x v="52"/>
    <s v="Bucată"/>
    <n v="800"/>
    <x v="37"/>
    <x v="37"/>
    <n v="7188.079999999999"/>
    <n v="7763.1200000000008"/>
    <x v="51"/>
    <x v="4"/>
    <x v="5"/>
    <x v="52"/>
    <x v="35"/>
    <x v="5"/>
    <x v="1"/>
  </r>
  <r>
    <x v="13"/>
    <x v="53"/>
    <m/>
    <n v="36"/>
    <m/>
    <m/>
    <m/>
    <m/>
    <n v="36"/>
    <m/>
    <m/>
    <m/>
    <m/>
    <m/>
    <m/>
    <n v="300"/>
    <n v="120"/>
    <m/>
    <m/>
    <m/>
    <m/>
    <m/>
    <m/>
    <m/>
    <n v="264"/>
    <m/>
    <m/>
    <n v="12"/>
    <m/>
    <m/>
    <m/>
    <m/>
    <m/>
    <m/>
    <m/>
    <m/>
    <m/>
    <m/>
    <m/>
    <m/>
    <m/>
    <m/>
    <m/>
    <m/>
    <n v="120"/>
    <m/>
    <m/>
    <m/>
    <m/>
    <n v="24"/>
    <m/>
    <m/>
    <m/>
    <n v="12"/>
    <m/>
    <m/>
    <m/>
    <m/>
    <m/>
    <m/>
    <n v="60"/>
    <x v="0"/>
    <n v="984"/>
    <x v="53"/>
    <x v="53"/>
    <x v="0"/>
    <s v="Polipropilenă USP 3-0, 2 ace  ( 001809 )"/>
    <x v="53"/>
    <s v="Bucată"/>
    <n v="984"/>
    <x v="38"/>
    <x v="38"/>
    <n v="13029.439200000001"/>
    <n v="14071.7904"/>
    <x v="52"/>
    <x v="4"/>
    <x v="5"/>
    <x v="53"/>
    <x v="35"/>
    <x v="5"/>
    <x v="1"/>
  </r>
  <r>
    <x v="13"/>
    <x v="54"/>
    <m/>
    <m/>
    <n v="48"/>
    <n v="120"/>
    <m/>
    <n v="36"/>
    <m/>
    <m/>
    <m/>
    <m/>
    <n v="840"/>
    <m/>
    <m/>
    <n v="504"/>
    <m/>
    <m/>
    <m/>
    <m/>
    <n v="300"/>
    <m/>
    <m/>
    <m/>
    <m/>
    <m/>
    <n v="96"/>
    <m/>
    <n v="48"/>
    <m/>
    <m/>
    <m/>
    <m/>
    <m/>
    <m/>
    <n v="24"/>
    <m/>
    <n v="96"/>
    <m/>
    <m/>
    <m/>
    <m/>
    <n v="60"/>
    <m/>
    <m/>
    <m/>
    <m/>
    <m/>
    <m/>
    <m/>
    <m/>
    <n v="24"/>
    <m/>
    <m/>
    <m/>
    <m/>
    <m/>
    <n v="24"/>
    <n v="24"/>
    <m/>
    <n v="60"/>
    <x v="0"/>
    <n v="2304"/>
    <x v="54"/>
    <x v="54"/>
    <x v="0"/>
    <s v="Polipropilenă USP 3-0, ac 22 mm  ( 001810 )"/>
    <x v="54"/>
    <s v="Bucată"/>
    <n v="2304"/>
    <x v="37"/>
    <x v="37"/>
    <n v="20701.670399999999"/>
    <n v="22357.785600000003"/>
    <x v="53"/>
    <x v="6"/>
    <x v="5"/>
    <x v="54"/>
    <x v="35"/>
    <x v="5"/>
    <x v="1"/>
  </r>
  <r>
    <x v="13"/>
    <x v="55"/>
    <m/>
    <m/>
    <m/>
    <m/>
    <m/>
    <m/>
    <m/>
    <m/>
    <m/>
    <m/>
    <m/>
    <m/>
    <m/>
    <m/>
    <m/>
    <m/>
    <m/>
    <m/>
    <m/>
    <m/>
    <m/>
    <m/>
    <m/>
    <m/>
    <m/>
    <m/>
    <n v="288"/>
    <m/>
    <m/>
    <m/>
    <m/>
    <m/>
    <n v="36"/>
    <m/>
    <m/>
    <m/>
    <m/>
    <m/>
    <m/>
    <n v="24"/>
    <m/>
    <m/>
    <m/>
    <m/>
    <m/>
    <m/>
    <m/>
    <m/>
    <m/>
    <m/>
    <m/>
    <m/>
    <m/>
    <n v="60"/>
    <m/>
    <m/>
    <m/>
    <n v="48"/>
    <m/>
    <x v="0"/>
    <n v="456"/>
    <x v="55"/>
    <x v="55"/>
    <x v="0"/>
    <s v="Polipropilenă USP 3-0, ac 30 mm  ( 001811 )"/>
    <x v="55"/>
    <s v="Bucată"/>
    <n v="456"/>
    <x v="38"/>
    <x v="38"/>
    <n v="6038.0328"/>
    <n v="6521.0735999999997"/>
    <x v="54"/>
    <x v="4"/>
    <x v="5"/>
    <x v="55"/>
    <x v="35"/>
    <x v="5"/>
    <x v="1"/>
  </r>
  <r>
    <x v="13"/>
    <x v="56"/>
    <m/>
    <m/>
    <m/>
    <m/>
    <m/>
    <m/>
    <m/>
    <m/>
    <m/>
    <m/>
    <m/>
    <n v="96"/>
    <m/>
    <n v="900"/>
    <m/>
    <m/>
    <m/>
    <m/>
    <m/>
    <m/>
    <m/>
    <m/>
    <n v="96"/>
    <m/>
    <m/>
    <n v="36"/>
    <m/>
    <m/>
    <m/>
    <m/>
    <m/>
    <m/>
    <m/>
    <m/>
    <m/>
    <m/>
    <m/>
    <m/>
    <m/>
    <m/>
    <m/>
    <m/>
    <m/>
    <m/>
    <m/>
    <m/>
    <m/>
    <m/>
    <m/>
    <m/>
    <m/>
    <m/>
    <n v="24"/>
    <m/>
    <n v="12"/>
    <m/>
    <m/>
    <n v="48"/>
    <n v="60"/>
    <x v="0"/>
    <n v="1272"/>
    <x v="56"/>
    <x v="56"/>
    <x v="0"/>
    <s v="Polipropilenă USP 4-0, 2 ace  ( 001812 )"/>
    <x v="56"/>
    <s v="Bucată"/>
    <n v="1272"/>
    <x v="38"/>
    <x v="38"/>
    <n v="16842.9336"/>
    <n v="18190.3632"/>
    <x v="55"/>
    <x v="4"/>
    <x v="5"/>
    <x v="56"/>
    <x v="36"/>
    <x v="5"/>
    <x v="1"/>
  </r>
  <r>
    <x v="13"/>
    <x v="57"/>
    <m/>
    <m/>
    <m/>
    <n v="120"/>
    <m/>
    <m/>
    <m/>
    <m/>
    <n v="96"/>
    <m/>
    <n v="600"/>
    <m/>
    <m/>
    <n v="300"/>
    <n v="600"/>
    <n v="300"/>
    <m/>
    <m/>
    <n v="120"/>
    <m/>
    <m/>
    <m/>
    <n v="60"/>
    <m/>
    <m/>
    <n v="36"/>
    <m/>
    <m/>
    <m/>
    <n v="120"/>
    <m/>
    <n v="24"/>
    <m/>
    <n v="48"/>
    <m/>
    <m/>
    <m/>
    <m/>
    <m/>
    <m/>
    <m/>
    <n v="24"/>
    <m/>
    <m/>
    <m/>
    <m/>
    <m/>
    <m/>
    <m/>
    <m/>
    <m/>
    <m/>
    <m/>
    <m/>
    <n v="12"/>
    <m/>
    <m/>
    <n v="48"/>
    <n v="60"/>
    <x v="0"/>
    <n v="2568"/>
    <x v="57"/>
    <x v="57"/>
    <x v="0"/>
    <s v="Polipropilenă USP 4-0, ac 19 mm  ( 001813 )"/>
    <x v="57"/>
    <s v="Bucată"/>
    <n v="2568"/>
    <x v="37"/>
    <x v="37"/>
    <n v="23073.736799999999"/>
    <n v="24919.615200000004"/>
    <x v="56"/>
    <x v="4"/>
    <x v="5"/>
    <x v="57"/>
    <x v="36"/>
    <x v="5"/>
    <x v="1"/>
  </r>
  <r>
    <x v="13"/>
    <x v="58"/>
    <n v="24"/>
    <m/>
    <m/>
    <m/>
    <m/>
    <m/>
    <m/>
    <m/>
    <m/>
    <m/>
    <n v="480"/>
    <n v="396"/>
    <m/>
    <n v="348"/>
    <m/>
    <m/>
    <m/>
    <m/>
    <n v="252"/>
    <m/>
    <m/>
    <m/>
    <n v="216"/>
    <m/>
    <m/>
    <n v="24"/>
    <m/>
    <m/>
    <m/>
    <m/>
    <m/>
    <m/>
    <m/>
    <m/>
    <m/>
    <n v="96"/>
    <m/>
    <m/>
    <m/>
    <m/>
    <m/>
    <m/>
    <m/>
    <m/>
    <m/>
    <m/>
    <m/>
    <m/>
    <m/>
    <m/>
    <m/>
    <n v="24"/>
    <n v="24"/>
    <n v="72"/>
    <m/>
    <m/>
    <m/>
    <n v="36"/>
    <n v="24"/>
    <x v="0"/>
    <n v="2016"/>
    <x v="58"/>
    <x v="58"/>
    <x v="0"/>
    <s v="Polipropilenă USP 4-0, ac 20 mm  ( 001814 )"/>
    <x v="58"/>
    <s v="Bucată"/>
    <n v="2016"/>
    <x v="37"/>
    <x v="37"/>
    <n v="18113.961599999999"/>
    <n v="19563.062400000003"/>
    <x v="57"/>
    <x v="4"/>
    <x v="5"/>
    <x v="58"/>
    <x v="36"/>
    <x v="5"/>
    <x v="1"/>
  </r>
  <r>
    <x v="13"/>
    <x v="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60"/>
    <m/>
    <m/>
    <m/>
    <m/>
    <m/>
    <m/>
    <m/>
    <m/>
    <m/>
    <m/>
    <m/>
    <m/>
    <m/>
    <m/>
    <m/>
    <m/>
    <x v="0"/>
    <n v="60"/>
    <x v="59"/>
    <x v="59"/>
    <x v="0"/>
    <s v="Polipropilenă USP 4-0, ac 30 mm  ( 001815 )"/>
    <x v="59"/>
    <s v="Bucată"/>
    <n v="60"/>
    <x v="37"/>
    <x v="37"/>
    <n v="539.10599999999999"/>
    <n v="582.23400000000004"/>
    <x v="58"/>
    <x v="6"/>
    <x v="5"/>
    <x v="59"/>
    <x v="36"/>
    <x v="5"/>
    <x v="1"/>
  </r>
  <r>
    <x v="14"/>
    <x v="60"/>
    <m/>
    <m/>
    <m/>
    <m/>
    <m/>
    <m/>
    <m/>
    <m/>
    <m/>
    <m/>
    <n v="12"/>
    <m/>
    <m/>
    <m/>
    <m/>
    <m/>
    <m/>
    <m/>
    <m/>
    <m/>
    <m/>
    <m/>
    <n v="168"/>
    <m/>
    <m/>
    <m/>
    <m/>
    <m/>
    <m/>
    <m/>
    <n v="60"/>
    <m/>
    <m/>
    <m/>
    <m/>
    <m/>
    <m/>
    <n v="12"/>
    <m/>
    <m/>
    <m/>
    <m/>
    <m/>
    <m/>
    <m/>
    <m/>
    <m/>
    <m/>
    <m/>
    <m/>
    <m/>
    <m/>
    <m/>
    <m/>
    <m/>
    <m/>
    <m/>
    <m/>
    <m/>
    <x v="0"/>
    <n v="252"/>
    <x v="60"/>
    <x v="60"/>
    <x v="0"/>
    <s v="Polipropilenă USP 10-0, 2 ace, oftalmologie  ( 001801 )"/>
    <x v="60"/>
    <s v="Bucată"/>
    <n v="252"/>
    <x v="39"/>
    <x v="39"/>
    <n v="34020"/>
    <n v="36741.600000000006"/>
    <x v="59"/>
    <x v="3"/>
    <x v="3"/>
    <x v="60"/>
    <x v="37"/>
    <x v="3"/>
    <x v="0"/>
  </r>
  <r>
    <x v="14"/>
    <x v="61"/>
    <m/>
    <m/>
    <m/>
    <m/>
    <m/>
    <m/>
    <m/>
    <m/>
    <m/>
    <m/>
    <n v="12"/>
    <m/>
    <m/>
    <m/>
    <m/>
    <m/>
    <m/>
    <m/>
    <n v="24"/>
    <m/>
    <n v="12"/>
    <m/>
    <n v="1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8"/>
    <x v="61"/>
    <x v="61"/>
    <x v="0"/>
    <s v="Polipropilenă USP 10-0, 2 ace, oftalmologie  ( 001803 )"/>
    <x v="61"/>
    <s v="Bucată"/>
    <n v="168"/>
    <x v="40"/>
    <x v="40"/>
    <n v="18984"/>
    <n v="20502.72"/>
    <x v="60"/>
    <x v="3"/>
    <x v="3"/>
    <x v="61"/>
    <x v="38"/>
    <x v="3"/>
    <x v="0"/>
  </r>
  <r>
    <x v="15"/>
    <x v="62"/>
    <m/>
    <m/>
    <m/>
    <m/>
    <m/>
    <m/>
    <m/>
    <m/>
    <m/>
    <m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"/>
    <x v="62"/>
    <x v="62"/>
    <x v="0"/>
    <s v="10.4. Fire atraumatice cardiovasculară monofilament  cu  2 ace Poliofelin sintetic liniar si polipropilen şi polietilen pentru artere coronare USP 8-0.  ( 001718 )"/>
    <x v="62"/>
    <s v="Bucată"/>
    <n v="12"/>
    <x v="41"/>
    <x v="41"/>
    <n v="2341.1999999999998"/>
    <n v="2809.44"/>
    <x v="61"/>
    <x v="5"/>
    <x v="7"/>
    <x v="62"/>
    <x v="39"/>
    <x v="6"/>
    <x v="2"/>
  </r>
  <r>
    <x v="15"/>
    <x v="63"/>
    <m/>
    <m/>
    <m/>
    <m/>
    <m/>
    <m/>
    <m/>
    <m/>
    <m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"/>
    <x v="63"/>
    <x v="63"/>
    <x v="0"/>
    <s v="10.7. Fire atraumatice cardiovasculară monofilament  cu  2 ace. USP 2-0.  lungime ac 37 mm  ( 001701 )"/>
    <x v="63"/>
    <s v="Bucată"/>
    <n v="12"/>
    <x v="42"/>
    <x v="42"/>
    <n v="570.12"/>
    <n v="684.12"/>
    <x v="62"/>
    <x v="5"/>
    <x v="7"/>
    <x v="63"/>
    <x v="39"/>
    <x v="6"/>
    <x v="2"/>
  </r>
  <r>
    <x v="15"/>
    <x v="64"/>
    <m/>
    <m/>
    <m/>
    <m/>
    <m/>
    <m/>
    <m/>
    <m/>
    <m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"/>
    <x v="64"/>
    <x v="64"/>
    <x v="0"/>
    <s v="10.9. Fire atraumatice cardiovasculară monofilament  cu  2 ace. USP 3-0. lungime ac 25-26 mm  ( 001704 )"/>
    <x v="64"/>
    <s v="Bucată"/>
    <n v="12"/>
    <x v="43"/>
    <x v="43"/>
    <n v="518.52"/>
    <n v="622.20000000000005"/>
    <x v="63"/>
    <x v="5"/>
    <x v="7"/>
    <x v="64"/>
    <x v="39"/>
    <x v="6"/>
    <x v="2"/>
  </r>
  <r>
    <x v="15"/>
    <x v="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2"/>
    <m/>
    <m/>
    <x v="0"/>
    <n v="12"/>
    <x v="65"/>
    <x v="65"/>
    <x v="0"/>
    <s v="10.30. Fire atraumatice cardiovasculară monofilament  cu 2 ace. USP 2-0. lungimea acului 26 mm  ( 001700 )"/>
    <x v="65"/>
    <s v="Bucată"/>
    <n v="12"/>
    <x v="44"/>
    <x v="44"/>
    <n v="458.40000000000003"/>
    <n v="550.20000000000005"/>
    <x v="64"/>
    <x v="5"/>
    <x v="7"/>
    <x v="65"/>
    <x v="39"/>
    <x v="6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BEA8470-11DB-490D-8590-ACD9C3E49917}" name="PivotTable3" cacheId="0" dataOnRows="1" dataPosition="0" applyNumberFormats="0" applyBorderFormats="0" applyFontFormats="0" applyPatternFormats="0" applyAlignmentFormats="0" applyWidthHeightFormats="1" dataCaption="Values" updatedVersion="7" minRefreshableVersion="3" showDrill="0" useAutoFormatting="1" itemPrintTitles="1" createdVersion="7" indent="0" compact="0" compactData="0" multipleFieldFilters="0">
  <location ref="A3:P180" firstHeaderRow="1" firstDataRow="1" firstDataCol="15" rowPageCount="1" colPageCount="1"/>
  <pivotFields count="81">
    <pivotField compact="0" outline="0" showAll="0" defaultSubtota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</items>
    </pivotField>
    <pivotField axis="axisRow" compact="0" outline="0" showAll="0" defaultSubtotal="0">
      <items count="66">
        <item x="6"/>
        <item x="7"/>
        <item x="8"/>
        <item x="9"/>
        <item x="65"/>
        <item x="62"/>
        <item x="63"/>
        <item x="64"/>
        <item x="0"/>
        <item x="1"/>
        <item x="2"/>
        <item x="3"/>
        <item x="4"/>
        <item x="5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45"/>
        <item x="36"/>
        <item x="37"/>
        <item x="38"/>
        <item x="39"/>
        <item x="60"/>
        <item x="61"/>
        <item x="40"/>
        <item x="41"/>
        <item x="42"/>
        <item x="43"/>
        <item x="44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</items>
    </pivotField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axis="axisRow" compact="0" outline="0" showAll="0" defaultSubtotal="0">
      <items count="1">
        <item x="0"/>
      </items>
    </pivotField>
    <pivotField compact="0" outline="0" showAll="0" defaultSubtotal="0"/>
    <pivotField axis="axisRow" compact="0" outline="0" showAll="0" defaultSubtotal="0">
      <items count="66">
        <item x="6"/>
        <item x="0"/>
        <item x="1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2"/>
        <item x="3"/>
        <item x="4"/>
        <item x="5"/>
        <item x="7"/>
        <item x="8"/>
        <item x="9"/>
      </items>
    </pivotField>
    <pivotField axis="axisRow" compact="0" outline="0" showAll="0" defaultSubtotal="0">
      <items count="66">
        <item x="0"/>
        <item x="1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2"/>
        <item x="3"/>
        <item x="4"/>
        <item x="5"/>
        <item x="6"/>
        <item x="7"/>
        <item x="8"/>
        <item x="9"/>
      </items>
    </pivotField>
    <pivotField axis="axisRow" compact="0" outline="0" showAll="0" defaultSubtotal="0">
      <items count="1">
        <item x="0"/>
      </items>
    </pivotField>
    <pivotField compact="0" outline="0" showAll="0" defaultSubtotal="0"/>
    <pivotField axis="axisRow" compact="0" outline="0" showAll="0" defaultSubtotal="0">
      <items count="66">
        <item x="6"/>
        <item x="7"/>
        <item x="8"/>
        <item x="9"/>
        <item x="65"/>
        <item x="62"/>
        <item x="63"/>
        <item x="64"/>
        <item x="0"/>
        <item x="1"/>
        <item x="2"/>
        <item x="3"/>
        <item x="4"/>
        <item x="5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45"/>
        <item x="36"/>
        <item x="37"/>
        <item x="38"/>
        <item x="39"/>
        <item x="60"/>
        <item x="61"/>
        <item x="40"/>
        <item x="41"/>
        <item x="42"/>
        <item x="43"/>
        <item x="44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45">
        <item x="35"/>
        <item x="30"/>
        <item x="34"/>
        <item x="31"/>
        <item x="36"/>
        <item x="21"/>
        <item x="23"/>
        <item x="37"/>
        <item x="20"/>
        <item x="7"/>
        <item x="32"/>
        <item x="22"/>
        <item x="33"/>
        <item x="28"/>
        <item x="24"/>
        <item x="29"/>
        <item x="38"/>
        <item x="8"/>
        <item x="26"/>
        <item x="15"/>
        <item x="11"/>
        <item x="12"/>
        <item x="16"/>
        <item x="18"/>
        <item x="10"/>
        <item x="25"/>
        <item x="17"/>
        <item x="14"/>
        <item x="19"/>
        <item x="9"/>
        <item x="27"/>
        <item x="44"/>
        <item x="13"/>
        <item x="43"/>
        <item x="42"/>
        <item x="2"/>
        <item x="1"/>
        <item x="0"/>
        <item x="6"/>
        <item x="5"/>
        <item x="4"/>
        <item x="40"/>
        <item x="3"/>
        <item x="39"/>
        <item x="41"/>
      </items>
    </pivotField>
    <pivotField axis="axisRow" compact="0" outline="0" showAll="0" defaultSubtotal="0">
      <items count="45">
        <item x="35"/>
        <item x="30"/>
        <item x="34"/>
        <item x="31"/>
        <item x="36"/>
        <item x="21"/>
        <item x="23"/>
        <item x="37"/>
        <item x="20"/>
        <item x="7"/>
        <item x="32"/>
        <item x="22"/>
        <item x="33"/>
        <item x="28"/>
        <item x="29"/>
        <item x="38"/>
        <item x="24"/>
        <item x="8"/>
        <item x="26"/>
        <item x="15"/>
        <item x="11"/>
        <item x="12"/>
        <item x="16"/>
        <item x="18"/>
        <item x="10"/>
        <item x="25"/>
        <item x="17"/>
        <item x="14"/>
        <item x="19"/>
        <item x="9"/>
        <item x="27"/>
        <item x="44"/>
        <item x="13"/>
        <item x="43"/>
        <item x="42"/>
        <item x="2"/>
        <item x="1"/>
        <item x="0"/>
        <item x="6"/>
        <item x="5"/>
        <item x="40"/>
        <item x="3"/>
        <item x="4"/>
        <item x="39"/>
        <item x="41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65">
        <item x="10"/>
        <item x="9"/>
        <item x="6"/>
        <item x="59"/>
        <item x="60"/>
        <item x="7"/>
        <item x="8"/>
        <item x="28"/>
        <item x="26"/>
        <item x="27"/>
        <item x="30"/>
        <item x="29"/>
        <item x="5"/>
        <item x="19"/>
        <item x="22"/>
        <item x="40"/>
        <item x="43"/>
        <item x="41"/>
        <item x="39"/>
        <item x="42"/>
        <item x="35"/>
        <item x="37"/>
        <item x="38"/>
        <item x="36"/>
        <item x="44"/>
        <item x="45"/>
        <item x="49"/>
        <item x="48"/>
        <item x="46"/>
        <item x="47"/>
        <item x="50"/>
        <item x="31"/>
        <item x="24"/>
        <item x="1"/>
        <item x="0"/>
        <item x="4"/>
        <item x="3"/>
        <item x="2"/>
        <item x="17"/>
        <item x="18"/>
        <item x="15"/>
        <item x="16"/>
        <item x="21"/>
        <item x="20"/>
        <item x="23"/>
        <item x="25"/>
        <item x="32"/>
        <item x="34"/>
        <item x="33"/>
        <item x="12"/>
        <item x="11"/>
        <item x="14"/>
        <item x="13"/>
        <item x="54"/>
        <item x="53"/>
        <item x="51"/>
        <item x="52"/>
        <item x="56"/>
        <item x="58"/>
        <item x="57"/>
        <item x="55"/>
        <item x="64"/>
        <item x="61"/>
        <item x="62"/>
        <item x="63"/>
      </items>
    </pivotField>
    <pivotField axis="axisRow" compact="0" outline="0" showAll="0" defaultSubtotal="0">
      <items count="7">
        <item x="0"/>
        <item x="4"/>
        <item x="6"/>
        <item x="3"/>
        <item x="5"/>
        <item x="2"/>
        <item x="1"/>
      </items>
    </pivotField>
    <pivotField axis="axisRow" compact="0" outline="0" showAll="0" defaultSubtotal="0">
      <items count="11">
        <item x="5"/>
        <item x="2"/>
        <item x="0"/>
        <item x="10"/>
        <item x="4"/>
        <item x="3"/>
        <item x="7"/>
        <item x="6"/>
        <item x="8"/>
        <item x="1"/>
        <item x="9"/>
      </items>
    </pivotField>
    <pivotField axis="axisRow" compact="0" outline="0" showAll="0" defaultSubtotal="0">
      <items count="66">
        <item x="63"/>
        <item x="64"/>
        <item x="65"/>
        <item x="20"/>
        <item x="23"/>
        <item x="62"/>
        <item x="32"/>
        <item x="21"/>
        <item x="22"/>
        <item x="24"/>
        <item x="25"/>
        <item x="26"/>
        <item x="33"/>
        <item x="34"/>
        <item x="35"/>
        <item x="16"/>
        <item x="19"/>
        <item x="0"/>
        <item x="1"/>
        <item x="2"/>
        <item x="3"/>
        <item x="4"/>
        <item x="17"/>
        <item x="18"/>
        <item x="5"/>
        <item x="6"/>
        <item x="7"/>
        <item x="10"/>
        <item x="11"/>
        <item x="8"/>
        <item x="9"/>
        <item x="12"/>
        <item x="13"/>
        <item x="14"/>
        <item x="15"/>
        <item x="27"/>
        <item x="28"/>
        <item x="29"/>
        <item x="30"/>
        <item x="31"/>
        <item x="45"/>
        <item x="37"/>
        <item x="36"/>
        <item x="38"/>
        <item x="39"/>
        <item x="60"/>
        <item x="61"/>
        <item x="40"/>
        <item x="41"/>
        <item x="42"/>
        <item x="43"/>
        <item x="44"/>
        <item x="46"/>
        <item x="50"/>
        <item x="49"/>
        <item x="47"/>
        <item x="51"/>
        <item x="48"/>
        <item x="52"/>
        <item x="53"/>
        <item x="54"/>
        <item x="55"/>
        <item x="56"/>
        <item x="57"/>
        <item x="58"/>
        <item x="59"/>
      </items>
    </pivotField>
    <pivotField axis="axisRow" compact="0" outline="0" showAll="0" defaultSubtotal="0">
      <items count="40">
        <item x="14"/>
        <item x="9"/>
        <item x="26"/>
        <item x="27"/>
        <item x="8"/>
        <item x="5"/>
        <item x="35"/>
        <item x="36"/>
        <item x="10"/>
        <item x="11"/>
        <item x="23"/>
        <item x="39"/>
        <item x="0"/>
        <item x="1"/>
        <item x="4"/>
        <item x="2"/>
        <item x="3"/>
        <item x="6"/>
        <item x="7"/>
        <item x="15"/>
        <item x="24"/>
        <item x="25"/>
        <item x="37"/>
        <item x="38"/>
        <item x="19"/>
        <item x="22"/>
        <item x="21"/>
        <item x="30"/>
        <item x="31"/>
        <item x="20"/>
        <item x="18"/>
        <item x="32"/>
        <item x="33"/>
        <item x="34"/>
        <item x="28"/>
        <item x="29"/>
        <item x="13"/>
        <item x="12"/>
        <item x="17"/>
        <item x="16"/>
      </items>
    </pivotField>
    <pivotField axis="axisPage" compact="0" outline="0" multipleItemSelectionAllowed="1" showAll="0" defaultSubtotal="0">
      <items count="8">
        <item h="1" x="5"/>
        <item h="1" x="2"/>
        <item h="1" x="3"/>
        <item h="1" x="4"/>
        <item h="1" x="1"/>
        <item h="1" x="6"/>
        <item h="1" x="7"/>
        <item x="0"/>
      </items>
    </pivotField>
    <pivotField axis="axisRow" compact="0" outline="0" showAll="0" defaultSubtotal="0">
      <items count="3">
        <item x="0"/>
        <item x="1"/>
        <item x="2"/>
      </items>
    </pivotField>
  </pivotFields>
  <rowFields count="15">
    <field x="-2"/>
    <field x="63"/>
    <field x="64"/>
    <field x="65"/>
    <field x="80"/>
    <field x="1"/>
    <field x="61"/>
    <field x="67"/>
    <field x="70"/>
    <field x="71"/>
    <field x="74"/>
    <field x="75"/>
    <field x="76"/>
    <field x="77"/>
    <field x="78"/>
  </rowFields>
  <rowItems count="177">
    <i>
      <x/>
      <x v="1"/>
      <x/>
      <x/>
      <x/>
      <x v="8"/>
      <x/>
      <x v="8"/>
      <x v="37"/>
      <x v="37"/>
      <x v="34"/>
      <x/>
      <x v="2"/>
      <x v="17"/>
      <x v="12"/>
    </i>
    <i r="1">
      <x v="2"/>
      <x v="1"/>
      <x/>
      <x/>
      <x v="9"/>
      <x/>
      <x v="9"/>
      <x v="37"/>
      <x v="37"/>
      <x v="33"/>
      <x/>
      <x v="2"/>
      <x v="18"/>
      <x v="13"/>
    </i>
    <i i="1">
      <x v="1"/>
      <x v="1"/>
      <x/>
      <x/>
      <x/>
      <x v="8"/>
      <x/>
      <x v="8"/>
      <x v="37"/>
      <x v="37"/>
      <x v="34"/>
      <x/>
      <x v="2"/>
      <x v="17"/>
      <x v="12"/>
    </i>
    <i r="1" i="1">
      <x v="2"/>
      <x v="1"/>
      <x/>
      <x/>
      <x v="9"/>
      <x/>
      <x v="9"/>
      <x v="37"/>
      <x v="37"/>
      <x v="33"/>
      <x/>
      <x v="2"/>
      <x v="18"/>
      <x v="13"/>
    </i>
    <i i="2">
      <x v="2"/>
      <x v="1"/>
      <x/>
      <x/>
      <x/>
      <x v="8"/>
      <x/>
      <x v="8"/>
      <x v="37"/>
      <x v="37"/>
      <x v="34"/>
      <x/>
      <x v="2"/>
      <x v="17"/>
      <x v="12"/>
    </i>
    <i r="1" i="2">
      <x v="2"/>
      <x v="1"/>
      <x/>
      <x/>
      <x v="9"/>
      <x/>
      <x v="9"/>
      <x v="37"/>
      <x v="37"/>
      <x v="33"/>
      <x/>
      <x v="2"/>
      <x v="18"/>
      <x v="13"/>
    </i>
    <i i="3">
      <x v="3"/>
      <x v="1"/>
      <x/>
      <x/>
      <x/>
      <x v="8"/>
      <x/>
      <x v="8"/>
      <x v="37"/>
      <x v="37"/>
      <x v="34"/>
      <x/>
      <x v="2"/>
      <x v="17"/>
      <x v="12"/>
    </i>
    <i r="1" i="3">
      <x v="2"/>
      <x v="1"/>
      <x/>
      <x/>
      <x v="9"/>
      <x/>
      <x v="9"/>
      <x v="37"/>
      <x v="37"/>
      <x v="33"/>
      <x/>
      <x v="2"/>
      <x v="18"/>
      <x v="13"/>
    </i>
    <i i="4">
      <x v="4"/>
      <x v="1"/>
      <x/>
      <x/>
      <x/>
      <x v="8"/>
      <x/>
      <x v="8"/>
      <x v="37"/>
      <x v="37"/>
      <x v="34"/>
      <x/>
      <x v="2"/>
      <x v="17"/>
      <x v="12"/>
    </i>
    <i r="1" i="4">
      <x v="2"/>
      <x v="1"/>
      <x/>
      <x/>
      <x v="9"/>
      <x/>
      <x v="9"/>
      <x v="37"/>
      <x v="37"/>
      <x v="33"/>
      <x/>
      <x v="2"/>
      <x v="18"/>
      <x v="13"/>
    </i>
    <i i="5">
      <x v="5"/>
      <x v="1"/>
      <x/>
      <x/>
      <x/>
      <x v="8"/>
      <x/>
      <x v="8"/>
      <x v="37"/>
      <x v="37"/>
      <x v="34"/>
      <x/>
      <x v="2"/>
      <x v="17"/>
      <x v="12"/>
    </i>
    <i r="1" i="5">
      <x v="2"/>
      <x v="1"/>
      <x/>
      <x/>
      <x v="9"/>
      <x/>
      <x v="9"/>
      <x v="37"/>
      <x v="37"/>
      <x v="33"/>
      <x/>
      <x v="2"/>
      <x v="18"/>
      <x v="13"/>
    </i>
    <i i="6">
      <x v="6"/>
      <x v="1"/>
      <x/>
      <x/>
      <x/>
      <x v="8"/>
      <x/>
      <x v="8"/>
      <x v="37"/>
      <x v="37"/>
      <x v="34"/>
      <x/>
      <x v="2"/>
      <x v="17"/>
      <x v="12"/>
    </i>
    <i r="1" i="6">
      <x v="2"/>
      <x v="1"/>
      <x/>
      <x/>
      <x v="9"/>
      <x/>
      <x v="9"/>
      <x v="37"/>
      <x v="37"/>
      <x v="33"/>
      <x/>
      <x v="2"/>
      <x v="18"/>
      <x v="13"/>
    </i>
    <i i="7">
      <x v="7"/>
      <x v="1"/>
      <x/>
      <x/>
      <x/>
      <x v="8"/>
      <x/>
      <x v="8"/>
      <x v="37"/>
      <x v="37"/>
      <x v="34"/>
      <x/>
      <x v="2"/>
      <x v="17"/>
      <x v="12"/>
    </i>
    <i r="1" i="7">
      <x v="2"/>
      <x v="1"/>
      <x/>
      <x/>
      <x v="9"/>
      <x/>
      <x v="9"/>
      <x v="37"/>
      <x v="37"/>
      <x v="33"/>
      <x/>
      <x v="2"/>
      <x v="18"/>
      <x v="13"/>
    </i>
    <i i="8">
      <x v="8"/>
      <x v="1"/>
      <x/>
      <x/>
      <x/>
      <x v="8"/>
      <x/>
      <x v="8"/>
      <x v="37"/>
      <x v="37"/>
      <x v="34"/>
      <x/>
      <x v="2"/>
      <x v="17"/>
      <x v="12"/>
    </i>
    <i r="1" i="8">
      <x v="2"/>
      <x v="1"/>
      <x/>
      <x/>
      <x v="9"/>
      <x/>
      <x v="9"/>
      <x v="37"/>
      <x v="37"/>
      <x v="33"/>
      <x/>
      <x v="2"/>
      <x v="18"/>
      <x v="13"/>
    </i>
    <i i="9">
      <x v="9"/>
      <x v="1"/>
      <x/>
      <x/>
      <x/>
      <x v="8"/>
      <x/>
      <x v="8"/>
      <x v="37"/>
      <x v="37"/>
      <x v="34"/>
      <x/>
      <x v="2"/>
      <x v="17"/>
      <x v="12"/>
    </i>
    <i r="1" i="9">
      <x v="2"/>
      <x v="1"/>
      <x/>
      <x/>
      <x v="9"/>
      <x/>
      <x v="9"/>
      <x v="37"/>
      <x v="37"/>
      <x v="33"/>
      <x/>
      <x v="2"/>
      <x v="18"/>
      <x v="13"/>
    </i>
    <i i="10">
      <x v="10"/>
      <x v="1"/>
      <x/>
      <x/>
      <x/>
      <x v="8"/>
      <x/>
      <x v="8"/>
      <x v="37"/>
      <x v="37"/>
      <x v="34"/>
      <x/>
      <x v="2"/>
      <x v="17"/>
      <x v="12"/>
    </i>
    <i r="1" i="10">
      <x v="2"/>
      <x v="1"/>
      <x/>
      <x/>
      <x v="9"/>
      <x/>
      <x v="9"/>
      <x v="37"/>
      <x v="37"/>
      <x v="33"/>
      <x/>
      <x v="2"/>
      <x v="18"/>
      <x v="13"/>
    </i>
    <i i="11">
      <x v="11"/>
      <x v="1"/>
      <x/>
      <x/>
      <x/>
      <x v="8"/>
      <x/>
      <x v="8"/>
      <x v="37"/>
      <x v="37"/>
      <x v="34"/>
      <x/>
      <x v="2"/>
      <x v="17"/>
      <x v="12"/>
    </i>
    <i r="1" i="11">
      <x v="2"/>
      <x v="1"/>
      <x/>
      <x/>
      <x v="9"/>
      <x/>
      <x v="9"/>
      <x v="37"/>
      <x v="37"/>
      <x v="33"/>
      <x/>
      <x v="2"/>
      <x v="18"/>
      <x v="13"/>
    </i>
    <i i="12">
      <x v="12"/>
      <x v="1"/>
      <x/>
      <x/>
      <x/>
      <x v="8"/>
      <x/>
      <x v="8"/>
      <x v="37"/>
      <x v="37"/>
      <x v="34"/>
      <x/>
      <x v="2"/>
      <x v="17"/>
      <x v="12"/>
    </i>
    <i r="1" i="12">
      <x v="2"/>
      <x v="1"/>
      <x/>
      <x/>
      <x v="9"/>
      <x/>
      <x v="9"/>
      <x v="37"/>
      <x v="37"/>
      <x v="33"/>
      <x/>
      <x v="2"/>
      <x v="18"/>
      <x v="13"/>
    </i>
    <i i="13">
      <x v="13"/>
      <x v="1"/>
      <x/>
      <x/>
      <x/>
      <x v="8"/>
      <x/>
      <x v="8"/>
      <x v="37"/>
      <x v="37"/>
      <x v="34"/>
      <x/>
      <x v="2"/>
      <x v="17"/>
      <x v="12"/>
    </i>
    <i r="1" i="13">
      <x v="2"/>
      <x v="1"/>
      <x/>
      <x/>
      <x v="9"/>
      <x/>
      <x v="9"/>
      <x v="37"/>
      <x v="37"/>
      <x v="33"/>
      <x/>
      <x v="2"/>
      <x v="18"/>
      <x v="13"/>
    </i>
    <i i="14">
      <x v="14"/>
      <x v="1"/>
      <x/>
      <x/>
      <x/>
      <x v="8"/>
      <x/>
      <x v="8"/>
      <x v="37"/>
      <x v="37"/>
      <x v="34"/>
      <x/>
      <x v="2"/>
      <x v="17"/>
      <x v="12"/>
    </i>
    <i r="1" i="14">
      <x v="2"/>
      <x v="1"/>
      <x/>
      <x/>
      <x v="9"/>
      <x/>
      <x v="9"/>
      <x v="37"/>
      <x v="37"/>
      <x v="33"/>
      <x/>
      <x v="2"/>
      <x v="18"/>
      <x v="13"/>
    </i>
    <i i="15">
      <x v="15"/>
      <x v="1"/>
      <x/>
      <x/>
      <x/>
      <x v="8"/>
      <x/>
      <x v="8"/>
      <x v="37"/>
      <x v="37"/>
      <x v="34"/>
      <x/>
      <x v="2"/>
      <x v="17"/>
      <x v="12"/>
    </i>
    <i r="1" i="15">
      <x v="2"/>
      <x v="1"/>
      <x/>
      <x/>
      <x v="9"/>
      <x/>
      <x v="9"/>
      <x v="37"/>
      <x v="37"/>
      <x v="33"/>
      <x/>
      <x v="2"/>
      <x v="18"/>
      <x v="13"/>
    </i>
    <i i="16">
      <x v="16"/>
      <x v="1"/>
      <x/>
      <x/>
      <x/>
      <x v="8"/>
      <x/>
      <x v="8"/>
      <x v="37"/>
      <x v="37"/>
      <x v="34"/>
      <x/>
      <x v="2"/>
      <x v="17"/>
      <x v="12"/>
    </i>
    <i r="1" i="16">
      <x v="2"/>
      <x v="1"/>
      <x/>
      <x/>
      <x v="9"/>
      <x/>
      <x v="9"/>
      <x v="37"/>
      <x v="37"/>
      <x v="33"/>
      <x/>
      <x v="2"/>
      <x v="18"/>
      <x v="13"/>
    </i>
    <i i="17">
      <x v="17"/>
      <x v="1"/>
      <x/>
      <x/>
      <x/>
      <x v="8"/>
      <x/>
      <x v="8"/>
      <x v="37"/>
      <x v="37"/>
      <x v="34"/>
      <x/>
      <x v="2"/>
      <x v="17"/>
      <x v="12"/>
    </i>
    <i r="1" i="17">
      <x v="2"/>
      <x v="1"/>
      <x/>
      <x/>
      <x v="9"/>
      <x/>
      <x v="9"/>
      <x v="37"/>
      <x v="37"/>
      <x v="33"/>
      <x/>
      <x v="2"/>
      <x v="18"/>
      <x v="13"/>
    </i>
    <i i="18">
      <x v="18"/>
      <x v="1"/>
      <x/>
      <x/>
      <x/>
      <x v="8"/>
      <x/>
      <x v="8"/>
      <x v="37"/>
      <x v="37"/>
      <x v="34"/>
      <x/>
      <x v="2"/>
      <x v="17"/>
      <x v="12"/>
    </i>
    <i r="1" i="18">
      <x v="2"/>
      <x v="1"/>
      <x/>
      <x/>
      <x v="9"/>
      <x/>
      <x v="9"/>
      <x v="37"/>
      <x v="37"/>
      <x v="33"/>
      <x/>
      <x v="2"/>
      <x v="18"/>
      <x v="13"/>
    </i>
    <i i="19">
      <x v="19"/>
      <x v="1"/>
      <x/>
      <x/>
      <x/>
      <x v="8"/>
      <x/>
      <x v="8"/>
      <x v="37"/>
      <x v="37"/>
      <x v="34"/>
      <x/>
      <x v="2"/>
      <x v="17"/>
      <x v="12"/>
    </i>
    <i r="1" i="19">
      <x v="2"/>
      <x v="1"/>
      <x/>
      <x/>
      <x v="9"/>
      <x/>
      <x v="9"/>
      <x v="37"/>
      <x v="37"/>
      <x v="33"/>
      <x/>
      <x v="2"/>
      <x v="18"/>
      <x v="13"/>
    </i>
    <i i="20">
      <x v="20"/>
      <x v="1"/>
      <x/>
      <x/>
      <x/>
      <x v="8"/>
      <x/>
      <x v="8"/>
      <x v="37"/>
      <x v="37"/>
      <x v="34"/>
      <x/>
      <x v="2"/>
      <x v="17"/>
      <x v="12"/>
    </i>
    <i r="1" i="20">
      <x v="2"/>
      <x v="1"/>
      <x/>
      <x/>
      <x v="9"/>
      <x/>
      <x v="9"/>
      <x v="37"/>
      <x v="37"/>
      <x v="33"/>
      <x/>
      <x v="2"/>
      <x v="18"/>
      <x v="13"/>
    </i>
    <i i="21">
      <x v="21"/>
      <x v="1"/>
      <x/>
      <x/>
      <x/>
      <x v="8"/>
      <x/>
      <x v="8"/>
      <x v="37"/>
      <x v="37"/>
      <x v="34"/>
      <x/>
      <x v="2"/>
      <x v="17"/>
      <x v="12"/>
    </i>
    <i r="1" i="21">
      <x v="2"/>
      <x v="1"/>
      <x/>
      <x/>
      <x v="9"/>
      <x/>
      <x v="9"/>
      <x v="37"/>
      <x v="37"/>
      <x v="33"/>
      <x/>
      <x v="2"/>
      <x v="18"/>
      <x v="13"/>
    </i>
    <i i="22">
      <x v="22"/>
      <x v="1"/>
      <x/>
      <x/>
      <x/>
      <x v="8"/>
      <x/>
      <x v="8"/>
      <x v="37"/>
      <x v="37"/>
      <x v="34"/>
      <x/>
      <x v="2"/>
      <x v="17"/>
      <x v="12"/>
    </i>
    <i r="1" i="22">
      <x v="2"/>
      <x v="1"/>
      <x/>
      <x/>
      <x v="9"/>
      <x/>
      <x v="9"/>
      <x v="37"/>
      <x v="37"/>
      <x v="33"/>
      <x/>
      <x v="2"/>
      <x v="18"/>
      <x v="13"/>
    </i>
    <i i="23">
      <x v="23"/>
      <x v="1"/>
      <x/>
      <x/>
      <x/>
      <x v="8"/>
      <x/>
      <x v="8"/>
      <x v="37"/>
      <x v="37"/>
      <x v="34"/>
      <x/>
      <x v="2"/>
      <x v="17"/>
      <x v="12"/>
    </i>
    <i r="1" i="23">
      <x v="2"/>
      <x v="1"/>
      <x/>
      <x/>
      <x v="9"/>
      <x/>
      <x v="9"/>
      <x v="37"/>
      <x v="37"/>
      <x v="33"/>
      <x/>
      <x v="2"/>
      <x v="18"/>
      <x v="13"/>
    </i>
    <i i="24">
      <x v="24"/>
      <x v="1"/>
      <x/>
      <x/>
      <x/>
      <x v="8"/>
      <x/>
      <x v="8"/>
      <x v="37"/>
      <x v="37"/>
      <x v="34"/>
      <x/>
      <x v="2"/>
      <x v="17"/>
      <x v="12"/>
    </i>
    <i r="1" i="24">
      <x v="2"/>
      <x v="1"/>
      <x/>
      <x/>
      <x v="9"/>
      <x/>
      <x v="9"/>
      <x v="37"/>
      <x v="37"/>
      <x v="33"/>
      <x/>
      <x v="2"/>
      <x v="18"/>
      <x v="13"/>
    </i>
    <i i="25">
      <x v="25"/>
      <x v="1"/>
      <x/>
      <x/>
      <x/>
      <x v="8"/>
      <x/>
      <x v="8"/>
      <x v="37"/>
      <x v="37"/>
      <x v="34"/>
      <x/>
      <x v="2"/>
      <x v="17"/>
      <x v="12"/>
    </i>
    <i r="1" i="25">
      <x v="2"/>
      <x v="1"/>
      <x/>
      <x/>
      <x v="9"/>
      <x/>
      <x v="9"/>
      <x v="37"/>
      <x v="37"/>
      <x v="33"/>
      <x/>
      <x v="2"/>
      <x v="18"/>
      <x v="13"/>
    </i>
    <i i="26">
      <x v="26"/>
      <x v="1"/>
      <x/>
      <x/>
      <x/>
      <x v="8"/>
      <x/>
      <x v="8"/>
      <x v="37"/>
      <x v="37"/>
      <x v="34"/>
      <x/>
      <x v="2"/>
      <x v="17"/>
      <x v="12"/>
    </i>
    <i r="1" i="26">
      <x v="2"/>
      <x v="1"/>
      <x/>
      <x/>
      <x v="9"/>
      <x/>
      <x v="9"/>
      <x v="37"/>
      <x v="37"/>
      <x v="33"/>
      <x/>
      <x v="2"/>
      <x v="18"/>
      <x v="13"/>
    </i>
    <i i="27">
      <x v="27"/>
      <x v="1"/>
      <x/>
      <x/>
      <x/>
      <x v="8"/>
      <x/>
      <x v="8"/>
      <x v="37"/>
      <x v="37"/>
      <x v="34"/>
      <x/>
      <x v="2"/>
      <x v="17"/>
      <x v="12"/>
    </i>
    <i r="1" i="27">
      <x v="2"/>
      <x v="1"/>
      <x/>
      <x/>
      <x v="9"/>
      <x/>
      <x v="9"/>
      <x v="37"/>
      <x v="37"/>
      <x v="33"/>
      <x/>
      <x v="2"/>
      <x v="18"/>
      <x v="13"/>
    </i>
    <i i="28">
      <x v="28"/>
      <x v="1"/>
      <x/>
      <x/>
      <x/>
      <x v="8"/>
      <x/>
      <x v="8"/>
      <x v="37"/>
      <x v="37"/>
      <x v="34"/>
      <x/>
      <x v="2"/>
      <x v="17"/>
      <x v="12"/>
    </i>
    <i r="1" i="28">
      <x v="2"/>
      <x v="1"/>
      <x/>
      <x/>
      <x v="9"/>
      <x/>
      <x v="9"/>
      <x v="37"/>
      <x v="37"/>
      <x v="33"/>
      <x/>
      <x v="2"/>
      <x v="18"/>
      <x v="13"/>
    </i>
    <i i="29">
      <x v="29"/>
      <x v="1"/>
      <x/>
      <x/>
      <x/>
      <x v="8"/>
      <x/>
      <x v="8"/>
      <x v="37"/>
      <x v="37"/>
      <x v="34"/>
      <x/>
      <x v="2"/>
      <x v="17"/>
      <x v="12"/>
    </i>
    <i r="1" i="29">
      <x v="2"/>
      <x v="1"/>
      <x/>
      <x/>
      <x v="9"/>
      <x/>
      <x v="9"/>
      <x v="37"/>
      <x v="37"/>
      <x v="33"/>
      <x/>
      <x v="2"/>
      <x v="18"/>
      <x v="13"/>
    </i>
    <i i="30">
      <x v="30"/>
      <x v="1"/>
      <x/>
      <x/>
      <x/>
      <x v="8"/>
      <x/>
      <x v="8"/>
      <x v="37"/>
      <x v="37"/>
      <x v="34"/>
      <x/>
      <x v="2"/>
      <x v="17"/>
      <x v="12"/>
    </i>
    <i r="1" i="30">
      <x v="2"/>
      <x v="1"/>
      <x/>
      <x/>
      <x v="9"/>
      <x/>
      <x v="9"/>
      <x v="37"/>
      <x v="37"/>
      <x v="33"/>
      <x/>
      <x v="2"/>
      <x v="18"/>
      <x v="13"/>
    </i>
    <i i="31">
      <x v="31"/>
      <x v="1"/>
      <x/>
      <x/>
      <x/>
      <x v="8"/>
      <x/>
      <x v="8"/>
      <x v="37"/>
      <x v="37"/>
      <x v="34"/>
      <x/>
      <x v="2"/>
      <x v="17"/>
      <x v="12"/>
    </i>
    <i r="1" i="31">
      <x v="2"/>
      <x v="1"/>
      <x/>
      <x/>
      <x v="9"/>
      <x/>
      <x v="9"/>
      <x v="37"/>
      <x v="37"/>
      <x v="33"/>
      <x/>
      <x v="2"/>
      <x v="18"/>
      <x v="13"/>
    </i>
    <i i="32">
      <x v="32"/>
      <x v="1"/>
      <x/>
      <x/>
      <x/>
      <x v="8"/>
      <x/>
      <x v="8"/>
      <x v="37"/>
      <x v="37"/>
      <x v="34"/>
      <x/>
      <x v="2"/>
      <x v="17"/>
      <x v="12"/>
    </i>
    <i r="1" i="32">
      <x v="2"/>
      <x v="1"/>
      <x/>
      <x/>
      <x v="9"/>
      <x/>
      <x v="9"/>
      <x v="37"/>
      <x v="37"/>
      <x v="33"/>
      <x/>
      <x v="2"/>
      <x v="18"/>
      <x v="13"/>
    </i>
    <i i="33">
      <x v="33"/>
      <x v="1"/>
      <x/>
      <x/>
      <x/>
      <x v="8"/>
      <x/>
      <x v="8"/>
      <x v="37"/>
      <x v="37"/>
      <x v="34"/>
      <x/>
      <x v="2"/>
      <x v="17"/>
      <x v="12"/>
    </i>
    <i r="1" i="33">
      <x v="2"/>
      <x v="1"/>
      <x/>
      <x/>
      <x v="9"/>
      <x/>
      <x v="9"/>
      <x v="37"/>
      <x v="37"/>
      <x v="33"/>
      <x/>
      <x v="2"/>
      <x v="18"/>
      <x v="13"/>
    </i>
    <i i="34">
      <x v="34"/>
      <x v="1"/>
      <x/>
      <x/>
      <x/>
      <x v="8"/>
      <x/>
      <x v="8"/>
      <x v="37"/>
      <x v="37"/>
      <x v="34"/>
      <x/>
      <x v="2"/>
      <x v="17"/>
      <x v="12"/>
    </i>
    <i r="1" i="34">
      <x v="2"/>
      <x v="1"/>
      <x/>
      <x/>
      <x v="9"/>
      <x/>
      <x v="9"/>
      <x v="37"/>
      <x v="37"/>
      <x v="33"/>
      <x/>
      <x v="2"/>
      <x v="18"/>
      <x v="13"/>
    </i>
    <i i="35">
      <x v="35"/>
      <x v="1"/>
      <x/>
      <x/>
      <x/>
      <x v="8"/>
      <x/>
      <x v="8"/>
      <x v="37"/>
      <x v="37"/>
      <x v="34"/>
      <x/>
      <x v="2"/>
      <x v="17"/>
      <x v="12"/>
    </i>
    <i r="1" i="35">
      <x v="2"/>
      <x v="1"/>
      <x/>
      <x/>
      <x v="9"/>
      <x/>
      <x v="9"/>
      <x v="37"/>
      <x v="37"/>
      <x v="33"/>
      <x/>
      <x v="2"/>
      <x v="18"/>
      <x v="13"/>
    </i>
    <i i="36">
      <x v="36"/>
      <x v="1"/>
      <x/>
      <x/>
      <x/>
      <x v="8"/>
      <x/>
      <x v="8"/>
      <x v="37"/>
      <x v="37"/>
      <x v="34"/>
      <x/>
      <x v="2"/>
      <x v="17"/>
      <x v="12"/>
    </i>
    <i r="1" i="36">
      <x v="2"/>
      <x v="1"/>
      <x/>
      <x/>
      <x v="9"/>
      <x/>
      <x v="9"/>
      <x v="37"/>
      <x v="37"/>
      <x v="33"/>
      <x/>
      <x v="2"/>
      <x v="18"/>
      <x v="13"/>
    </i>
    <i i="37">
      <x v="37"/>
      <x v="1"/>
      <x/>
      <x/>
      <x/>
      <x v="8"/>
      <x/>
      <x v="8"/>
      <x v="37"/>
      <x v="37"/>
      <x v="34"/>
      <x/>
      <x v="2"/>
      <x v="17"/>
      <x v="12"/>
    </i>
    <i r="1" i="37">
      <x v="2"/>
      <x v="1"/>
      <x/>
      <x/>
      <x v="9"/>
      <x/>
      <x v="9"/>
      <x v="37"/>
      <x v="37"/>
      <x v="33"/>
      <x/>
      <x v="2"/>
      <x v="18"/>
      <x v="13"/>
    </i>
    <i i="38">
      <x v="38"/>
      <x v="1"/>
      <x/>
      <x/>
      <x/>
      <x v="8"/>
      <x/>
      <x v="8"/>
      <x v="37"/>
      <x v="37"/>
      <x v="34"/>
      <x/>
      <x v="2"/>
      <x v="17"/>
      <x v="12"/>
    </i>
    <i r="1" i="38">
      <x v="2"/>
      <x v="1"/>
      <x/>
      <x/>
      <x v="9"/>
      <x/>
      <x v="9"/>
      <x v="37"/>
      <x v="37"/>
      <x v="33"/>
      <x/>
      <x v="2"/>
      <x v="18"/>
      <x v="13"/>
    </i>
    <i i="39">
      <x v="39"/>
      <x v="1"/>
      <x/>
      <x/>
      <x/>
      <x v="8"/>
      <x/>
      <x v="8"/>
      <x v="37"/>
      <x v="37"/>
      <x v="34"/>
      <x/>
      <x v="2"/>
      <x v="17"/>
      <x v="12"/>
    </i>
    <i r="1" i="39">
      <x v="2"/>
      <x v="1"/>
      <x/>
      <x/>
      <x v="9"/>
      <x/>
      <x v="9"/>
      <x v="37"/>
      <x v="37"/>
      <x v="33"/>
      <x/>
      <x v="2"/>
      <x v="18"/>
      <x v="13"/>
    </i>
    <i i="40">
      <x v="40"/>
      <x v="1"/>
      <x/>
      <x/>
      <x/>
      <x v="8"/>
      <x/>
      <x v="8"/>
      <x v="37"/>
      <x v="37"/>
      <x v="34"/>
      <x/>
      <x v="2"/>
      <x v="17"/>
      <x v="12"/>
    </i>
    <i r="1" i="40">
      <x v="2"/>
      <x v="1"/>
      <x/>
      <x/>
      <x v="9"/>
      <x/>
      <x v="9"/>
      <x v="37"/>
      <x v="37"/>
      <x v="33"/>
      <x/>
      <x v="2"/>
      <x v="18"/>
      <x v="13"/>
    </i>
    <i i="41">
      <x v="41"/>
      <x v="1"/>
      <x/>
      <x/>
      <x/>
      <x v="8"/>
      <x/>
      <x v="8"/>
      <x v="37"/>
      <x v="37"/>
      <x v="34"/>
      <x/>
      <x v="2"/>
      <x v="17"/>
      <x v="12"/>
    </i>
    <i r="1" i="41">
      <x v="2"/>
      <x v="1"/>
      <x/>
      <x/>
      <x v="9"/>
      <x/>
      <x v="9"/>
      <x v="37"/>
      <x v="37"/>
      <x v="33"/>
      <x/>
      <x v="2"/>
      <x v="18"/>
      <x v="13"/>
    </i>
    <i i="42">
      <x v="42"/>
      <x v="1"/>
      <x/>
      <x/>
      <x/>
      <x v="8"/>
      <x/>
      <x v="8"/>
      <x v="37"/>
      <x v="37"/>
      <x v="34"/>
      <x/>
      <x v="2"/>
      <x v="17"/>
      <x v="12"/>
    </i>
    <i r="1" i="42">
      <x v="2"/>
      <x v="1"/>
      <x/>
      <x/>
      <x v="9"/>
      <x/>
      <x v="9"/>
      <x v="37"/>
      <x v="37"/>
      <x v="33"/>
      <x/>
      <x v="2"/>
      <x v="18"/>
      <x v="13"/>
    </i>
    <i i="43">
      <x v="43"/>
      <x v="1"/>
      <x/>
      <x/>
      <x/>
      <x v="8"/>
      <x/>
      <x v="8"/>
      <x v="37"/>
      <x v="37"/>
      <x v="34"/>
      <x/>
      <x v="2"/>
      <x v="17"/>
      <x v="12"/>
    </i>
    <i r="1" i="43">
      <x v="2"/>
      <x v="1"/>
      <x/>
      <x/>
      <x v="9"/>
      <x/>
      <x v="9"/>
      <x v="37"/>
      <x v="37"/>
      <x v="33"/>
      <x/>
      <x v="2"/>
      <x v="18"/>
      <x v="13"/>
    </i>
    <i i="44">
      <x v="44"/>
      <x v="1"/>
      <x/>
      <x/>
      <x/>
      <x v="8"/>
      <x/>
      <x v="8"/>
      <x v="37"/>
      <x v="37"/>
      <x v="34"/>
      <x/>
      <x v="2"/>
      <x v="17"/>
      <x v="12"/>
    </i>
    <i r="1" i="44">
      <x v="2"/>
      <x v="1"/>
      <x/>
      <x/>
      <x v="9"/>
      <x/>
      <x v="9"/>
      <x v="37"/>
      <x v="37"/>
      <x v="33"/>
      <x/>
      <x v="2"/>
      <x v="18"/>
      <x v="13"/>
    </i>
    <i i="45">
      <x v="45"/>
      <x v="1"/>
      <x/>
      <x/>
      <x/>
      <x v="8"/>
      <x/>
      <x v="8"/>
      <x v="37"/>
      <x v="37"/>
      <x v="34"/>
      <x/>
      <x v="2"/>
      <x v="17"/>
      <x v="12"/>
    </i>
    <i r="1" i="45">
      <x v="2"/>
      <x v="1"/>
      <x/>
      <x/>
      <x v="9"/>
      <x/>
      <x v="9"/>
      <x v="37"/>
      <x v="37"/>
      <x v="33"/>
      <x/>
      <x v="2"/>
      <x v="18"/>
      <x v="13"/>
    </i>
    <i i="46">
      <x v="46"/>
      <x v="1"/>
      <x/>
      <x/>
      <x/>
      <x v="8"/>
      <x/>
      <x v="8"/>
      <x v="37"/>
      <x v="37"/>
      <x v="34"/>
      <x/>
      <x v="2"/>
      <x v="17"/>
      <x v="12"/>
    </i>
    <i r="1" i="46">
      <x v="2"/>
      <x v="1"/>
      <x/>
      <x/>
      <x v="9"/>
      <x/>
      <x v="9"/>
      <x v="37"/>
      <x v="37"/>
      <x v="33"/>
      <x/>
      <x v="2"/>
      <x v="18"/>
      <x v="13"/>
    </i>
    <i i="47">
      <x v="47"/>
      <x v="1"/>
      <x/>
      <x/>
      <x/>
      <x v="8"/>
      <x/>
      <x v="8"/>
      <x v="37"/>
      <x v="37"/>
      <x v="34"/>
      <x/>
      <x v="2"/>
      <x v="17"/>
      <x v="12"/>
    </i>
    <i r="1" i="47">
      <x v="2"/>
      <x v="1"/>
      <x/>
      <x/>
      <x v="9"/>
      <x/>
      <x v="9"/>
      <x v="37"/>
      <x v="37"/>
      <x v="33"/>
      <x/>
      <x v="2"/>
      <x v="18"/>
      <x v="13"/>
    </i>
    <i i="48">
      <x v="48"/>
      <x v="1"/>
      <x/>
      <x/>
      <x/>
      <x v="8"/>
      <x/>
      <x v="8"/>
      <x v="37"/>
      <x v="37"/>
      <x v="34"/>
      <x/>
      <x v="2"/>
      <x v="17"/>
      <x v="12"/>
    </i>
    <i r="1" i="48">
      <x v="2"/>
      <x v="1"/>
      <x/>
      <x/>
      <x v="9"/>
      <x/>
      <x v="9"/>
      <x v="37"/>
      <x v="37"/>
      <x v="33"/>
      <x/>
      <x v="2"/>
      <x v="18"/>
      <x v="13"/>
    </i>
    <i i="49">
      <x v="49"/>
      <x v="1"/>
      <x/>
      <x/>
      <x/>
      <x v="8"/>
      <x/>
      <x v="8"/>
      <x v="37"/>
      <x v="37"/>
      <x v="34"/>
      <x/>
      <x v="2"/>
      <x v="17"/>
      <x v="12"/>
    </i>
    <i r="1" i="49">
      <x v="2"/>
      <x v="1"/>
      <x/>
      <x/>
      <x v="9"/>
      <x/>
      <x v="9"/>
      <x v="37"/>
      <x v="37"/>
      <x v="33"/>
      <x/>
      <x v="2"/>
      <x v="18"/>
      <x v="13"/>
    </i>
    <i i="50">
      <x v="50"/>
      <x v="1"/>
      <x/>
      <x/>
      <x/>
      <x v="8"/>
      <x/>
      <x v="8"/>
      <x v="37"/>
      <x v="37"/>
      <x v="34"/>
      <x/>
      <x v="2"/>
      <x v="17"/>
      <x v="12"/>
    </i>
    <i r="1" i="50">
      <x v="2"/>
      <x v="1"/>
      <x/>
      <x/>
      <x v="9"/>
      <x/>
      <x v="9"/>
      <x v="37"/>
      <x v="37"/>
      <x v="33"/>
      <x/>
      <x v="2"/>
      <x v="18"/>
      <x v="13"/>
    </i>
    <i i="51">
      <x v="51"/>
      <x v="1"/>
      <x/>
      <x/>
      <x/>
      <x v="8"/>
      <x/>
      <x v="8"/>
      <x v="37"/>
      <x v="37"/>
      <x v="34"/>
      <x/>
      <x v="2"/>
      <x v="17"/>
      <x v="12"/>
    </i>
    <i r="1" i="51">
      <x v="2"/>
      <x v="1"/>
      <x/>
      <x/>
      <x v="9"/>
      <x/>
      <x v="9"/>
      <x v="37"/>
      <x v="37"/>
      <x v="33"/>
      <x/>
      <x v="2"/>
      <x v="18"/>
      <x v="13"/>
    </i>
    <i i="52">
      <x v="52"/>
      <x v="1"/>
      <x/>
      <x/>
      <x/>
      <x v="8"/>
      <x/>
      <x v="8"/>
      <x v="37"/>
      <x v="37"/>
      <x v="34"/>
      <x/>
      <x v="2"/>
      <x v="17"/>
      <x v="12"/>
    </i>
    <i r="1" i="52">
      <x v="2"/>
      <x v="1"/>
      <x/>
      <x/>
      <x v="9"/>
      <x/>
      <x v="9"/>
      <x v="37"/>
      <x v="37"/>
      <x v="33"/>
      <x/>
      <x v="2"/>
      <x v="18"/>
      <x v="13"/>
    </i>
    <i i="53">
      <x v="53"/>
      <x v="1"/>
      <x/>
      <x/>
      <x/>
      <x v="8"/>
      <x/>
      <x v="8"/>
      <x v="37"/>
      <x v="37"/>
      <x v="34"/>
      <x/>
      <x v="2"/>
      <x v="17"/>
      <x v="12"/>
    </i>
    <i r="1" i="53">
      <x v="2"/>
      <x v="1"/>
      <x/>
      <x/>
      <x v="9"/>
      <x/>
      <x v="9"/>
      <x v="37"/>
      <x v="37"/>
      <x v="33"/>
      <x/>
      <x v="2"/>
      <x v="18"/>
      <x v="13"/>
    </i>
    <i i="54">
      <x v="54"/>
      <x v="1"/>
      <x/>
      <x/>
      <x/>
      <x v="8"/>
      <x/>
      <x v="8"/>
      <x v="37"/>
      <x v="37"/>
      <x v="34"/>
      <x/>
      <x v="2"/>
      <x v="17"/>
      <x v="12"/>
    </i>
    <i r="1" i="54">
      <x v="2"/>
      <x v="1"/>
      <x/>
      <x/>
      <x v="9"/>
      <x/>
      <x v="9"/>
      <x v="37"/>
      <x v="37"/>
      <x v="33"/>
      <x/>
      <x v="2"/>
      <x v="18"/>
      <x v="13"/>
    </i>
    <i i="55">
      <x v="55"/>
      <x v="1"/>
      <x/>
      <x/>
      <x/>
      <x v="8"/>
      <x/>
      <x v="8"/>
      <x v="37"/>
      <x v="37"/>
      <x v="34"/>
      <x/>
      <x v="2"/>
      <x v="17"/>
      <x v="12"/>
    </i>
    <i r="1" i="55">
      <x v="2"/>
      <x v="1"/>
      <x/>
      <x/>
      <x v="9"/>
      <x/>
      <x v="9"/>
      <x v="37"/>
      <x v="37"/>
      <x v="33"/>
      <x/>
      <x v="2"/>
      <x v="18"/>
      <x v="13"/>
    </i>
    <i i="56">
      <x v="56"/>
      <x v="1"/>
      <x/>
      <x/>
      <x/>
      <x v="8"/>
      <x/>
      <x v="8"/>
      <x v="37"/>
      <x v="37"/>
      <x v="34"/>
      <x/>
      <x v="2"/>
      <x v="17"/>
      <x v="12"/>
    </i>
    <i r="1" i="56">
      <x v="2"/>
      <x v="1"/>
      <x/>
      <x/>
      <x v="9"/>
      <x/>
      <x v="9"/>
      <x v="37"/>
      <x v="37"/>
      <x v="33"/>
      <x/>
      <x v="2"/>
      <x v="18"/>
      <x v="13"/>
    </i>
    <i i="57">
      <x v="57"/>
      <x v="1"/>
      <x/>
      <x/>
      <x/>
      <x v="8"/>
      <x/>
      <x v="8"/>
      <x v="37"/>
      <x v="37"/>
      <x v="34"/>
      <x/>
      <x v="2"/>
      <x v="17"/>
      <x v="12"/>
    </i>
    <i r="1" i="57">
      <x v="2"/>
      <x v="1"/>
      <x/>
      <x/>
      <x v="9"/>
      <x/>
      <x v="9"/>
      <x v="37"/>
      <x v="37"/>
      <x v="33"/>
      <x/>
      <x v="2"/>
      <x v="18"/>
      <x v="13"/>
    </i>
    <i i="58">
      <x v="58"/>
      <x v="1"/>
      <x/>
      <x/>
      <x/>
      <x v="8"/>
      <x/>
      <x v="8"/>
      <x v="37"/>
      <x v="37"/>
      <x v="34"/>
      <x/>
      <x v="2"/>
      <x v="17"/>
      <x v="12"/>
    </i>
    <i r="1" i="58">
      <x v="2"/>
      <x v="1"/>
      <x/>
      <x/>
      <x v="9"/>
      <x/>
      <x v="9"/>
      <x v="37"/>
      <x v="37"/>
      <x v="33"/>
      <x/>
      <x v="2"/>
      <x v="18"/>
      <x v="13"/>
    </i>
    <i t="grand">
      <x/>
    </i>
    <i t="grand" i="1">
      <x/>
    </i>
    <i t="grand" i="2">
      <x/>
    </i>
    <i t="grand" i="3">
      <x/>
    </i>
    <i t="grand" i="4">
      <x/>
    </i>
    <i t="grand" i="5">
      <x/>
    </i>
    <i t="grand" i="6">
      <x/>
    </i>
    <i t="grand" i="7">
      <x/>
    </i>
    <i t="grand" i="8">
      <x/>
    </i>
    <i t="grand" i="9">
      <x/>
    </i>
    <i t="grand" i="10">
      <x/>
    </i>
    <i t="grand" i="11">
      <x/>
    </i>
    <i t="grand" i="12">
      <x/>
    </i>
    <i t="grand" i="13">
      <x/>
    </i>
    <i t="grand" i="14">
      <x/>
    </i>
    <i t="grand" i="15">
      <x/>
    </i>
    <i t="grand" i="16">
      <x/>
    </i>
    <i t="grand" i="17">
      <x/>
    </i>
    <i t="grand" i="18">
      <x/>
    </i>
    <i t="grand" i="19">
      <x/>
    </i>
    <i t="grand" i="20">
      <x/>
    </i>
    <i t="grand" i="21">
      <x/>
    </i>
    <i t="grand" i="22">
      <x/>
    </i>
    <i t="grand" i="23">
      <x/>
    </i>
    <i t="grand" i="24">
      <x/>
    </i>
    <i t="grand" i="25">
      <x/>
    </i>
    <i t="grand" i="26">
      <x/>
    </i>
    <i t="grand" i="27">
      <x/>
    </i>
    <i t="grand" i="28">
      <x/>
    </i>
    <i t="grand" i="29">
      <x/>
    </i>
    <i t="grand" i="30">
      <x/>
    </i>
    <i t="grand" i="31">
      <x/>
    </i>
    <i t="grand" i="32">
      <x/>
    </i>
    <i t="grand" i="33">
      <x/>
    </i>
    <i t="grand" i="34">
      <x/>
    </i>
    <i t="grand" i="35">
      <x/>
    </i>
    <i t="grand" i="36">
      <x/>
    </i>
    <i t="grand" i="37">
      <x/>
    </i>
    <i t="grand" i="38">
      <x/>
    </i>
    <i t="grand" i="39">
      <x/>
    </i>
    <i t="grand" i="40">
      <x/>
    </i>
    <i t="grand" i="41">
      <x/>
    </i>
    <i t="grand" i="42">
      <x/>
    </i>
    <i t="grand" i="43">
      <x/>
    </i>
    <i t="grand" i="44">
      <x/>
    </i>
    <i t="grand" i="45">
      <x/>
    </i>
    <i t="grand" i="46">
      <x/>
    </i>
    <i t="grand" i="47">
      <x/>
    </i>
    <i t="grand" i="48">
      <x/>
    </i>
    <i t="grand" i="49">
      <x/>
    </i>
    <i t="grand" i="50">
      <x/>
    </i>
    <i t="grand" i="51">
      <x/>
    </i>
    <i t="grand" i="52">
      <x/>
    </i>
    <i t="grand" i="53">
      <x/>
    </i>
    <i t="grand" i="54">
      <x/>
    </i>
    <i t="grand" i="55">
      <x/>
    </i>
    <i t="grand" i="56">
      <x/>
    </i>
    <i t="grand" i="57">
      <x/>
    </i>
    <i t="grand" i="58">
      <x/>
    </i>
  </rowItems>
  <colItems count="1">
    <i/>
  </colItems>
  <pageFields count="1">
    <pageField fld="79" hier="-1"/>
  </pageFields>
  <dataFields count="59">
    <dataField name="Sum of SERVICIUL MEDICAL AL MINISTERULUI AFACERILOR INTERNE (0570)" fld="59" baseField="0" baseItem="0"/>
    <dataField name="Sum of SPITALUL CLINIC MILITAR CENTRAL (0576)" fld="60" baseField="0" baseItem="0"/>
    <dataField name="Sum of IM CENTRUL STOMATOLOGIC RAIONAL CIMISLIA (0136)" fld="2" baseField="0" baseItem="0"/>
    <dataField name="Sum of IP STOMATOLOGIE COMRAT (0492)" fld="57" baseField="0" baseItem="0"/>
    <dataField name="Sum of IMSP SPITALUL RAIONAL VULCANESTI (0486)" fld="56" baseField="0" baseItem="0"/>
    <dataField name="Sum of IMSP SPITALUL RAIONAL STRASENI (0482)" fld="53" baseField="0" baseItem="0"/>
    <dataField name="Sum of IMSP SPITALUL RAIONAL TELENESTI (0484)" fld="54" baseField="0" baseItem="0"/>
    <dataField name="Sum of SERVICIUL DE INFORMATII SI SECURITATE AL REPUBLICII MOLDOVA (0569)" fld="58" baseField="0" baseItem="0"/>
    <dataField name="Sum of IMSP SPITALUL RAIONAL SOLDANESTI (0479)" fld="50" baseField="0" baseItem="0"/>
    <dataField name="Sum of IMSP SPITALUL RAIONAL SOROCA A PRISACARI (0480)" fld="51" baseField="0" baseItem="0"/>
    <dataField name="Sum of IMSP SPITALUL RAIONAL UNGHENI (0485)" fld="55" baseField="0" baseItem="0"/>
    <dataField name="Sum of IMSP SPITALUL RAIONAL STEFAN VODA (0481)" fld="52" baseField="0" baseItem="0"/>
    <dataField name="Sum of IMSP SPITALUL RAIONAL ORHEI (0475)" fld="46" baseField="0" baseItem="0"/>
    <dataField name="Sum of IMSP SPITALUL RAIONAL REZINA (0477)" fld="48" baseField="0" baseItem="0"/>
    <dataField name="Sum of IMSP SPITALUL RAIONAL SANGEREI (0478)" fld="49" baseField="0" baseItem="0"/>
    <dataField name="Sum of IMSP SPITALUL RAIONAL RASCANI (0476)" fld="47" baseField="0" baseItem="0"/>
    <dataField name="Sum of IMSP SPITALUL RAIONAL NISPORENI (0473)" fld="44" baseField="0" baseItem="0"/>
    <dataField name="Sum of IMSP SPITALUL RAIONAL OCNITA (0474)" fld="45" baseField="0" baseItem="0"/>
    <dataField name="Sum of IMSP SPITALUL RAIONAL IALOVENI (0471)" fld="42" baseField="0" baseItem="0"/>
    <dataField name="Sum of IMSP SPITALUL RAIONAL LEOVA (0472)" fld="43" baseField="0" baseItem="0"/>
    <dataField name="Sum of IMSP SPITALUL RAIONAL HANCESTI (0470)" fld="41" baseField="0" baseItem="0"/>
    <dataField name="Sum of IMSP SPITALUL RAIONAL GLODENI (0469)" fld="40" baseField="0" baseItem="0"/>
    <dataField name="Sum of IMSP SPITALUL RAIONAL CRIULENI (0463)" fld="35" baseField="0" baseItem="0"/>
    <dataField name="Sum of IMSP SPITALUL RAIONAL FLORESTI (0468)" fld="39" baseField="0" baseItem="0"/>
    <dataField name="Sum of IMSP SPITALUL RAIONAL FALESTI (0467)" fld="38" baseField="0" baseItem="0"/>
    <dataField name="Sum of IMSP SPITALUL RAIONAL EDINET (0466)" fld="37" baseField="0" baseItem="0"/>
    <dataField name="Sum of IMSP SPITALUL RAIONAL DROCHIA NICOLAE TESTEMITANU (0465)" fld="36" baseField="0" baseItem="0"/>
    <dataField name="Sum of IMSP SPITALUL RAIONAL CIMISLIA (0461)" fld="33" baseField="0" baseItem="0"/>
    <dataField name="Sum of IMSP SPITALUL RAIONAL CAUSENI ANA SI ALEXANDRU (0459)" fld="31" baseField="0" baseItem="0"/>
    <dataField name="Sum of IMSP SPITALUL RAIONAL COMRAT ISAAC GURFINCHEL (0462)" fld="34" baseField="0" baseItem="0"/>
    <dataField name="Sum of IMSP SPITALUL RAIONAL CEADIR-LUNGA (0460)" fld="32" baseField="0" baseItem="0"/>
    <dataField name="Sum of IMSP SPITALUL RAIONAL CANTEMIR (0458)" fld="30" baseField="0" baseItem="0"/>
    <dataField name="Sum of IMSP SPITALUL RAIONAL CAHUL (0456)" fld="28" baseField="0" baseItem="0"/>
    <dataField name="Sum of IMSP SPITALUL RAIONAL CALARASI (0457)" fld="29" baseField="0" baseItem="0"/>
    <dataField name="Sum of IMSP SPITALUL RAIONAL BRICENI (0455)" fld="27" baseField="0" baseItem="0"/>
    <dataField name="Sum of IMSP SPITALUL RAIONAL ANENII NOI (0453)" fld="26" baseField="0" baseItem="0"/>
    <dataField name="Sum of IMSP SPITALUL DE STAT (0452)" fld="25" baseField="0" baseItem="0"/>
    <dataField name="Sum of IMSP SPITALUL CLINIC MUNICIPAL GHEORGHE PALADI (0444)" fld="21" baseField="0" baseItem="0"/>
    <dataField name="Sum of IMSP SPITALUL CLINIC REPUBLICAN TIMOFEI MOSNEAGA (0448)" fld="24" baseField="0" baseItem="0"/>
    <dataField name="Sum of IMSP SPITALUL CLINIC MUNICIPAL SFANTUL ARHANGHEL MIHAIL (0447)" fld="23" baseField="0" baseItem="0"/>
    <dataField name="Sum of IMSP SPITALUL CLINIC MUNICIPAL SFANTA TREIME (0446)" fld="22" baseField="0" baseItem="0"/>
    <dataField name="Sum of IMSP INSTITUTUL DE CARDIOLOGIE (0425)" fld="11" baseField="0" baseItem="0"/>
    <dataField name="Sum of IMSP INSTITUTUL MAMEI SI COPILULUI (0429)" fld="15" baseField="0" baseItem="0"/>
    <dataField name="Sum of IMSP INSTITUTUL DE PNEUMOLOGIE CHIRIL DRAGANIUC (0428)" fld="14" baseField="0" baseItem="0"/>
    <dataField name="Sum of IMSP SPITALUL CLINIC MUNICIPAL DE COPII V IGNATENCO (0442)" fld="20" baseField="0" baseItem="0"/>
    <dataField name="Sum of IMSP INSTITUTUL DE NEUROLOGIE SI NEUROCHIRURGIE DIOMID GHERMAN (0427)" fld="13" baseField="0" baseItem="0"/>
    <dataField name="Sum of IMSP INSTITUTUL DE MEDICINA URGENTA (0426)" fld="12" baseField="0" baseItem="0"/>
    <dataField name="Sum of IMSP POLICLINICA STOMATOLOGICA REPUBLICANA (0433)" fld="17" baseField="0" baseItem="0"/>
    <dataField name="Sum of IMSP INSTITUTUL ONCOLOGIC (0430)" fld="16" baseField="0" baseItem="0"/>
    <dataField name="Sum of IMSP SPITALUL CLINIC DE TRAUMATOLOGIE SI ORTOPEDIE (0439)" fld="19" baseField="0" baseItem="0"/>
    <dataField name="Sum of IMSP SPITALUL CLINIC BALTI (0436)" fld="18" baseField="0" baseItem="0"/>
    <dataField name="Sum of IM CENTRUL STOMATOLOGIC RAIONAL IALOVENI (0141)" fld="3" baseField="0" baseItem="0"/>
    <dataField name="Sum of IMSP CENTRUL STOMATOLOGIC MUNICIPAL BALTI (0419)" fld="10" baseField="0" baseItem="0"/>
    <dataField name="Sum of IMSP ASOCIATIA MEDICALA TERITORIALA RASCANI (0164)" fld="9" baseField="0" baseItem="0"/>
    <dataField name="Sum of IM CENTRUL STOMATOLOGIC RAIONAL REZINA (0146)" fld="4" baseField="0" baseItem="0"/>
    <dataField name="Sum of IMSP ASOCIATIA MEDICALA TERITORIALA CIOCANA (0163)" fld="8" baseField="0" baseItem="0"/>
    <dataField name="Sum of IMSP ASOCIATIA MEDICALA TERITORIALA BOTANICA (0160)" fld="5" baseField="0" baseItem="0"/>
    <dataField name="Sum of IMSP ASOCIATIA MEDICALA TERITORIALA CENTRU (0162)" fld="7" baseField="0" baseItem="0"/>
    <dataField name="Sum of IMSP ASOCIATIA MEDICALA TERITORIALA BUIUCANI (0161)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16C84-8D48-427F-B07D-30C7FF463366}">
  <dimension ref="A1:CA139"/>
  <sheetViews>
    <sheetView topLeftCell="A91" zoomScale="55" zoomScaleNormal="55" workbookViewId="0">
      <selection activeCell="W111" sqref="W111"/>
    </sheetView>
  </sheetViews>
  <sheetFormatPr defaultRowHeight="15"/>
  <cols>
    <col min="1" max="2" width="5.85546875" style="6" customWidth="1"/>
    <col min="3" max="3" width="16.42578125" style="1" customWidth="1"/>
    <col min="4" max="4" width="56.28515625" style="1" customWidth="1"/>
    <col min="5" max="5" width="10.85546875" style="1" customWidth="1"/>
    <col min="6" max="6" width="6.42578125" style="1" customWidth="1"/>
    <col min="7" max="7" width="7.85546875" style="1" customWidth="1"/>
    <col min="8" max="19" width="6.42578125" style="1" customWidth="1"/>
    <col min="20" max="20" width="8.28515625" style="1" customWidth="1"/>
    <col min="21" max="21" width="8.5703125" style="1" customWidth="1"/>
    <col min="22" max="22" width="7.5703125" style="1" customWidth="1"/>
    <col min="23" max="23" width="7.85546875" style="1" customWidth="1"/>
    <col min="24" max="24" width="8" style="1" customWidth="1"/>
    <col min="25" max="25" width="8.5703125" style="1" customWidth="1"/>
    <col min="26" max="27" width="6.42578125" style="1" customWidth="1"/>
    <col min="28" max="28" width="8.42578125" style="1" customWidth="1"/>
    <col min="29" max="29" width="6.42578125" style="1" customWidth="1"/>
    <col min="30" max="30" width="8.28515625" style="1" customWidth="1"/>
    <col min="31" max="31" width="8.5703125" style="1" customWidth="1"/>
    <col min="32" max="32" width="6.42578125" style="1" customWidth="1"/>
    <col min="33" max="33" width="9.28515625" style="1" customWidth="1"/>
    <col min="34" max="34" width="8" style="1" customWidth="1"/>
    <col min="35" max="35" width="8.28515625" style="1" customWidth="1"/>
    <col min="36" max="36" width="10.5703125" style="2" customWidth="1"/>
    <col min="37" max="37" width="6.42578125" style="1" customWidth="1"/>
    <col min="38" max="38" width="7.5703125" style="1" customWidth="1"/>
    <col min="39" max="39" width="8.5703125" style="1" customWidth="1"/>
    <col min="40" max="40" width="6.42578125" style="1" customWidth="1"/>
    <col min="41" max="41" width="8.5703125" style="1" customWidth="1"/>
    <col min="42" max="42" width="9.5703125" style="1" customWidth="1"/>
    <col min="43" max="43" width="6.42578125" style="1" customWidth="1"/>
    <col min="44" max="44" width="8" style="1" customWidth="1"/>
    <col min="45" max="46" width="7.85546875" style="1" customWidth="1"/>
    <col min="47" max="47" width="9" style="1" customWidth="1"/>
    <col min="48" max="48" width="6.42578125" style="1" customWidth="1"/>
    <col min="49" max="49" width="7.42578125" style="1" customWidth="1"/>
    <col min="50" max="50" width="9" style="1" customWidth="1"/>
    <col min="51" max="51" width="7.5703125" style="1" customWidth="1"/>
    <col min="52" max="53" width="8.5703125" style="1" customWidth="1"/>
    <col min="54" max="54" width="6.42578125" style="1" customWidth="1"/>
    <col min="55" max="55" width="7.42578125" style="1" customWidth="1"/>
    <col min="56" max="59" width="6.42578125" style="1" customWidth="1"/>
    <col min="60" max="60" width="8" style="1" customWidth="1"/>
    <col min="61" max="64" width="6.42578125" style="1" customWidth="1"/>
    <col min="65" max="65" width="10.28515625" style="1" customWidth="1"/>
    <col min="66" max="67" width="6.42578125" style="1" customWidth="1"/>
    <col min="68" max="68" width="8.7109375" style="1" customWidth="1"/>
    <col min="69" max="69" width="8.85546875" style="1" customWidth="1"/>
    <col min="70" max="70" width="9" style="1" customWidth="1"/>
    <col min="71" max="71" width="6.42578125" style="1" customWidth="1"/>
    <col min="72" max="72" width="9.28515625" style="1" customWidth="1"/>
    <col min="73" max="73" width="8.5703125" style="1" customWidth="1"/>
    <col min="74" max="74" width="11.7109375" style="1" customWidth="1"/>
    <col min="75" max="75" width="9.7109375" style="1" customWidth="1"/>
    <col min="76" max="76" width="11" style="1" customWidth="1"/>
    <col min="77" max="77" width="17.5703125" style="1" customWidth="1"/>
    <col min="78" max="78" width="14.7109375" style="1" customWidth="1"/>
    <col min="79" max="79" width="18.28515625" style="1" customWidth="1"/>
    <col min="80" max="80" width="16" style="1" customWidth="1"/>
    <col min="81" max="16384" width="9.140625" style="1"/>
  </cols>
  <sheetData>
    <row r="1" spans="1:78" ht="20.100000000000001" customHeight="1">
      <c r="A1" s="3"/>
      <c r="B1" s="3"/>
      <c r="C1" s="4" t="s">
        <v>159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2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</row>
    <row r="2" spans="1:78" ht="20.100000000000001" customHeight="1">
      <c r="A2" s="8" t="s">
        <v>156</v>
      </c>
      <c r="B2" s="8" t="s">
        <v>156</v>
      </c>
      <c r="C2" s="8" t="s">
        <v>158</v>
      </c>
      <c r="D2" s="15" t="s">
        <v>155</v>
      </c>
      <c r="E2" s="8" t="s">
        <v>0</v>
      </c>
      <c r="F2" s="8" t="s">
        <v>1</v>
      </c>
      <c r="G2" s="8" t="s">
        <v>2</v>
      </c>
      <c r="H2" s="8" t="s">
        <v>3</v>
      </c>
      <c r="I2" s="8" t="s">
        <v>4</v>
      </c>
      <c r="J2" s="8" t="s">
        <v>5</v>
      </c>
      <c r="K2" s="8" t="s">
        <v>6</v>
      </c>
      <c r="L2" s="8" t="s">
        <v>7</v>
      </c>
      <c r="M2" s="8" t="s">
        <v>8</v>
      </c>
      <c r="N2" s="8" t="s">
        <v>9</v>
      </c>
      <c r="O2" s="8" t="s">
        <v>10</v>
      </c>
      <c r="P2" s="8" t="s">
        <v>11</v>
      </c>
      <c r="Q2" s="8" t="s">
        <v>12</v>
      </c>
      <c r="R2" s="8" t="s">
        <v>13</v>
      </c>
      <c r="S2" s="8" t="s">
        <v>14</v>
      </c>
      <c r="T2" s="8" t="s">
        <v>15</v>
      </c>
      <c r="U2" s="8" t="s">
        <v>16</v>
      </c>
      <c r="V2" s="8" t="s">
        <v>17</v>
      </c>
      <c r="W2" s="8" t="s">
        <v>18</v>
      </c>
      <c r="X2" s="8" t="s">
        <v>19</v>
      </c>
      <c r="Y2" s="8" t="s">
        <v>20</v>
      </c>
      <c r="Z2" s="8" t="s">
        <v>21</v>
      </c>
      <c r="AA2" s="8" t="s">
        <v>22</v>
      </c>
      <c r="AB2" s="8" t="s">
        <v>23</v>
      </c>
      <c r="AC2" s="8" t="s">
        <v>24</v>
      </c>
      <c r="AD2" s="8" t="s">
        <v>25</v>
      </c>
      <c r="AE2" s="8" t="s">
        <v>26</v>
      </c>
      <c r="AF2" s="8" t="s">
        <v>27</v>
      </c>
      <c r="AG2" s="8" t="s">
        <v>28</v>
      </c>
      <c r="AH2" s="8" t="s">
        <v>29</v>
      </c>
      <c r="AI2" s="8" t="s">
        <v>30</v>
      </c>
      <c r="AJ2" s="8" t="s">
        <v>31</v>
      </c>
      <c r="AK2" s="8" t="s">
        <v>32</v>
      </c>
      <c r="AL2" s="8" t="s">
        <v>33</v>
      </c>
      <c r="AM2" s="8" t="s">
        <v>34</v>
      </c>
      <c r="AN2" s="8" t="s">
        <v>35</v>
      </c>
      <c r="AO2" s="8" t="s">
        <v>36</v>
      </c>
      <c r="AP2" s="8" t="s">
        <v>37</v>
      </c>
      <c r="AQ2" s="8" t="s">
        <v>38</v>
      </c>
      <c r="AR2" s="8" t="s">
        <v>39</v>
      </c>
      <c r="AS2" s="8" t="s">
        <v>40</v>
      </c>
      <c r="AT2" s="8" t="s">
        <v>41</v>
      </c>
      <c r="AU2" s="8" t="s">
        <v>42</v>
      </c>
      <c r="AV2" s="8" t="s">
        <v>43</v>
      </c>
      <c r="AW2" s="8" t="s">
        <v>44</v>
      </c>
      <c r="AX2" s="8" t="s">
        <v>45</v>
      </c>
      <c r="AY2" s="8" t="s">
        <v>46</v>
      </c>
      <c r="AZ2" s="8" t="s">
        <v>47</v>
      </c>
      <c r="BA2" s="8" t="s">
        <v>48</v>
      </c>
      <c r="BB2" s="8" t="s">
        <v>49</v>
      </c>
      <c r="BC2" s="8" t="s">
        <v>50</v>
      </c>
      <c r="BD2" s="8" t="s">
        <v>51</v>
      </c>
      <c r="BE2" s="8" t="s">
        <v>52</v>
      </c>
      <c r="BF2" s="8" t="s">
        <v>53</v>
      </c>
      <c r="BG2" s="8" t="s">
        <v>54</v>
      </c>
      <c r="BH2" s="8" t="s">
        <v>55</v>
      </c>
      <c r="BI2" s="8" t="s">
        <v>56</v>
      </c>
      <c r="BJ2" s="8" t="s">
        <v>57</v>
      </c>
      <c r="BK2" s="8" t="s">
        <v>58</v>
      </c>
      <c r="BL2" s="8" t="s">
        <v>59</v>
      </c>
      <c r="BM2" s="8" t="s">
        <v>60</v>
      </c>
      <c r="BN2" s="8" t="s">
        <v>61</v>
      </c>
      <c r="BO2" s="8" t="s">
        <v>62</v>
      </c>
      <c r="BP2" s="8" t="s">
        <v>63</v>
      </c>
      <c r="BQ2" s="8" t="s">
        <v>64</v>
      </c>
      <c r="BR2" s="8" t="s">
        <v>65</v>
      </c>
      <c r="BS2" s="8" t="s">
        <v>66</v>
      </c>
      <c r="BT2" s="8" t="s">
        <v>67</v>
      </c>
      <c r="BU2" s="8" t="s">
        <v>68</v>
      </c>
      <c r="BV2" s="8" t="s">
        <v>69</v>
      </c>
      <c r="BW2" s="8" t="s">
        <v>171</v>
      </c>
      <c r="BX2" s="8" t="s">
        <v>157</v>
      </c>
      <c r="BY2" s="9" t="s">
        <v>165</v>
      </c>
    </row>
    <row r="3" spans="1:78" ht="36" customHeight="1">
      <c r="A3" s="10">
        <v>3</v>
      </c>
      <c r="B3" s="10">
        <v>1</v>
      </c>
      <c r="C3" s="10" t="s">
        <v>191</v>
      </c>
      <c r="D3" s="10" t="s">
        <v>79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>
        <v>7000</v>
      </c>
      <c r="V3" s="11">
        <v>600</v>
      </c>
      <c r="W3" s="11">
        <v>5</v>
      </c>
      <c r="X3" s="11">
        <v>120</v>
      </c>
      <c r="Y3" s="11"/>
      <c r="Z3" s="11"/>
      <c r="AA3" s="11"/>
      <c r="AB3" s="11">
        <v>360</v>
      </c>
      <c r="AC3" s="11"/>
      <c r="AD3" s="11"/>
      <c r="AE3" s="11">
        <v>250</v>
      </c>
      <c r="AF3" s="11"/>
      <c r="AG3" s="11">
        <v>10</v>
      </c>
      <c r="AH3" s="11">
        <v>200</v>
      </c>
      <c r="AI3" s="11">
        <v>300</v>
      </c>
      <c r="AJ3" s="11">
        <v>3333</v>
      </c>
      <c r="AK3" s="11"/>
      <c r="AL3" s="11">
        <v>200</v>
      </c>
      <c r="AM3" s="11">
        <v>50</v>
      </c>
      <c r="AN3" s="11"/>
      <c r="AO3" s="11"/>
      <c r="AP3" s="11">
        <v>192</v>
      </c>
      <c r="AQ3" s="11"/>
      <c r="AR3" s="11">
        <v>20</v>
      </c>
      <c r="AS3" s="11">
        <v>100</v>
      </c>
      <c r="AT3" s="11">
        <v>50</v>
      </c>
      <c r="AU3" s="11">
        <v>100</v>
      </c>
      <c r="AV3" s="11"/>
      <c r="AW3" s="11">
        <v>60</v>
      </c>
      <c r="AX3" s="11"/>
      <c r="AY3" s="11">
        <v>10</v>
      </c>
      <c r="AZ3" s="11">
        <v>60</v>
      </c>
      <c r="BA3" s="11"/>
      <c r="BB3" s="11">
        <v>50</v>
      </c>
      <c r="BC3" s="11">
        <v>100</v>
      </c>
      <c r="BD3" s="11"/>
      <c r="BE3" s="11">
        <v>72</v>
      </c>
      <c r="BF3" s="11">
        <v>72</v>
      </c>
      <c r="BG3" s="11">
        <v>10</v>
      </c>
      <c r="BH3" s="11">
        <v>500</v>
      </c>
      <c r="BI3" s="11">
        <v>21</v>
      </c>
      <c r="BJ3" s="11">
        <v>180</v>
      </c>
      <c r="BK3" s="11"/>
      <c r="BL3" s="11"/>
      <c r="BM3" s="11">
        <v>170</v>
      </c>
      <c r="BN3" s="11">
        <v>250</v>
      </c>
      <c r="BO3" s="11">
        <v>120</v>
      </c>
      <c r="BP3" s="11"/>
      <c r="BQ3" s="11">
        <v>100</v>
      </c>
      <c r="BR3" s="11">
        <v>5</v>
      </c>
      <c r="BS3" s="11"/>
      <c r="BT3" s="11"/>
      <c r="BU3" s="11">
        <v>100</v>
      </c>
      <c r="BV3" s="11"/>
      <c r="BW3" s="11" t="s">
        <v>172</v>
      </c>
      <c r="BX3" s="12">
        <v>14770</v>
      </c>
      <c r="BY3" s="13">
        <v>984715.9</v>
      </c>
      <c r="BZ3" s="13">
        <v>1950642.2000000002</v>
      </c>
    </row>
    <row r="4" spans="1:78" ht="30.75" customHeight="1">
      <c r="A4" s="10">
        <v>3</v>
      </c>
      <c r="B4" s="10">
        <v>1</v>
      </c>
      <c r="C4" s="10" t="s">
        <v>192</v>
      </c>
      <c r="D4" s="10" t="s">
        <v>80</v>
      </c>
      <c r="E4" s="11"/>
      <c r="F4" s="11"/>
      <c r="G4" s="11"/>
      <c r="H4" s="11"/>
      <c r="I4" s="11"/>
      <c r="J4" s="11"/>
      <c r="K4" s="11"/>
      <c r="L4" s="11"/>
      <c r="M4" s="11"/>
      <c r="N4" s="11">
        <v>12</v>
      </c>
      <c r="O4" s="11"/>
      <c r="P4" s="11"/>
      <c r="Q4" s="11"/>
      <c r="R4" s="11"/>
      <c r="S4" s="11"/>
      <c r="T4" s="11">
        <v>20</v>
      </c>
      <c r="U4" s="11">
        <v>5400</v>
      </c>
      <c r="V4" s="11">
        <v>200</v>
      </c>
      <c r="W4" s="11">
        <v>5</v>
      </c>
      <c r="X4" s="11">
        <v>310</v>
      </c>
      <c r="Y4" s="11"/>
      <c r="Z4" s="11"/>
      <c r="AA4" s="11"/>
      <c r="AB4" s="11">
        <v>360</v>
      </c>
      <c r="AC4" s="11"/>
      <c r="AD4" s="11"/>
      <c r="AE4" s="11">
        <v>250</v>
      </c>
      <c r="AF4" s="11"/>
      <c r="AG4" s="11">
        <v>1000</v>
      </c>
      <c r="AH4" s="11">
        <v>150</v>
      </c>
      <c r="AI4" s="11"/>
      <c r="AJ4" s="11">
        <v>4080</v>
      </c>
      <c r="AK4" s="11"/>
      <c r="AL4" s="11">
        <v>200</v>
      </c>
      <c r="AM4" s="11">
        <v>50</v>
      </c>
      <c r="AN4" s="11"/>
      <c r="AO4" s="11"/>
      <c r="AP4" s="11">
        <v>152</v>
      </c>
      <c r="AQ4" s="11">
        <v>30</v>
      </c>
      <c r="AR4" s="11">
        <v>30</v>
      </c>
      <c r="AS4" s="11">
        <v>100</v>
      </c>
      <c r="AT4" s="11">
        <v>80</v>
      </c>
      <c r="AU4" s="11">
        <v>100</v>
      </c>
      <c r="AV4" s="11"/>
      <c r="AW4" s="11">
        <v>24</v>
      </c>
      <c r="AX4" s="11"/>
      <c r="AY4" s="11">
        <v>10</v>
      </c>
      <c r="AZ4" s="11">
        <v>60</v>
      </c>
      <c r="BA4" s="11"/>
      <c r="BB4" s="11">
        <v>60</v>
      </c>
      <c r="BC4" s="11">
        <v>100</v>
      </c>
      <c r="BD4" s="11"/>
      <c r="BE4" s="11">
        <v>36</v>
      </c>
      <c r="BF4" s="11">
        <v>100</v>
      </c>
      <c r="BG4" s="11">
        <v>10</v>
      </c>
      <c r="BH4" s="11">
        <v>500</v>
      </c>
      <c r="BI4" s="11">
        <v>1</v>
      </c>
      <c r="BJ4" s="11">
        <v>180</v>
      </c>
      <c r="BK4" s="11"/>
      <c r="BL4" s="11"/>
      <c r="BM4" s="11">
        <v>180</v>
      </c>
      <c r="BN4" s="11">
        <v>250</v>
      </c>
      <c r="BO4" s="11">
        <v>120</v>
      </c>
      <c r="BP4" s="11"/>
      <c r="BQ4" s="11">
        <v>300</v>
      </c>
      <c r="BR4" s="11">
        <v>5</v>
      </c>
      <c r="BS4" s="11"/>
      <c r="BT4" s="11"/>
      <c r="BU4" s="11">
        <v>100</v>
      </c>
      <c r="BV4" s="11">
        <v>200</v>
      </c>
      <c r="BW4" s="11" t="s">
        <v>172</v>
      </c>
      <c r="BX4" s="12">
        <v>14765</v>
      </c>
      <c r="BY4" s="13">
        <v>965926.3</v>
      </c>
      <c r="BZ4" s="13"/>
    </row>
    <row r="5" spans="1:78" ht="27.75" customHeight="1">
      <c r="A5" s="10">
        <v>3</v>
      </c>
      <c r="B5" s="10">
        <v>2</v>
      </c>
      <c r="C5" s="18" t="s">
        <v>193</v>
      </c>
      <c r="D5" s="10" t="s">
        <v>160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>
        <v>1800</v>
      </c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>
        <v>500</v>
      </c>
      <c r="AJ5" s="11">
        <v>1740</v>
      </c>
      <c r="AK5" s="11"/>
      <c r="AL5" s="11"/>
      <c r="AM5" s="11"/>
      <c r="AN5" s="11"/>
      <c r="AO5" s="11"/>
      <c r="AP5" s="11">
        <v>600</v>
      </c>
      <c r="AQ5" s="11"/>
      <c r="AR5" s="11"/>
      <c r="AS5" s="11"/>
      <c r="AT5" s="11"/>
      <c r="AU5" s="11">
        <f>150+180</f>
        <v>330</v>
      </c>
      <c r="AV5" s="11"/>
      <c r="AW5" s="11">
        <v>50</v>
      </c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 t="s">
        <v>172</v>
      </c>
      <c r="BX5" s="12">
        <v>5020</v>
      </c>
      <c r="BY5" s="13">
        <v>392583.33333333337</v>
      </c>
      <c r="BZ5" s="13">
        <v>453657.33333333337</v>
      </c>
    </row>
    <row r="6" spans="1:78" ht="33" customHeight="1">
      <c r="A6" s="10">
        <v>3</v>
      </c>
      <c r="B6" s="10">
        <v>2</v>
      </c>
      <c r="C6" s="18" t="s">
        <v>194</v>
      </c>
      <c r="D6" s="10" t="s">
        <v>140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>
        <v>1044</v>
      </c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 t="s">
        <v>172</v>
      </c>
      <c r="BX6" s="12">
        <v>1044</v>
      </c>
      <c r="BY6" s="13">
        <v>61074.000000000007</v>
      </c>
      <c r="BZ6" s="13"/>
    </row>
    <row r="7" spans="1:78" ht="20.100000000000001" customHeight="1">
      <c r="A7" s="10">
        <v>4</v>
      </c>
      <c r="B7" s="10">
        <v>3</v>
      </c>
      <c r="C7" s="10" t="s">
        <v>195</v>
      </c>
      <c r="D7" s="10" t="s">
        <v>82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>
        <v>5</v>
      </c>
      <c r="X7" s="11"/>
      <c r="Y7" s="11"/>
      <c r="Z7" s="11"/>
      <c r="AA7" s="11"/>
      <c r="AB7" s="11"/>
      <c r="AC7" s="11"/>
      <c r="AD7" s="11"/>
      <c r="AE7" s="11"/>
      <c r="AF7" s="11"/>
      <c r="AG7" s="11">
        <v>870</v>
      </c>
      <c r="AH7" s="11"/>
      <c r="AI7" s="11"/>
      <c r="AJ7" s="11">
        <v>3</v>
      </c>
      <c r="AK7" s="11"/>
      <c r="AL7" s="11"/>
      <c r="AM7" s="11"/>
      <c r="AN7" s="11"/>
      <c r="AO7" s="11"/>
      <c r="AP7" s="11"/>
      <c r="AQ7" s="11"/>
      <c r="AR7" s="11"/>
      <c r="AS7" s="11">
        <v>1</v>
      </c>
      <c r="AT7" s="11"/>
      <c r="AU7" s="11"/>
      <c r="AV7" s="11"/>
      <c r="AW7" s="11"/>
      <c r="AX7" s="11"/>
      <c r="AY7" s="11"/>
      <c r="AZ7" s="11"/>
      <c r="BA7" s="11">
        <v>300</v>
      </c>
      <c r="BB7" s="11"/>
      <c r="BC7" s="11"/>
      <c r="BD7" s="11"/>
      <c r="BE7" s="11"/>
      <c r="BF7" s="11"/>
      <c r="BG7" s="11"/>
      <c r="BH7" s="11"/>
      <c r="BI7" s="11"/>
      <c r="BJ7" s="11"/>
      <c r="BK7" s="11">
        <v>60</v>
      </c>
      <c r="BL7" s="11"/>
      <c r="BM7" s="11">
        <v>5</v>
      </c>
      <c r="BN7" s="11"/>
      <c r="BO7" s="11"/>
      <c r="BP7" s="11"/>
      <c r="BQ7" s="11"/>
      <c r="BR7" s="11">
        <v>5</v>
      </c>
      <c r="BS7" s="11"/>
      <c r="BT7" s="11"/>
      <c r="BU7" s="11"/>
      <c r="BV7" s="11"/>
      <c r="BW7" s="11" t="s">
        <v>172</v>
      </c>
      <c r="BX7" s="12">
        <v>1249</v>
      </c>
      <c r="BY7" s="13">
        <v>57041.833333333336</v>
      </c>
      <c r="BZ7" s="13">
        <v>169852.25</v>
      </c>
    </row>
    <row r="8" spans="1:78" ht="20.100000000000001" customHeight="1">
      <c r="A8" s="10">
        <v>4</v>
      </c>
      <c r="B8" s="10">
        <v>3</v>
      </c>
      <c r="C8" s="10" t="s">
        <v>196</v>
      </c>
      <c r="D8" s="10" t="s">
        <v>83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>
        <v>5</v>
      </c>
      <c r="X8" s="11"/>
      <c r="Y8" s="11"/>
      <c r="Z8" s="11"/>
      <c r="AA8" s="11"/>
      <c r="AB8" s="11"/>
      <c r="AC8" s="11"/>
      <c r="AD8" s="11"/>
      <c r="AE8" s="11"/>
      <c r="AF8" s="11"/>
      <c r="AG8" s="11">
        <v>891</v>
      </c>
      <c r="AH8" s="11"/>
      <c r="AI8" s="11"/>
      <c r="AJ8" s="11">
        <v>52</v>
      </c>
      <c r="AK8" s="11"/>
      <c r="AL8" s="11"/>
      <c r="AM8" s="11"/>
      <c r="AN8" s="11"/>
      <c r="AO8" s="11"/>
      <c r="AP8" s="11">
        <v>5</v>
      </c>
      <c r="AQ8" s="11">
        <v>30</v>
      </c>
      <c r="AR8" s="11"/>
      <c r="AS8" s="11"/>
      <c r="AT8" s="11"/>
      <c r="AU8" s="11"/>
      <c r="AV8" s="11"/>
      <c r="AW8" s="11"/>
      <c r="AX8" s="11"/>
      <c r="AY8" s="11"/>
      <c r="AZ8" s="11"/>
      <c r="BA8" s="11">
        <v>300</v>
      </c>
      <c r="BB8" s="11"/>
      <c r="BC8" s="11"/>
      <c r="BD8" s="11"/>
      <c r="BE8" s="11"/>
      <c r="BF8" s="11">
        <v>100</v>
      </c>
      <c r="BG8" s="11"/>
      <c r="BH8" s="11"/>
      <c r="BI8" s="11"/>
      <c r="BJ8" s="11">
        <v>25</v>
      </c>
      <c r="BK8" s="11">
        <v>60</v>
      </c>
      <c r="BL8" s="11"/>
      <c r="BM8" s="11">
        <v>2</v>
      </c>
      <c r="BN8" s="11"/>
      <c r="BO8" s="11"/>
      <c r="BP8" s="11"/>
      <c r="BQ8" s="11"/>
      <c r="BR8" s="11">
        <v>5</v>
      </c>
      <c r="BS8" s="11"/>
      <c r="BT8" s="11"/>
      <c r="BU8" s="11"/>
      <c r="BV8" s="11">
        <v>2</v>
      </c>
      <c r="BW8" s="11" t="s">
        <v>172</v>
      </c>
      <c r="BX8" s="12">
        <v>1477</v>
      </c>
      <c r="BY8" s="13">
        <v>64382.433333333334</v>
      </c>
      <c r="BZ8" s="13"/>
    </row>
    <row r="9" spans="1:78" ht="20.100000000000001" customHeight="1">
      <c r="A9" s="10">
        <v>4</v>
      </c>
      <c r="B9" s="10">
        <v>3</v>
      </c>
      <c r="C9" s="10" t="s">
        <v>197</v>
      </c>
      <c r="D9" s="10" t="s">
        <v>81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>
        <v>200</v>
      </c>
      <c r="W9" s="11">
        <v>5</v>
      </c>
      <c r="X9" s="11"/>
      <c r="Y9" s="11"/>
      <c r="Z9" s="11"/>
      <c r="AA9" s="11"/>
      <c r="AB9" s="11"/>
      <c r="AC9" s="11"/>
      <c r="AD9" s="11"/>
      <c r="AE9" s="11"/>
      <c r="AF9" s="11"/>
      <c r="AG9" s="11">
        <v>60</v>
      </c>
      <c r="AH9" s="11">
        <v>50</v>
      </c>
      <c r="AI9" s="11"/>
      <c r="AJ9" s="11"/>
      <c r="AK9" s="11"/>
      <c r="AL9" s="11"/>
      <c r="AM9" s="11"/>
      <c r="AN9" s="11"/>
      <c r="AO9" s="11"/>
      <c r="AP9" s="11"/>
      <c r="AQ9" s="11">
        <v>30</v>
      </c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>
        <v>2</v>
      </c>
      <c r="BK9" s="11">
        <v>60</v>
      </c>
      <c r="BL9" s="11"/>
      <c r="BM9" s="11">
        <v>5</v>
      </c>
      <c r="BN9" s="11"/>
      <c r="BO9" s="11"/>
      <c r="BP9" s="11"/>
      <c r="BQ9" s="11">
        <v>30</v>
      </c>
      <c r="BR9" s="11">
        <v>5</v>
      </c>
      <c r="BS9" s="11"/>
      <c r="BT9" s="11"/>
      <c r="BU9" s="11"/>
      <c r="BV9" s="11"/>
      <c r="BW9" s="11" t="s">
        <v>172</v>
      </c>
      <c r="BX9" s="12">
        <v>447</v>
      </c>
      <c r="BY9" s="13">
        <v>48427.983333333337</v>
      </c>
      <c r="BZ9" s="13"/>
    </row>
    <row r="10" spans="1:78" ht="20.100000000000001" customHeight="1">
      <c r="A10" s="10">
        <v>4</v>
      </c>
      <c r="B10" s="10">
        <v>4</v>
      </c>
      <c r="C10" s="14" t="s">
        <v>198</v>
      </c>
      <c r="D10" s="14" t="s">
        <v>186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6">
        <v>60000</v>
      </c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6" t="s">
        <v>180</v>
      </c>
      <c r="BX10" s="17">
        <v>60000</v>
      </c>
      <c r="BY10" s="13">
        <v>14795</v>
      </c>
      <c r="BZ10" s="13">
        <v>14795</v>
      </c>
    </row>
    <row r="11" spans="1:78" ht="20.100000000000001" customHeight="1">
      <c r="A11" s="10">
        <v>5</v>
      </c>
      <c r="B11" s="10">
        <v>5</v>
      </c>
      <c r="C11" s="14" t="s">
        <v>199</v>
      </c>
      <c r="D11" s="14" t="s">
        <v>187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>
        <v>700</v>
      </c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 t="s">
        <v>172</v>
      </c>
      <c r="BX11" s="12">
        <v>700</v>
      </c>
      <c r="BY11" s="13">
        <v>4666.666666666667</v>
      </c>
      <c r="BZ11" s="13">
        <v>11333.333333333334</v>
      </c>
    </row>
    <row r="12" spans="1:78" ht="20.100000000000001" customHeight="1">
      <c r="A12" s="10">
        <v>5</v>
      </c>
      <c r="B12" s="10">
        <v>5</v>
      </c>
      <c r="C12" s="14" t="s">
        <v>200</v>
      </c>
      <c r="D12" s="14" t="s">
        <v>188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>
        <v>700</v>
      </c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 t="s">
        <v>172</v>
      </c>
      <c r="BX12" s="12">
        <v>700</v>
      </c>
      <c r="BY12" s="13">
        <v>4666.666666666667</v>
      </c>
      <c r="BZ12" s="13"/>
    </row>
    <row r="13" spans="1:78" ht="20.100000000000001" customHeight="1">
      <c r="A13" s="10">
        <v>5</v>
      </c>
      <c r="B13" s="10">
        <v>5</v>
      </c>
      <c r="C13" s="14" t="s">
        <v>201</v>
      </c>
      <c r="D13" s="14" t="s">
        <v>189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>
        <v>300</v>
      </c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 t="s">
        <v>172</v>
      </c>
      <c r="BX13" s="12">
        <v>300</v>
      </c>
      <c r="BY13" s="13">
        <v>2000</v>
      </c>
      <c r="BZ13" s="13"/>
    </row>
    <row r="14" spans="1:78" ht="20.100000000000001" customHeight="1">
      <c r="A14" s="10">
        <v>6</v>
      </c>
      <c r="B14" s="10">
        <v>6</v>
      </c>
      <c r="C14" s="10" t="s">
        <v>202</v>
      </c>
      <c r="D14" s="10" t="s">
        <v>163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>
        <v>100</v>
      </c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 t="s">
        <v>172</v>
      </c>
      <c r="BX14" s="12">
        <v>100</v>
      </c>
      <c r="BY14" s="13">
        <v>1666.6666666666667</v>
      </c>
      <c r="BZ14" s="13">
        <v>57493.666666666672</v>
      </c>
    </row>
    <row r="15" spans="1:78" ht="20.100000000000001" customHeight="1">
      <c r="A15" s="10">
        <v>6</v>
      </c>
      <c r="B15" s="10">
        <v>6</v>
      </c>
      <c r="C15" s="10" t="s">
        <v>203</v>
      </c>
      <c r="D15" s="10" t="s">
        <v>164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>
        <v>120</v>
      </c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 t="s">
        <v>172</v>
      </c>
      <c r="BX15" s="12">
        <v>120</v>
      </c>
      <c r="BY15" s="13">
        <v>2000</v>
      </c>
      <c r="BZ15" s="13"/>
    </row>
    <row r="16" spans="1:78" ht="20.100000000000001" customHeight="1">
      <c r="A16" s="10">
        <v>6</v>
      </c>
      <c r="B16" s="10">
        <v>6</v>
      </c>
      <c r="C16" s="10" t="s">
        <v>204</v>
      </c>
      <c r="D16" s="10" t="s">
        <v>162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>
        <v>60</v>
      </c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 t="s">
        <v>172</v>
      </c>
      <c r="BX16" s="12">
        <v>60</v>
      </c>
      <c r="BY16" s="13">
        <v>1000</v>
      </c>
      <c r="BZ16" s="13"/>
    </row>
    <row r="17" spans="1:78" ht="20.100000000000001" customHeight="1">
      <c r="A17" s="10">
        <v>6</v>
      </c>
      <c r="B17" s="10">
        <v>6</v>
      </c>
      <c r="C17" s="10" t="s">
        <v>205</v>
      </c>
      <c r="D17" s="10" t="s">
        <v>161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>
        <v>60</v>
      </c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 t="s">
        <v>172</v>
      </c>
      <c r="BX17" s="12">
        <v>60</v>
      </c>
      <c r="BY17" s="13">
        <v>600</v>
      </c>
      <c r="BZ17" s="13"/>
    </row>
    <row r="18" spans="1:78" ht="20.100000000000001" customHeight="1">
      <c r="A18" s="10">
        <v>6</v>
      </c>
      <c r="B18" s="10">
        <v>6</v>
      </c>
      <c r="C18" s="10" t="s">
        <v>206</v>
      </c>
      <c r="D18" s="10" t="s">
        <v>149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>
        <v>60</v>
      </c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 t="s">
        <v>172</v>
      </c>
      <c r="BX18" s="12">
        <v>60</v>
      </c>
      <c r="BY18" s="13">
        <v>664.2</v>
      </c>
      <c r="BZ18" s="13"/>
    </row>
    <row r="19" spans="1:78" ht="20.100000000000001" customHeight="1">
      <c r="A19" s="10">
        <v>6</v>
      </c>
      <c r="B19" s="10">
        <v>6</v>
      </c>
      <c r="C19" s="14" t="s">
        <v>207</v>
      </c>
      <c r="D19" s="14" t="s">
        <v>176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>
        <v>100</v>
      </c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 t="s">
        <v>172</v>
      </c>
      <c r="BX19" s="12">
        <v>100</v>
      </c>
      <c r="BY19" s="13">
        <v>2083.3333333333335</v>
      </c>
      <c r="BZ19" s="13"/>
    </row>
    <row r="20" spans="1:78" ht="20.100000000000001" customHeight="1">
      <c r="A20" s="10">
        <v>6</v>
      </c>
      <c r="B20" s="10">
        <v>6</v>
      </c>
      <c r="C20" s="14" t="s">
        <v>208</v>
      </c>
      <c r="D20" s="14" t="s">
        <v>177</v>
      </c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>
        <v>60</v>
      </c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 t="s">
        <v>172</v>
      </c>
      <c r="BX20" s="12">
        <v>60</v>
      </c>
      <c r="BY20" s="13">
        <v>1250</v>
      </c>
      <c r="BZ20" s="13"/>
    </row>
    <row r="21" spans="1:78" ht="20.100000000000001" customHeight="1">
      <c r="A21" s="10">
        <v>6</v>
      </c>
      <c r="B21" s="10">
        <v>6</v>
      </c>
      <c r="C21" s="14" t="s">
        <v>209</v>
      </c>
      <c r="D21" s="14" t="s">
        <v>178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>
        <v>60</v>
      </c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 t="s">
        <v>172</v>
      </c>
      <c r="BX21" s="12">
        <v>60</v>
      </c>
      <c r="BY21" s="13">
        <v>1500</v>
      </c>
      <c r="BZ21" s="13"/>
    </row>
    <row r="22" spans="1:78" ht="20.100000000000001" customHeight="1">
      <c r="A22" s="10">
        <v>7</v>
      </c>
      <c r="B22" s="10">
        <v>6</v>
      </c>
      <c r="C22" s="14" t="s">
        <v>210</v>
      </c>
      <c r="D22" s="14" t="s">
        <v>179</v>
      </c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>
        <v>60</v>
      </c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 t="s">
        <v>172</v>
      </c>
      <c r="BX22" s="12">
        <v>60</v>
      </c>
      <c r="BY22" s="13">
        <v>321.3</v>
      </c>
      <c r="BZ22" s="13"/>
    </row>
    <row r="23" spans="1:78" ht="20.100000000000001" customHeight="1">
      <c r="A23" s="10">
        <v>7</v>
      </c>
      <c r="B23" s="10">
        <v>6</v>
      </c>
      <c r="C23" s="10" t="s">
        <v>211</v>
      </c>
      <c r="D23" s="10" t="s">
        <v>150</v>
      </c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>
        <v>180</v>
      </c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 t="s">
        <v>172</v>
      </c>
      <c r="BX23" s="12">
        <v>180</v>
      </c>
      <c r="BY23" s="13">
        <v>4795.2</v>
      </c>
      <c r="BZ23" s="13"/>
    </row>
    <row r="24" spans="1:78" ht="20.100000000000001" customHeight="1">
      <c r="A24" s="10">
        <v>7</v>
      </c>
      <c r="B24" s="10">
        <v>6</v>
      </c>
      <c r="C24" s="10" t="s">
        <v>212</v>
      </c>
      <c r="D24" s="10" t="s">
        <v>153</v>
      </c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>
        <v>84</v>
      </c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 t="s">
        <v>172</v>
      </c>
      <c r="BX24" s="12">
        <v>84</v>
      </c>
      <c r="BY24" s="13">
        <v>907.20000000000016</v>
      </c>
      <c r="BZ24" s="13"/>
    </row>
    <row r="25" spans="1:78" ht="20.100000000000001" customHeight="1">
      <c r="A25" s="10">
        <v>7</v>
      </c>
      <c r="B25" s="10">
        <v>6</v>
      </c>
      <c r="C25" s="10" t="s">
        <v>213</v>
      </c>
      <c r="D25" s="10" t="s">
        <v>154</v>
      </c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>
        <v>60</v>
      </c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 t="s">
        <v>172</v>
      </c>
      <c r="BX25" s="12">
        <v>60</v>
      </c>
      <c r="BY25" s="13">
        <v>594</v>
      </c>
      <c r="BZ25" s="13"/>
    </row>
    <row r="26" spans="1:78" ht="20.100000000000001" customHeight="1">
      <c r="A26" s="10">
        <v>7</v>
      </c>
      <c r="B26" s="10">
        <v>6</v>
      </c>
      <c r="C26" s="10" t="s">
        <v>214</v>
      </c>
      <c r="D26" s="10" t="s">
        <v>151</v>
      </c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>
        <v>120</v>
      </c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 t="s">
        <v>172</v>
      </c>
      <c r="BX26" s="12">
        <v>120</v>
      </c>
      <c r="BY26" s="13">
        <v>2365.4666666666667</v>
      </c>
      <c r="BZ26" s="13"/>
    </row>
    <row r="27" spans="1:78" ht="20.100000000000001" customHeight="1">
      <c r="A27" s="10">
        <v>7</v>
      </c>
      <c r="B27" s="10">
        <v>6</v>
      </c>
      <c r="C27" s="14" t="s">
        <v>215</v>
      </c>
      <c r="D27" s="14" t="s">
        <v>182</v>
      </c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>
        <v>420</v>
      </c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>
        <v>60</v>
      </c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 t="s">
        <v>172</v>
      </c>
      <c r="BX27" s="12">
        <v>480</v>
      </c>
      <c r="BY27" s="13">
        <v>7933.5000000000009</v>
      </c>
      <c r="BZ27" s="13"/>
    </row>
    <row r="28" spans="1:78" ht="20.100000000000001" customHeight="1">
      <c r="A28" s="10">
        <v>7</v>
      </c>
      <c r="B28" s="10">
        <v>6</v>
      </c>
      <c r="C28" s="10" t="s">
        <v>216</v>
      </c>
      <c r="D28" s="10" t="s">
        <v>152</v>
      </c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>
        <v>120</v>
      </c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 t="s">
        <v>172</v>
      </c>
      <c r="BX28" s="12">
        <v>120</v>
      </c>
      <c r="BY28" s="13">
        <v>3196.8</v>
      </c>
      <c r="BZ28" s="13"/>
    </row>
    <row r="29" spans="1:78" ht="20.100000000000001" customHeight="1">
      <c r="A29" s="10">
        <v>8</v>
      </c>
      <c r="B29" s="10">
        <v>6</v>
      </c>
      <c r="C29" s="14" t="s">
        <v>217</v>
      </c>
      <c r="D29" s="14" t="s">
        <v>183</v>
      </c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>
        <v>240</v>
      </c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 t="s">
        <v>172</v>
      </c>
      <c r="BX29" s="12">
        <v>240</v>
      </c>
      <c r="BY29" s="13">
        <v>2616</v>
      </c>
      <c r="BZ29" s="13"/>
    </row>
    <row r="30" spans="1:78" ht="20.100000000000001" customHeight="1">
      <c r="A30" s="10">
        <v>8</v>
      </c>
      <c r="B30" s="10">
        <v>6</v>
      </c>
      <c r="C30" s="14" t="s">
        <v>218</v>
      </c>
      <c r="D30" s="14" t="s">
        <v>184</v>
      </c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>
        <v>800</v>
      </c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 t="s">
        <v>172</v>
      </c>
      <c r="BX30" s="12">
        <v>800</v>
      </c>
      <c r="BY30" s="13">
        <v>24000</v>
      </c>
      <c r="BZ30" s="13"/>
    </row>
    <row r="31" spans="1:78" ht="20.100000000000001" customHeight="1">
      <c r="A31" s="10">
        <v>12</v>
      </c>
      <c r="B31" s="10">
        <v>7</v>
      </c>
      <c r="C31" s="10" t="s">
        <v>219</v>
      </c>
      <c r="D31" s="10" t="s">
        <v>84</v>
      </c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>
        <v>180</v>
      </c>
      <c r="V31" s="11"/>
      <c r="W31" s="11"/>
      <c r="X31" s="11"/>
      <c r="Y31" s="11">
        <v>120</v>
      </c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>
        <v>1000</v>
      </c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>
        <v>10</v>
      </c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>
        <v>10</v>
      </c>
      <c r="BV31" s="11"/>
      <c r="BW31" s="11" t="s">
        <v>172</v>
      </c>
      <c r="BX31" s="12">
        <v>1320</v>
      </c>
      <c r="BY31" s="13">
        <v>126324</v>
      </c>
      <c r="BZ31" s="13">
        <v>126324</v>
      </c>
    </row>
    <row r="32" spans="1:78" ht="20.100000000000001" customHeight="1">
      <c r="A32" s="10">
        <v>15</v>
      </c>
      <c r="B32" s="10">
        <v>8</v>
      </c>
      <c r="C32" s="10" t="s">
        <v>220</v>
      </c>
      <c r="D32" s="10" t="s">
        <v>93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>
        <v>36</v>
      </c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>
        <v>288</v>
      </c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>
        <v>12</v>
      </c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 t="s">
        <v>172</v>
      </c>
      <c r="BX32" s="12">
        <v>336</v>
      </c>
      <c r="BY32" s="13">
        <v>28002.241666666669</v>
      </c>
      <c r="BZ32" s="13">
        <v>28002.241666666669</v>
      </c>
    </row>
    <row r="33" spans="1:78" ht="20.100000000000001" customHeight="1">
      <c r="A33" s="10">
        <v>15</v>
      </c>
      <c r="B33" s="10">
        <v>9</v>
      </c>
      <c r="C33" s="10" t="s">
        <v>221</v>
      </c>
      <c r="D33" s="10" t="s">
        <v>92</v>
      </c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>
        <v>24</v>
      </c>
      <c r="Y33" s="11"/>
      <c r="Z33" s="11"/>
      <c r="AA33" s="11"/>
      <c r="AB33" s="11"/>
      <c r="AC33" s="11"/>
      <c r="AD33" s="11"/>
      <c r="AE33" s="11"/>
      <c r="AF33" s="11"/>
      <c r="AG33" s="11"/>
      <c r="AH33" s="11">
        <v>36</v>
      </c>
      <c r="AI33" s="11"/>
      <c r="AJ33" s="11">
        <v>120</v>
      </c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>
        <v>12</v>
      </c>
      <c r="AX33" s="11">
        <v>12</v>
      </c>
      <c r="AY33" s="11">
        <v>24</v>
      </c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 t="s">
        <v>172</v>
      </c>
      <c r="BX33" s="12">
        <v>228</v>
      </c>
      <c r="BY33" s="13">
        <v>19001.516666666666</v>
      </c>
      <c r="BZ33" s="13">
        <v>80262.720000000001</v>
      </c>
    </row>
    <row r="34" spans="1:78" ht="20.100000000000001" customHeight="1">
      <c r="A34" s="10">
        <v>15</v>
      </c>
      <c r="B34" s="10">
        <v>9</v>
      </c>
      <c r="C34" s="10" t="s">
        <v>222</v>
      </c>
      <c r="D34" s="10" t="s">
        <v>141</v>
      </c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>
        <v>288</v>
      </c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 t="s">
        <v>172</v>
      </c>
      <c r="BX34" s="12">
        <v>288</v>
      </c>
      <c r="BY34" s="13">
        <v>23587.200000000001</v>
      </c>
      <c r="BZ34" s="13"/>
    </row>
    <row r="35" spans="1:78" ht="20.100000000000001" customHeight="1">
      <c r="A35" s="10">
        <v>15</v>
      </c>
      <c r="B35" s="10">
        <v>9</v>
      </c>
      <c r="C35" s="10" t="s">
        <v>223</v>
      </c>
      <c r="D35" s="10" t="s">
        <v>91</v>
      </c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>
        <v>36</v>
      </c>
      <c r="Y35" s="11"/>
      <c r="Z35" s="11"/>
      <c r="AA35" s="11"/>
      <c r="AB35" s="11"/>
      <c r="AC35" s="11"/>
      <c r="AD35" s="11"/>
      <c r="AE35" s="11"/>
      <c r="AF35" s="11"/>
      <c r="AG35" s="11"/>
      <c r="AH35" s="11">
        <v>24</v>
      </c>
      <c r="AI35" s="11"/>
      <c r="AJ35" s="11">
        <v>288</v>
      </c>
      <c r="AK35" s="11"/>
      <c r="AL35" s="11"/>
      <c r="AM35" s="11"/>
      <c r="AN35" s="11"/>
      <c r="AO35" s="11"/>
      <c r="AP35" s="11"/>
      <c r="AQ35" s="11"/>
      <c r="AR35" s="11"/>
      <c r="AS35" s="11">
        <v>96</v>
      </c>
      <c r="AT35" s="11"/>
      <c r="AU35" s="11"/>
      <c r="AV35" s="11"/>
      <c r="AW35" s="11"/>
      <c r="AX35" s="11">
        <v>48</v>
      </c>
      <c r="AY35" s="11">
        <v>24</v>
      </c>
      <c r="AZ35" s="11"/>
      <c r="BA35" s="11">
        <v>12</v>
      </c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>
        <v>24</v>
      </c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 t="s">
        <v>172</v>
      </c>
      <c r="BX35" s="12">
        <v>552</v>
      </c>
      <c r="BY35" s="13">
        <v>37674.000000000007</v>
      </c>
      <c r="BZ35" s="13"/>
    </row>
    <row r="36" spans="1:78" ht="20.100000000000001" customHeight="1">
      <c r="A36" s="10">
        <v>15</v>
      </c>
      <c r="B36" s="10">
        <v>10</v>
      </c>
      <c r="C36" s="10" t="s">
        <v>224</v>
      </c>
      <c r="D36" s="10" t="s">
        <v>85</v>
      </c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>
        <v>60</v>
      </c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>
        <v>12</v>
      </c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>
        <v>12</v>
      </c>
      <c r="BA36" s="11"/>
      <c r="BB36" s="11"/>
      <c r="BC36" s="11"/>
      <c r="BD36" s="11">
        <v>60</v>
      </c>
      <c r="BE36" s="11"/>
      <c r="BF36" s="11"/>
      <c r="BG36" s="11"/>
      <c r="BH36" s="11">
        <v>360</v>
      </c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 t="s">
        <v>172</v>
      </c>
      <c r="BX36" s="12">
        <v>504</v>
      </c>
      <c r="BY36" s="13">
        <v>4621.6833333333343</v>
      </c>
      <c r="BZ36" s="13">
        <v>6626.1666666666679</v>
      </c>
    </row>
    <row r="37" spans="1:78" ht="20.100000000000001" customHeight="1">
      <c r="A37" s="10">
        <v>15</v>
      </c>
      <c r="B37" s="10">
        <v>10</v>
      </c>
      <c r="C37" s="10" t="s">
        <v>225</v>
      </c>
      <c r="D37" s="10" t="s">
        <v>86</v>
      </c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>
        <v>48</v>
      </c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 t="s">
        <v>172</v>
      </c>
      <c r="BX37" s="12">
        <v>48</v>
      </c>
      <c r="BY37" s="13">
        <v>2004.4833333333336</v>
      </c>
      <c r="BZ37" s="13"/>
    </row>
    <row r="38" spans="1:78" ht="20.100000000000001" customHeight="1">
      <c r="A38" s="10">
        <v>15</v>
      </c>
      <c r="B38" s="10">
        <v>11</v>
      </c>
      <c r="C38" s="10" t="s">
        <v>226</v>
      </c>
      <c r="D38" s="10" t="s">
        <v>87</v>
      </c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>
        <v>240</v>
      </c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>
        <v>48</v>
      </c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>
        <v>12</v>
      </c>
      <c r="BA38" s="11"/>
      <c r="BB38" s="11"/>
      <c r="BC38" s="11"/>
      <c r="BD38" s="11"/>
      <c r="BE38" s="11"/>
      <c r="BF38" s="11"/>
      <c r="BG38" s="11"/>
      <c r="BH38" s="11">
        <v>120</v>
      </c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 t="s">
        <v>172</v>
      </c>
      <c r="BX38" s="12">
        <v>420</v>
      </c>
      <c r="BY38" s="13">
        <v>9567.6</v>
      </c>
      <c r="BZ38" s="13">
        <v>25020.116666666669</v>
      </c>
    </row>
    <row r="39" spans="1:78" ht="20.100000000000001" customHeight="1">
      <c r="A39" s="10">
        <v>15</v>
      </c>
      <c r="B39" s="10">
        <v>11</v>
      </c>
      <c r="C39" s="10" t="s">
        <v>227</v>
      </c>
      <c r="D39" s="10" t="s">
        <v>89</v>
      </c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>
        <v>300</v>
      </c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>
        <v>48</v>
      </c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>
        <v>36</v>
      </c>
      <c r="BV39" s="11"/>
      <c r="BW39" s="11" t="s">
        <v>172</v>
      </c>
      <c r="BX39" s="12">
        <v>384</v>
      </c>
      <c r="BY39" s="13">
        <v>3544.3166666666671</v>
      </c>
      <c r="BZ39" s="13"/>
    </row>
    <row r="40" spans="1:78" ht="20.100000000000001" customHeight="1">
      <c r="A40" s="10">
        <v>15</v>
      </c>
      <c r="B40" s="10">
        <v>11</v>
      </c>
      <c r="C40" s="10" t="s">
        <v>228</v>
      </c>
      <c r="D40" s="10" t="s">
        <v>88</v>
      </c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>
        <v>24</v>
      </c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 t="s">
        <v>172</v>
      </c>
      <c r="BX40" s="12">
        <v>24</v>
      </c>
      <c r="BY40" s="13">
        <v>9211.2000000000007</v>
      </c>
      <c r="BZ40" s="13"/>
    </row>
    <row r="41" spans="1:78" ht="20.100000000000001" customHeight="1">
      <c r="A41" s="10">
        <v>15</v>
      </c>
      <c r="B41" s="10">
        <v>11</v>
      </c>
      <c r="C41" s="10" t="s">
        <v>229</v>
      </c>
      <c r="D41" s="10" t="s">
        <v>90</v>
      </c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>
        <v>240</v>
      </c>
      <c r="V41" s="11"/>
      <c r="W41" s="11"/>
      <c r="X41" s="11"/>
      <c r="Y41" s="11"/>
      <c r="Z41" s="11"/>
      <c r="AA41" s="11"/>
      <c r="AB41" s="11"/>
      <c r="AC41" s="11"/>
      <c r="AD41" s="11"/>
      <c r="AE41" s="11">
        <v>48</v>
      </c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>
        <v>12</v>
      </c>
      <c r="AT41" s="11"/>
      <c r="AU41" s="11"/>
      <c r="AV41" s="11"/>
      <c r="AW41" s="11"/>
      <c r="AX41" s="11"/>
      <c r="AY41" s="11"/>
      <c r="AZ41" s="11">
        <v>24</v>
      </c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>
        <v>24</v>
      </c>
      <c r="BV41" s="11"/>
      <c r="BW41" s="11" t="s">
        <v>172</v>
      </c>
      <c r="BX41" s="12">
        <v>348</v>
      </c>
      <c r="BY41" s="13">
        <v>2697</v>
      </c>
      <c r="BZ41" s="13"/>
    </row>
    <row r="42" spans="1:78" ht="20.100000000000001" customHeight="1">
      <c r="A42" s="10">
        <v>17</v>
      </c>
      <c r="B42" s="10">
        <v>12</v>
      </c>
      <c r="C42" s="10" t="s">
        <v>230</v>
      </c>
      <c r="D42" s="10" t="s">
        <v>94</v>
      </c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>
        <v>240</v>
      </c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 t="s">
        <v>172</v>
      </c>
      <c r="BX42" s="12">
        <v>240</v>
      </c>
      <c r="BY42" s="13">
        <v>5001.6000000000004</v>
      </c>
      <c r="BZ42" s="13">
        <v>58821.599999999999</v>
      </c>
    </row>
    <row r="43" spans="1:78" ht="20.100000000000001" customHeight="1">
      <c r="A43" s="10">
        <v>17</v>
      </c>
      <c r="B43" s="10">
        <v>12</v>
      </c>
      <c r="C43" s="10" t="s">
        <v>231</v>
      </c>
      <c r="D43" s="10" t="s">
        <v>95</v>
      </c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>
        <v>300</v>
      </c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>
        <v>120</v>
      </c>
      <c r="AH43" s="11">
        <v>696</v>
      </c>
      <c r="AI43" s="11"/>
      <c r="AJ43" s="11">
        <v>120</v>
      </c>
      <c r="AK43" s="11"/>
      <c r="AL43" s="11"/>
      <c r="AM43" s="11"/>
      <c r="AN43" s="11"/>
      <c r="AO43" s="11"/>
      <c r="AP43" s="11"/>
      <c r="AQ43" s="11"/>
      <c r="AR43" s="11"/>
      <c r="AS43" s="11"/>
      <c r="AT43" s="11">
        <v>60</v>
      </c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>
        <v>36</v>
      </c>
      <c r="BV43" s="11"/>
      <c r="BW43" s="11" t="s">
        <v>172</v>
      </c>
      <c r="BX43" s="12">
        <v>1332</v>
      </c>
      <c r="BY43" s="13">
        <v>21645</v>
      </c>
      <c r="BZ43" s="13"/>
    </row>
    <row r="44" spans="1:78" ht="20.100000000000001" customHeight="1">
      <c r="A44" s="10">
        <v>17</v>
      </c>
      <c r="B44" s="10">
        <v>12</v>
      </c>
      <c r="C44" s="10" t="s">
        <v>232</v>
      </c>
      <c r="D44" s="10" t="s">
        <v>96</v>
      </c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>
        <v>120</v>
      </c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>
        <v>240</v>
      </c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 t="s">
        <v>172</v>
      </c>
      <c r="BX44" s="12">
        <v>360</v>
      </c>
      <c r="BY44" s="13">
        <v>5850</v>
      </c>
      <c r="BZ44" s="13"/>
    </row>
    <row r="45" spans="1:78" ht="20.100000000000001" customHeight="1">
      <c r="A45" s="10">
        <v>17</v>
      </c>
      <c r="B45" s="10">
        <v>12</v>
      </c>
      <c r="C45" s="10" t="s">
        <v>233</v>
      </c>
      <c r="D45" s="10" t="s">
        <v>97</v>
      </c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>
        <v>360</v>
      </c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>
        <v>204</v>
      </c>
      <c r="AI45" s="11">
        <v>804</v>
      </c>
      <c r="AJ45" s="11">
        <v>120</v>
      </c>
      <c r="AK45" s="11"/>
      <c r="AL45" s="11">
        <v>24</v>
      </c>
      <c r="AM45" s="11"/>
      <c r="AN45" s="11"/>
      <c r="AO45" s="11"/>
      <c r="AP45" s="11"/>
      <c r="AQ45" s="11"/>
      <c r="AR45" s="11"/>
      <c r="AS45" s="11"/>
      <c r="AT45" s="11">
        <v>60</v>
      </c>
      <c r="AU45" s="11"/>
      <c r="AV45" s="11"/>
      <c r="AW45" s="11"/>
      <c r="AX45" s="11"/>
      <c r="AY45" s="11"/>
      <c r="AZ45" s="11">
        <v>12</v>
      </c>
      <c r="BA45" s="11"/>
      <c r="BB45" s="11"/>
      <c r="BC45" s="11">
        <v>36</v>
      </c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 t="s">
        <v>172</v>
      </c>
      <c r="BX45" s="12">
        <v>1620</v>
      </c>
      <c r="BY45" s="13">
        <v>26325</v>
      </c>
      <c r="BZ45" s="13"/>
    </row>
    <row r="46" spans="1:78" ht="20.100000000000001" customHeight="1">
      <c r="A46" s="10">
        <v>17</v>
      </c>
      <c r="B46" s="10">
        <v>13</v>
      </c>
      <c r="C46" s="14" t="s">
        <v>234</v>
      </c>
      <c r="D46" s="14" t="s">
        <v>185</v>
      </c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>
        <v>960</v>
      </c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>
        <v>600</v>
      </c>
      <c r="AJ46" s="11">
        <v>120</v>
      </c>
      <c r="AK46" s="11"/>
      <c r="AL46" s="11">
        <v>48</v>
      </c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 t="s">
        <v>172</v>
      </c>
      <c r="BX46" s="12">
        <v>1728</v>
      </c>
      <c r="BY46" s="13">
        <v>28080</v>
      </c>
      <c r="BZ46" s="13">
        <v>159074.27499999999</v>
      </c>
    </row>
    <row r="47" spans="1:78" ht="20.100000000000001" customHeight="1">
      <c r="A47" s="10">
        <v>17</v>
      </c>
      <c r="B47" s="10">
        <v>13</v>
      </c>
      <c r="C47" s="10" t="s">
        <v>235</v>
      </c>
      <c r="D47" s="10" t="s">
        <v>98</v>
      </c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>
        <v>300</v>
      </c>
      <c r="Z47" s="11"/>
      <c r="AA47" s="11"/>
      <c r="AB47" s="11"/>
      <c r="AC47" s="11"/>
      <c r="AD47" s="11"/>
      <c r="AE47" s="11"/>
      <c r="AF47" s="11"/>
      <c r="AG47" s="11"/>
      <c r="AH47" s="11">
        <v>300</v>
      </c>
      <c r="AI47" s="11"/>
      <c r="AJ47" s="11">
        <v>2004</v>
      </c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>
        <v>60</v>
      </c>
      <c r="BW47" s="11" t="s">
        <v>172</v>
      </c>
      <c r="BX47" s="12">
        <v>2664</v>
      </c>
      <c r="BY47" s="13">
        <v>49763.51666666667</v>
      </c>
      <c r="BZ47" s="13"/>
    </row>
    <row r="48" spans="1:78" ht="20.100000000000001" customHeight="1">
      <c r="A48" s="10">
        <v>17</v>
      </c>
      <c r="B48" s="10">
        <v>13</v>
      </c>
      <c r="C48" s="10" t="s">
        <v>236</v>
      </c>
      <c r="D48" s="10" t="s">
        <v>99</v>
      </c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>
        <v>48</v>
      </c>
      <c r="Y48" s="11"/>
      <c r="Z48" s="11"/>
      <c r="AA48" s="11"/>
      <c r="AB48" s="11"/>
      <c r="AC48" s="11"/>
      <c r="AD48" s="11"/>
      <c r="AE48" s="11"/>
      <c r="AF48" s="11"/>
      <c r="AG48" s="11"/>
      <c r="AH48" s="11">
        <v>504</v>
      </c>
      <c r="AI48" s="11"/>
      <c r="AJ48" s="11">
        <v>36</v>
      </c>
      <c r="AK48" s="11"/>
      <c r="AL48" s="11">
        <v>24</v>
      </c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>
        <v>36</v>
      </c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 t="s">
        <v>172</v>
      </c>
      <c r="BX48" s="12">
        <v>648</v>
      </c>
      <c r="BY48" s="13">
        <v>10530</v>
      </c>
      <c r="BZ48" s="13"/>
    </row>
    <row r="49" spans="1:78" ht="20.100000000000001" customHeight="1">
      <c r="A49" s="10">
        <v>17</v>
      </c>
      <c r="B49" s="10">
        <v>13</v>
      </c>
      <c r="C49" s="10" t="s">
        <v>237</v>
      </c>
      <c r="D49" s="10" t="s">
        <v>100</v>
      </c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>
        <v>1080</v>
      </c>
      <c r="Z49" s="11"/>
      <c r="AA49" s="11"/>
      <c r="AB49" s="11"/>
      <c r="AC49" s="11"/>
      <c r="AD49" s="11"/>
      <c r="AE49" s="11"/>
      <c r="AF49" s="11"/>
      <c r="AG49" s="11">
        <v>96</v>
      </c>
      <c r="AH49" s="11">
        <v>204</v>
      </c>
      <c r="AI49" s="11"/>
      <c r="AJ49" s="11"/>
      <c r="AK49" s="11"/>
      <c r="AL49" s="11">
        <v>24</v>
      </c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 t="s">
        <v>172</v>
      </c>
      <c r="BX49" s="12">
        <v>1404</v>
      </c>
      <c r="BY49" s="13">
        <v>22815</v>
      </c>
      <c r="BZ49" s="13"/>
    </row>
    <row r="50" spans="1:78" ht="20.100000000000001" customHeight="1">
      <c r="A50" s="10">
        <v>17</v>
      </c>
      <c r="B50" s="10">
        <v>13</v>
      </c>
      <c r="C50" s="10" t="s">
        <v>238</v>
      </c>
      <c r="D50" s="10" t="s">
        <v>101</v>
      </c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>
        <v>48</v>
      </c>
      <c r="Z50" s="11"/>
      <c r="AA50" s="11"/>
      <c r="AB50" s="11"/>
      <c r="AC50" s="11"/>
      <c r="AD50" s="11"/>
      <c r="AE50" s="11"/>
      <c r="AF50" s="11"/>
      <c r="AG50" s="11">
        <v>48</v>
      </c>
      <c r="AH50" s="11"/>
      <c r="AI50" s="11"/>
      <c r="AJ50" s="11">
        <v>120</v>
      </c>
      <c r="AK50" s="11"/>
      <c r="AL50" s="11">
        <v>24</v>
      </c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>
        <v>60</v>
      </c>
      <c r="BW50" s="11" t="s">
        <v>172</v>
      </c>
      <c r="BX50" s="12">
        <v>300</v>
      </c>
      <c r="BY50" s="13">
        <v>12450</v>
      </c>
      <c r="BZ50" s="13"/>
    </row>
    <row r="51" spans="1:78" ht="20.100000000000001" customHeight="1">
      <c r="A51" s="10">
        <v>17</v>
      </c>
      <c r="B51" s="10">
        <v>13</v>
      </c>
      <c r="C51" s="10" t="s">
        <v>239</v>
      </c>
      <c r="D51" s="10" t="s">
        <v>102</v>
      </c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>
        <v>24</v>
      </c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>
        <v>48</v>
      </c>
      <c r="BV51" s="11">
        <v>60</v>
      </c>
      <c r="BW51" s="11" t="s">
        <v>172</v>
      </c>
      <c r="BX51" s="12">
        <v>132</v>
      </c>
      <c r="BY51" s="13">
        <v>3455.7583333333332</v>
      </c>
      <c r="BZ51" s="13"/>
    </row>
    <row r="52" spans="1:78" ht="20.100000000000001" customHeight="1">
      <c r="A52" s="10">
        <v>17</v>
      </c>
      <c r="B52" s="10">
        <v>13</v>
      </c>
      <c r="C52" s="10" t="s">
        <v>240</v>
      </c>
      <c r="D52" s="10" t="s">
        <v>103</v>
      </c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>
        <v>600</v>
      </c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>
        <v>156</v>
      </c>
      <c r="AK52" s="11"/>
      <c r="AL52" s="11">
        <v>24</v>
      </c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>
        <v>36</v>
      </c>
      <c r="BW52" s="11" t="s">
        <v>172</v>
      </c>
      <c r="BX52" s="12">
        <v>816</v>
      </c>
      <c r="BY52" s="13">
        <v>13260</v>
      </c>
      <c r="BZ52" s="13"/>
    </row>
    <row r="53" spans="1:78" ht="20.100000000000001" customHeight="1">
      <c r="A53" s="10">
        <v>17</v>
      </c>
      <c r="B53" s="10">
        <v>13</v>
      </c>
      <c r="C53" s="10" t="s">
        <v>241</v>
      </c>
      <c r="D53" s="10" t="s">
        <v>104</v>
      </c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>
        <v>1116</v>
      </c>
      <c r="AK53" s="11"/>
      <c r="AL53" s="11">
        <v>24</v>
      </c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>
        <v>12</v>
      </c>
      <c r="BW53" s="11" t="s">
        <v>172</v>
      </c>
      <c r="BX53" s="12">
        <v>1152</v>
      </c>
      <c r="BY53" s="13">
        <v>18720</v>
      </c>
      <c r="BZ53" s="13"/>
    </row>
    <row r="54" spans="1:78" ht="20.100000000000001" customHeight="1">
      <c r="A54" s="10">
        <v>17</v>
      </c>
      <c r="B54" s="10">
        <v>14</v>
      </c>
      <c r="C54" s="10" t="s">
        <v>242</v>
      </c>
      <c r="D54" s="10" t="s">
        <v>105</v>
      </c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>
        <v>120</v>
      </c>
      <c r="AK54" s="11"/>
      <c r="AL54" s="11"/>
      <c r="AM54" s="11"/>
      <c r="AN54" s="11"/>
      <c r="AO54" s="11"/>
      <c r="AP54" s="11"/>
      <c r="AQ54" s="11"/>
      <c r="AR54" s="11"/>
      <c r="AS54" s="11">
        <v>12</v>
      </c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>
        <v>48</v>
      </c>
      <c r="BV54" s="11">
        <v>12</v>
      </c>
      <c r="BW54" s="11" t="s">
        <v>172</v>
      </c>
      <c r="BX54" s="12">
        <v>192</v>
      </c>
      <c r="BY54" s="13">
        <v>4143.3583333333336</v>
      </c>
      <c r="BZ54" s="13">
        <v>36210.241666666669</v>
      </c>
    </row>
    <row r="55" spans="1:78" ht="20.100000000000001" customHeight="1">
      <c r="A55" s="10">
        <v>17</v>
      </c>
      <c r="B55" s="10">
        <v>14</v>
      </c>
      <c r="C55" s="10" t="s">
        <v>243</v>
      </c>
      <c r="D55" s="10" t="s">
        <v>106</v>
      </c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>
        <v>60</v>
      </c>
      <c r="V55" s="11"/>
      <c r="W55" s="11"/>
      <c r="X55" s="11">
        <v>60</v>
      </c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>
        <v>276</v>
      </c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>
        <v>36</v>
      </c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>
        <v>12</v>
      </c>
      <c r="BW55" s="11" t="s">
        <v>172</v>
      </c>
      <c r="BX55" s="12">
        <v>444</v>
      </c>
      <c r="BY55" s="13">
        <v>22608.483333333334</v>
      </c>
      <c r="BZ55" s="13"/>
    </row>
    <row r="56" spans="1:78" ht="20.100000000000001" customHeight="1">
      <c r="A56" s="10">
        <v>17</v>
      </c>
      <c r="B56" s="10">
        <v>14</v>
      </c>
      <c r="C56" s="10" t="s">
        <v>244</v>
      </c>
      <c r="D56" s="10" t="s">
        <v>107</v>
      </c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>
        <v>420</v>
      </c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 t="s">
        <v>172</v>
      </c>
      <c r="BX56" s="12">
        <v>420</v>
      </c>
      <c r="BY56" s="13">
        <v>9458.4</v>
      </c>
      <c r="BZ56" s="13"/>
    </row>
    <row r="57" spans="1:78" ht="20.100000000000001" customHeight="1">
      <c r="A57" s="10">
        <v>17</v>
      </c>
      <c r="B57" s="10">
        <v>15</v>
      </c>
      <c r="C57" s="14" t="s">
        <v>245</v>
      </c>
      <c r="D57" s="14" t="s">
        <v>181</v>
      </c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>
        <v>36</v>
      </c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 t="s">
        <v>172</v>
      </c>
      <c r="BX57" s="12">
        <v>36</v>
      </c>
      <c r="BY57" s="13">
        <v>7529.7</v>
      </c>
      <c r="BZ57" s="13">
        <v>7529.7</v>
      </c>
    </row>
    <row r="58" spans="1:78" ht="20.100000000000001" customHeight="1">
      <c r="A58" s="10">
        <v>19</v>
      </c>
      <c r="B58" s="10">
        <v>16</v>
      </c>
      <c r="C58" s="10" t="s">
        <v>246</v>
      </c>
      <c r="D58" s="10" t="s">
        <v>108</v>
      </c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>
        <v>300</v>
      </c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>
        <v>48</v>
      </c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>
        <v>60</v>
      </c>
      <c r="BQ58" s="11"/>
      <c r="BR58" s="11"/>
      <c r="BS58" s="11"/>
      <c r="BT58" s="11"/>
      <c r="BU58" s="11"/>
      <c r="BV58" s="11"/>
      <c r="BW58" s="11" t="s">
        <v>172</v>
      </c>
      <c r="BX58" s="12">
        <v>408</v>
      </c>
      <c r="BY58" s="13">
        <v>26148.716666666667</v>
      </c>
      <c r="BZ58" s="13">
        <v>154032</v>
      </c>
    </row>
    <row r="59" spans="1:78" ht="20.100000000000001" customHeight="1">
      <c r="A59" s="10">
        <v>19</v>
      </c>
      <c r="B59" s="10">
        <v>16</v>
      </c>
      <c r="C59" s="10" t="s">
        <v>247</v>
      </c>
      <c r="D59" s="10" t="s">
        <v>109</v>
      </c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>
        <v>360</v>
      </c>
      <c r="V59" s="11"/>
      <c r="W59" s="11"/>
      <c r="X59" s="11"/>
      <c r="Y59" s="11"/>
      <c r="Z59" s="11"/>
      <c r="AA59" s="11"/>
      <c r="AB59" s="11">
        <v>180</v>
      </c>
      <c r="AC59" s="11"/>
      <c r="AD59" s="11"/>
      <c r="AE59" s="11"/>
      <c r="AF59" s="11"/>
      <c r="AG59" s="11">
        <v>1404</v>
      </c>
      <c r="AH59" s="11"/>
      <c r="AI59" s="11"/>
      <c r="AJ59" s="11">
        <v>60</v>
      </c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>
        <v>48</v>
      </c>
      <c r="BB59" s="11"/>
      <c r="BC59" s="11"/>
      <c r="BD59" s="11"/>
      <c r="BE59" s="11"/>
      <c r="BF59" s="11"/>
      <c r="BG59" s="11">
        <v>12</v>
      </c>
      <c r="BH59" s="11"/>
      <c r="BI59" s="11"/>
      <c r="BJ59" s="11"/>
      <c r="BK59" s="11"/>
      <c r="BL59" s="11"/>
      <c r="BM59" s="11"/>
      <c r="BN59" s="11"/>
      <c r="BO59" s="11"/>
      <c r="BP59" s="11">
        <v>60</v>
      </c>
      <c r="BQ59" s="11"/>
      <c r="BR59" s="11"/>
      <c r="BS59" s="11"/>
      <c r="BT59" s="11"/>
      <c r="BU59" s="11">
        <v>36</v>
      </c>
      <c r="BV59" s="11"/>
      <c r="BW59" s="11" t="s">
        <v>172</v>
      </c>
      <c r="BX59" s="12">
        <v>2160</v>
      </c>
      <c r="BY59" s="13">
        <v>47736</v>
      </c>
      <c r="BZ59" s="13"/>
    </row>
    <row r="60" spans="1:78" ht="20.100000000000001" customHeight="1">
      <c r="A60" s="10">
        <v>19</v>
      </c>
      <c r="B60" s="10">
        <v>16</v>
      </c>
      <c r="C60" s="10" t="s">
        <v>248</v>
      </c>
      <c r="D60" s="10" t="s">
        <v>110</v>
      </c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>
        <v>96</v>
      </c>
      <c r="Z60" s="11"/>
      <c r="AA60" s="11"/>
      <c r="AB60" s="11">
        <v>180</v>
      </c>
      <c r="AC60" s="11"/>
      <c r="AD60" s="11"/>
      <c r="AE60" s="11"/>
      <c r="AF60" s="11"/>
      <c r="AG60" s="11"/>
      <c r="AH60" s="11"/>
      <c r="AI60" s="11"/>
      <c r="AJ60" s="11">
        <v>156</v>
      </c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>
        <v>12</v>
      </c>
      <c r="BH60" s="11"/>
      <c r="BI60" s="11"/>
      <c r="BJ60" s="11"/>
      <c r="BK60" s="11"/>
      <c r="BL60" s="11"/>
      <c r="BM60" s="11"/>
      <c r="BN60" s="11"/>
      <c r="BO60" s="11"/>
      <c r="BP60" s="11">
        <v>60</v>
      </c>
      <c r="BQ60" s="11"/>
      <c r="BR60" s="11"/>
      <c r="BS60" s="11"/>
      <c r="BT60" s="11"/>
      <c r="BU60" s="11"/>
      <c r="BV60" s="11"/>
      <c r="BW60" s="11" t="s">
        <v>172</v>
      </c>
      <c r="BX60" s="12">
        <v>504</v>
      </c>
      <c r="BY60" s="13">
        <v>24272.641666666666</v>
      </c>
      <c r="BZ60" s="13"/>
    </row>
    <row r="61" spans="1:78" ht="20.100000000000001" customHeight="1">
      <c r="A61" s="10">
        <v>19</v>
      </c>
      <c r="B61" s="10">
        <v>16</v>
      </c>
      <c r="C61" s="10" t="s">
        <v>249</v>
      </c>
      <c r="D61" s="10" t="s">
        <v>111</v>
      </c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>
        <v>240</v>
      </c>
      <c r="V61" s="11"/>
      <c r="W61" s="11"/>
      <c r="X61" s="11"/>
      <c r="Y61" s="11">
        <v>192</v>
      </c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>
        <v>444</v>
      </c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>
        <v>60</v>
      </c>
      <c r="BQ61" s="11"/>
      <c r="BR61" s="11">
        <v>120</v>
      </c>
      <c r="BS61" s="11"/>
      <c r="BT61" s="11"/>
      <c r="BU61" s="11"/>
      <c r="BV61" s="11"/>
      <c r="BW61" s="11" t="s">
        <v>172</v>
      </c>
      <c r="BX61" s="12">
        <v>1056</v>
      </c>
      <c r="BY61" s="13">
        <v>22535.041666666668</v>
      </c>
      <c r="BZ61" s="13"/>
    </row>
    <row r="62" spans="1:78" ht="20.100000000000001" customHeight="1">
      <c r="A62" s="10">
        <v>19</v>
      </c>
      <c r="B62" s="10">
        <v>16</v>
      </c>
      <c r="C62" s="10" t="s">
        <v>250</v>
      </c>
      <c r="D62" s="10" t="s">
        <v>112</v>
      </c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>
        <v>360</v>
      </c>
      <c r="AC62" s="11"/>
      <c r="AD62" s="11"/>
      <c r="AE62" s="11"/>
      <c r="AF62" s="11"/>
      <c r="AG62" s="11">
        <v>2400</v>
      </c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>
        <v>60</v>
      </c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>
        <v>120</v>
      </c>
      <c r="BS62" s="11"/>
      <c r="BT62" s="11"/>
      <c r="BU62" s="11"/>
      <c r="BV62" s="11"/>
      <c r="BW62" s="11" t="s">
        <v>172</v>
      </c>
      <c r="BX62" s="12">
        <v>2940</v>
      </c>
      <c r="BY62" s="13">
        <v>33339.599999999999</v>
      </c>
      <c r="BZ62" s="13"/>
    </row>
    <row r="63" spans="1:78" ht="20.100000000000001" customHeight="1">
      <c r="A63" s="10">
        <v>19</v>
      </c>
      <c r="B63" s="10">
        <v>17</v>
      </c>
      <c r="C63" s="10" t="s">
        <v>251</v>
      </c>
      <c r="D63" s="10" t="s">
        <v>173</v>
      </c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>
        <v>8000</v>
      </c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 t="s">
        <v>172</v>
      </c>
      <c r="BX63" s="12">
        <v>8000</v>
      </c>
      <c r="BY63" s="13">
        <v>100000</v>
      </c>
      <c r="BZ63" s="13">
        <v>167002.84166666667</v>
      </c>
    </row>
    <row r="64" spans="1:78" ht="20.100000000000001" customHeight="1">
      <c r="A64" s="10">
        <v>19</v>
      </c>
      <c r="B64" s="10">
        <v>17</v>
      </c>
      <c r="C64" s="10" t="s">
        <v>252</v>
      </c>
      <c r="D64" s="10" t="s">
        <v>113</v>
      </c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>
        <v>300</v>
      </c>
      <c r="Y64" s="11"/>
      <c r="Z64" s="11"/>
      <c r="AA64" s="11"/>
      <c r="AB64" s="11">
        <v>120</v>
      </c>
      <c r="AC64" s="11"/>
      <c r="AD64" s="11"/>
      <c r="AE64" s="11"/>
      <c r="AF64" s="11"/>
      <c r="AG64" s="11"/>
      <c r="AH64" s="11"/>
      <c r="AI64" s="11"/>
      <c r="AJ64" s="11">
        <v>48</v>
      </c>
      <c r="AK64" s="11"/>
      <c r="AL64" s="11">
        <v>48</v>
      </c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>
        <v>24</v>
      </c>
      <c r="BL64" s="11"/>
      <c r="BM64" s="11"/>
      <c r="BN64" s="11"/>
      <c r="BO64" s="11"/>
      <c r="BP64" s="11"/>
      <c r="BQ64" s="11"/>
      <c r="BR64" s="11">
        <v>12</v>
      </c>
      <c r="BS64" s="11"/>
      <c r="BT64" s="11"/>
      <c r="BU64" s="11"/>
      <c r="BV64" s="11">
        <v>60</v>
      </c>
      <c r="BW64" s="11" t="s">
        <v>172</v>
      </c>
      <c r="BX64" s="12">
        <v>612</v>
      </c>
      <c r="BY64" s="13">
        <v>16487.283333333336</v>
      </c>
      <c r="BZ64" s="13"/>
    </row>
    <row r="65" spans="1:78" ht="20.100000000000001" customHeight="1">
      <c r="A65" s="10">
        <v>19</v>
      </c>
      <c r="B65" s="10">
        <v>17</v>
      </c>
      <c r="C65" s="10" t="s">
        <v>253</v>
      </c>
      <c r="D65" s="10" t="s">
        <v>114</v>
      </c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>
        <v>204</v>
      </c>
      <c r="Y65" s="11">
        <v>1008</v>
      </c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>
        <v>144</v>
      </c>
      <c r="AK65" s="11"/>
      <c r="AL65" s="11">
        <v>48</v>
      </c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>
        <v>12</v>
      </c>
      <c r="BS65" s="11"/>
      <c r="BT65" s="11"/>
      <c r="BU65" s="11"/>
      <c r="BV65" s="11">
        <v>36</v>
      </c>
      <c r="BW65" s="11" t="s">
        <v>172</v>
      </c>
      <c r="BX65" s="12">
        <v>1452</v>
      </c>
      <c r="BY65" s="13">
        <v>40989.958333333336</v>
      </c>
      <c r="BZ65" s="13"/>
    </row>
    <row r="66" spans="1:78" ht="20.100000000000001" customHeight="1">
      <c r="A66" s="10">
        <v>19</v>
      </c>
      <c r="B66" s="10">
        <v>17</v>
      </c>
      <c r="C66" s="10" t="s">
        <v>254</v>
      </c>
      <c r="D66" s="10" t="s">
        <v>115</v>
      </c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>
        <v>600</v>
      </c>
      <c r="V66" s="11"/>
      <c r="W66" s="11"/>
      <c r="X66" s="11"/>
      <c r="Y66" s="11"/>
      <c r="Z66" s="11"/>
      <c r="AA66" s="11"/>
      <c r="AB66" s="11">
        <v>240</v>
      </c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 t="s">
        <v>172</v>
      </c>
      <c r="BX66" s="12">
        <v>840</v>
      </c>
      <c r="BY66" s="13">
        <v>9525.6</v>
      </c>
      <c r="BZ66" s="13"/>
    </row>
    <row r="67" spans="1:78" ht="20.100000000000001" customHeight="1">
      <c r="A67" s="10">
        <v>20</v>
      </c>
      <c r="B67" s="10">
        <v>18</v>
      </c>
      <c r="C67" s="14" t="s">
        <v>255</v>
      </c>
      <c r="D67" s="14" t="s">
        <v>190</v>
      </c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>
        <v>600</v>
      </c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 t="s">
        <v>172</v>
      </c>
      <c r="BX67" s="12">
        <v>600</v>
      </c>
      <c r="BY67" s="13">
        <v>15000</v>
      </c>
      <c r="BZ67" s="13">
        <v>51227.641666666663</v>
      </c>
    </row>
    <row r="68" spans="1:78" ht="20.100000000000001" customHeight="1">
      <c r="A68" s="10">
        <v>20</v>
      </c>
      <c r="B68" s="10">
        <v>18</v>
      </c>
      <c r="C68" s="10" t="s">
        <v>256</v>
      </c>
      <c r="D68" s="10" t="s">
        <v>117</v>
      </c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>
        <v>600</v>
      </c>
      <c r="V68" s="11"/>
      <c r="W68" s="11"/>
      <c r="X68" s="11"/>
      <c r="Y68" s="11">
        <v>480</v>
      </c>
      <c r="Z68" s="11"/>
      <c r="AA68" s="11"/>
      <c r="AB68" s="11"/>
      <c r="AC68" s="11"/>
      <c r="AD68" s="11"/>
      <c r="AE68" s="11"/>
      <c r="AF68" s="11"/>
      <c r="AG68" s="11">
        <v>456</v>
      </c>
      <c r="AH68" s="11">
        <v>504</v>
      </c>
      <c r="AI68" s="11">
        <v>300</v>
      </c>
      <c r="AJ68" s="11">
        <v>48</v>
      </c>
      <c r="AK68" s="11"/>
      <c r="AL68" s="11"/>
      <c r="AM68" s="11"/>
      <c r="AN68" s="11"/>
      <c r="AO68" s="11">
        <v>24</v>
      </c>
      <c r="AP68" s="11">
        <v>48</v>
      </c>
      <c r="AQ68" s="11"/>
      <c r="AR68" s="11"/>
      <c r="AS68" s="11"/>
      <c r="AT68" s="11">
        <v>60</v>
      </c>
      <c r="AU68" s="11">
        <v>24</v>
      </c>
      <c r="AV68" s="11">
        <v>24</v>
      </c>
      <c r="AW68" s="11"/>
      <c r="AX68" s="11"/>
      <c r="AY68" s="11">
        <v>96</v>
      </c>
      <c r="AZ68" s="11"/>
      <c r="BA68" s="11">
        <v>36</v>
      </c>
      <c r="BB68" s="11"/>
      <c r="BC68" s="11">
        <v>60</v>
      </c>
      <c r="BD68" s="11"/>
      <c r="BE68" s="11"/>
      <c r="BF68" s="11"/>
      <c r="BG68" s="11"/>
      <c r="BH68" s="11"/>
      <c r="BI68" s="11"/>
      <c r="BJ68" s="11"/>
      <c r="BK68" s="11"/>
      <c r="BL68" s="11">
        <v>24</v>
      </c>
      <c r="BM68" s="11"/>
      <c r="BN68" s="11"/>
      <c r="BO68" s="11"/>
      <c r="BP68" s="11">
        <v>60</v>
      </c>
      <c r="BQ68" s="11"/>
      <c r="BR68" s="11"/>
      <c r="BS68" s="11"/>
      <c r="BT68" s="11">
        <v>12</v>
      </c>
      <c r="BU68" s="11">
        <v>12</v>
      </c>
      <c r="BV68" s="11">
        <v>24</v>
      </c>
      <c r="BW68" s="11" t="s">
        <v>172</v>
      </c>
      <c r="BX68" s="12">
        <v>2892</v>
      </c>
      <c r="BY68" s="13">
        <v>23627.641666666666</v>
      </c>
      <c r="BZ68" s="13"/>
    </row>
    <row r="69" spans="1:78" ht="20.100000000000001" customHeight="1">
      <c r="A69" s="10">
        <v>20</v>
      </c>
      <c r="B69" s="10">
        <v>18</v>
      </c>
      <c r="C69" s="10" t="s">
        <v>257</v>
      </c>
      <c r="D69" s="10" t="s">
        <v>142</v>
      </c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>
        <v>60</v>
      </c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 t="s">
        <v>172</v>
      </c>
      <c r="BX69" s="12">
        <v>60</v>
      </c>
      <c r="BY69" s="13">
        <v>750</v>
      </c>
      <c r="BZ69" s="13"/>
    </row>
    <row r="70" spans="1:78" ht="20.100000000000001" customHeight="1">
      <c r="A70" s="10">
        <v>20</v>
      </c>
      <c r="B70" s="10">
        <v>18</v>
      </c>
      <c r="C70" s="10" t="s">
        <v>258</v>
      </c>
      <c r="D70" s="10" t="s">
        <v>143</v>
      </c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>
        <v>60</v>
      </c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 t="s">
        <v>172</v>
      </c>
      <c r="BX70" s="12">
        <v>60</v>
      </c>
      <c r="BY70" s="13">
        <v>750</v>
      </c>
      <c r="BZ70" s="13"/>
    </row>
    <row r="71" spans="1:78" ht="20.100000000000001" customHeight="1">
      <c r="A71" s="10">
        <v>20</v>
      </c>
      <c r="B71" s="10">
        <v>18</v>
      </c>
      <c r="C71" s="10" t="s">
        <v>259</v>
      </c>
      <c r="D71" s="10" t="s">
        <v>144</v>
      </c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>
        <v>296</v>
      </c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 t="s">
        <v>172</v>
      </c>
      <c r="BX71" s="12">
        <v>296</v>
      </c>
      <c r="BY71" s="13">
        <v>3700</v>
      </c>
      <c r="BZ71" s="13"/>
    </row>
    <row r="72" spans="1:78" ht="20.100000000000001" customHeight="1">
      <c r="A72" s="10">
        <v>20</v>
      </c>
      <c r="B72" s="10">
        <v>18</v>
      </c>
      <c r="C72" s="10" t="s">
        <v>260</v>
      </c>
      <c r="D72" s="10" t="s">
        <v>145</v>
      </c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>
        <v>168</v>
      </c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 t="s">
        <v>172</v>
      </c>
      <c r="BX72" s="12">
        <v>168</v>
      </c>
      <c r="BY72" s="13">
        <v>2100</v>
      </c>
      <c r="BZ72" s="13"/>
    </row>
    <row r="73" spans="1:78" ht="20.100000000000001" customHeight="1">
      <c r="A73" s="10">
        <v>20</v>
      </c>
      <c r="B73" s="10">
        <v>18</v>
      </c>
      <c r="C73" s="10" t="s">
        <v>261</v>
      </c>
      <c r="D73" s="10" t="s">
        <v>146</v>
      </c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>
        <v>84</v>
      </c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 t="s">
        <v>172</v>
      </c>
      <c r="BX73" s="12">
        <v>84</v>
      </c>
      <c r="BY73" s="13">
        <v>1050</v>
      </c>
      <c r="BZ73" s="13"/>
    </row>
    <row r="74" spans="1:78" ht="20.100000000000001" customHeight="1">
      <c r="A74" s="10">
        <v>20</v>
      </c>
      <c r="B74" s="10">
        <v>18</v>
      </c>
      <c r="C74" s="10" t="s">
        <v>262</v>
      </c>
      <c r="D74" s="10" t="s">
        <v>147</v>
      </c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>
        <v>148</v>
      </c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 t="s">
        <v>172</v>
      </c>
      <c r="BX74" s="12">
        <v>148</v>
      </c>
      <c r="BY74" s="13">
        <v>1850</v>
      </c>
      <c r="BZ74" s="13"/>
    </row>
    <row r="75" spans="1:78" ht="20.100000000000001" customHeight="1">
      <c r="A75" s="10">
        <v>20</v>
      </c>
      <c r="B75" s="10">
        <v>18</v>
      </c>
      <c r="C75" s="10" t="s">
        <v>263</v>
      </c>
      <c r="D75" s="10" t="s">
        <v>148</v>
      </c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>
        <v>192</v>
      </c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 t="s">
        <v>172</v>
      </c>
      <c r="BX75" s="12">
        <v>192</v>
      </c>
      <c r="BY75" s="13">
        <v>2400</v>
      </c>
      <c r="BZ75" s="13"/>
    </row>
    <row r="76" spans="1:78" ht="20.100000000000001" customHeight="1">
      <c r="A76" s="10">
        <v>20</v>
      </c>
      <c r="B76" s="10">
        <v>19</v>
      </c>
      <c r="C76" s="10" t="s">
        <v>264</v>
      </c>
      <c r="D76" s="10" t="s">
        <v>116</v>
      </c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>
        <v>240</v>
      </c>
      <c r="V76" s="11"/>
      <c r="W76" s="11"/>
      <c r="X76" s="11"/>
      <c r="Y76" s="11">
        <v>480</v>
      </c>
      <c r="Z76" s="11"/>
      <c r="AA76" s="11"/>
      <c r="AB76" s="11"/>
      <c r="AC76" s="11"/>
      <c r="AD76" s="11"/>
      <c r="AE76" s="11"/>
      <c r="AF76" s="11"/>
      <c r="AG76" s="11">
        <v>204</v>
      </c>
      <c r="AH76" s="11">
        <v>504</v>
      </c>
      <c r="AI76" s="11">
        <v>300</v>
      </c>
      <c r="AJ76" s="11"/>
      <c r="AK76" s="11"/>
      <c r="AL76" s="11"/>
      <c r="AM76" s="11"/>
      <c r="AN76" s="11"/>
      <c r="AO76" s="11">
        <v>24</v>
      </c>
      <c r="AP76" s="11"/>
      <c r="AQ76" s="11">
        <v>36</v>
      </c>
      <c r="AR76" s="11"/>
      <c r="AS76" s="11"/>
      <c r="AT76" s="11"/>
      <c r="AU76" s="11">
        <v>24</v>
      </c>
      <c r="AV76" s="11">
        <v>24</v>
      </c>
      <c r="AW76" s="11"/>
      <c r="AX76" s="11"/>
      <c r="AY76" s="11"/>
      <c r="AZ76" s="11"/>
      <c r="BA76" s="11"/>
      <c r="BB76" s="11"/>
      <c r="BC76" s="11">
        <v>60</v>
      </c>
      <c r="BD76" s="11"/>
      <c r="BE76" s="11"/>
      <c r="BF76" s="11"/>
      <c r="BG76" s="11"/>
      <c r="BH76" s="11"/>
      <c r="BI76" s="11"/>
      <c r="BJ76" s="11"/>
      <c r="BK76" s="11"/>
      <c r="BL76" s="11">
        <v>24</v>
      </c>
      <c r="BM76" s="11"/>
      <c r="BN76" s="11"/>
      <c r="BO76" s="11"/>
      <c r="BP76" s="11"/>
      <c r="BQ76" s="11"/>
      <c r="BR76" s="11"/>
      <c r="BS76" s="11"/>
      <c r="BT76" s="11"/>
      <c r="BU76" s="11"/>
      <c r="BV76" s="11">
        <v>24</v>
      </c>
      <c r="BW76" s="11" t="s">
        <v>172</v>
      </c>
      <c r="BX76" s="12">
        <v>1944</v>
      </c>
      <c r="BY76" s="13">
        <v>15882.483333333334</v>
      </c>
      <c r="BZ76" s="13">
        <v>93958.03</v>
      </c>
    </row>
    <row r="77" spans="1:78" ht="20.100000000000001" customHeight="1">
      <c r="A77" s="10">
        <v>20</v>
      </c>
      <c r="B77" s="10">
        <v>19</v>
      </c>
      <c r="C77" s="10" t="s">
        <v>265</v>
      </c>
      <c r="D77" s="10" t="s">
        <v>174</v>
      </c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>
        <v>1000</v>
      </c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 t="s">
        <v>172</v>
      </c>
      <c r="BX77" s="12">
        <v>1000</v>
      </c>
      <c r="BY77" s="13">
        <v>10416.666666666668</v>
      </c>
      <c r="BZ77" s="13"/>
    </row>
    <row r="78" spans="1:78" ht="20.100000000000001" customHeight="1">
      <c r="A78" s="10">
        <v>20</v>
      </c>
      <c r="B78" s="10">
        <v>19</v>
      </c>
      <c r="C78" s="10" t="s">
        <v>266</v>
      </c>
      <c r="D78" s="10" t="s">
        <v>121</v>
      </c>
      <c r="E78" s="11"/>
      <c r="F78" s="11"/>
      <c r="G78" s="11"/>
      <c r="H78" s="11"/>
      <c r="I78" s="11"/>
      <c r="J78" s="11"/>
      <c r="K78" s="11"/>
      <c r="L78" s="11"/>
      <c r="M78" s="11">
        <v>36</v>
      </c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>
        <v>300</v>
      </c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>
        <v>348</v>
      </c>
      <c r="AK78" s="11"/>
      <c r="AL78" s="11"/>
      <c r="AM78" s="11">
        <v>48</v>
      </c>
      <c r="AN78" s="11"/>
      <c r="AO78" s="11">
        <v>12</v>
      </c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>
        <v>24</v>
      </c>
      <c r="BD78" s="11"/>
      <c r="BE78" s="11">
        <v>24</v>
      </c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>
        <v>36</v>
      </c>
      <c r="BQ78" s="11"/>
      <c r="BR78" s="11"/>
      <c r="BS78" s="11"/>
      <c r="BT78" s="11"/>
      <c r="BU78" s="11"/>
      <c r="BV78" s="11"/>
      <c r="BW78" s="11" t="s">
        <v>172</v>
      </c>
      <c r="BX78" s="12">
        <v>828</v>
      </c>
      <c r="BY78" s="13">
        <v>8073.0000000000009</v>
      </c>
      <c r="BZ78" s="13"/>
    </row>
    <row r="79" spans="1:78" ht="20.100000000000001" customHeight="1">
      <c r="A79" s="10">
        <v>20</v>
      </c>
      <c r="B79" s="10">
        <v>19</v>
      </c>
      <c r="C79" s="10" t="s">
        <v>267</v>
      </c>
      <c r="D79" s="10" t="s">
        <v>122</v>
      </c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>
        <v>300</v>
      </c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>
        <v>168</v>
      </c>
      <c r="AK79" s="11"/>
      <c r="AL79" s="11"/>
      <c r="AM79" s="11">
        <v>48</v>
      </c>
      <c r="AN79" s="11"/>
      <c r="AO79" s="11">
        <v>12</v>
      </c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>
        <v>60</v>
      </c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>
        <v>48</v>
      </c>
      <c r="BQ79" s="11"/>
      <c r="BR79" s="11"/>
      <c r="BS79" s="11"/>
      <c r="BT79" s="11"/>
      <c r="BU79" s="11"/>
      <c r="BV79" s="11"/>
      <c r="BW79" s="11" t="s">
        <v>172</v>
      </c>
      <c r="BX79" s="12">
        <v>636</v>
      </c>
      <c r="BY79" s="13">
        <v>6201</v>
      </c>
      <c r="BZ79" s="13"/>
    </row>
    <row r="80" spans="1:78" ht="20.100000000000001" customHeight="1">
      <c r="A80" s="10">
        <v>20</v>
      </c>
      <c r="B80" s="10">
        <v>19</v>
      </c>
      <c r="C80" s="10" t="s">
        <v>268</v>
      </c>
      <c r="D80" s="10" t="s">
        <v>123</v>
      </c>
      <c r="E80" s="11"/>
      <c r="F80" s="11"/>
      <c r="G80" s="11">
        <v>36</v>
      </c>
      <c r="H80" s="11"/>
      <c r="I80" s="11"/>
      <c r="J80" s="11">
        <v>132</v>
      </c>
      <c r="K80" s="11">
        <v>96</v>
      </c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>
        <v>300</v>
      </c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>
        <v>36</v>
      </c>
      <c r="AR80" s="11"/>
      <c r="AS80" s="11">
        <v>120</v>
      </c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>
        <v>12</v>
      </c>
      <c r="BK80" s="11"/>
      <c r="BL80" s="11">
        <v>12</v>
      </c>
      <c r="BM80" s="11">
        <v>24</v>
      </c>
      <c r="BN80" s="11"/>
      <c r="BO80" s="11"/>
      <c r="BP80" s="11"/>
      <c r="BQ80" s="11"/>
      <c r="BR80" s="11"/>
      <c r="BS80" s="11"/>
      <c r="BT80" s="11">
        <v>24</v>
      </c>
      <c r="BU80" s="11">
        <v>96</v>
      </c>
      <c r="BV80" s="11"/>
      <c r="BW80" s="11" t="s">
        <v>172</v>
      </c>
      <c r="BX80" s="12">
        <v>888</v>
      </c>
      <c r="BY80" s="13">
        <v>29659.200000000001</v>
      </c>
      <c r="BZ80" s="13"/>
    </row>
    <row r="81" spans="1:78" ht="20.100000000000001" customHeight="1">
      <c r="A81" s="10">
        <v>20</v>
      </c>
      <c r="B81" s="10">
        <v>19</v>
      </c>
      <c r="C81" s="10" t="s">
        <v>269</v>
      </c>
      <c r="D81" s="10" t="s">
        <v>124</v>
      </c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>
        <v>1800</v>
      </c>
      <c r="V81" s="11"/>
      <c r="W81" s="11"/>
      <c r="X81" s="11">
        <v>204</v>
      </c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>
        <v>12</v>
      </c>
      <c r="AP81" s="11"/>
      <c r="AQ81" s="11"/>
      <c r="AR81" s="11"/>
      <c r="AS81" s="11"/>
      <c r="AT81" s="11"/>
      <c r="AU81" s="11"/>
      <c r="AV81" s="11"/>
      <c r="AW81" s="11">
        <v>60</v>
      </c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>
        <v>24</v>
      </c>
      <c r="BN81" s="11"/>
      <c r="BO81" s="11">
        <v>24</v>
      </c>
      <c r="BP81" s="11"/>
      <c r="BQ81" s="11"/>
      <c r="BR81" s="11">
        <v>12</v>
      </c>
      <c r="BS81" s="11"/>
      <c r="BT81" s="11"/>
      <c r="BU81" s="11"/>
      <c r="BV81" s="11"/>
      <c r="BW81" s="11" t="s">
        <v>172</v>
      </c>
      <c r="BX81" s="12">
        <v>2136</v>
      </c>
      <c r="BY81" s="13">
        <v>17451.116666666669</v>
      </c>
      <c r="BZ81" s="13"/>
    </row>
    <row r="82" spans="1:78" ht="20.100000000000001" customHeight="1">
      <c r="A82" s="10">
        <v>20</v>
      </c>
      <c r="B82" s="10">
        <v>19</v>
      </c>
      <c r="C82" s="10" t="s">
        <v>270</v>
      </c>
      <c r="D82" s="10" t="s">
        <v>125</v>
      </c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>
        <v>300</v>
      </c>
      <c r="AH82" s="11"/>
      <c r="AI82" s="11"/>
      <c r="AJ82" s="11"/>
      <c r="AK82" s="11"/>
      <c r="AL82" s="11">
        <v>48</v>
      </c>
      <c r="AM82" s="11"/>
      <c r="AN82" s="11"/>
      <c r="AO82" s="11">
        <v>12</v>
      </c>
      <c r="AP82" s="11"/>
      <c r="AQ82" s="11"/>
      <c r="AR82" s="11"/>
      <c r="AS82" s="11"/>
      <c r="AT82" s="11"/>
      <c r="AU82" s="11">
        <v>24</v>
      </c>
      <c r="AV82" s="11"/>
      <c r="AW82" s="11">
        <v>60</v>
      </c>
      <c r="AX82" s="11"/>
      <c r="AY82" s="11"/>
      <c r="AZ82" s="11"/>
      <c r="BA82" s="11"/>
      <c r="BB82" s="11"/>
      <c r="BC82" s="11"/>
      <c r="BD82" s="11"/>
      <c r="BE82" s="11"/>
      <c r="BF82" s="11">
        <v>120</v>
      </c>
      <c r="BG82" s="11"/>
      <c r="BH82" s="11"/>
      <c r="BI82" s="11"/>
      <c r="BJ82" s="11"/>
      <c r="BK82" s="11"/>
      <c r="BL82" s="11"/>
      <c r="BM82" s="11">
        <v>24</v>
      </c>
      <c r="BN82" s="11"/>
      <c r="BO82" s="11"/>
      <c r="BP82" s="11">
        <v>60</v>
      </c>
      <c r="BQ82" s="11">
        <v>120</v>
      </c>
      <c r="BR82" s="11"/>
      <c r="BS82" s="11"/>
      <c r="BT82" s="11"/>
      <c r="BU82" s="11"/>
      <c r="BV82" s="11"/>
      <c r="BW82" s="11" t="s">
        <v>172</v>
      </c>
      <c r="BX82" s="12">
        <v>768</v>
      </c>
      <c r="BY82" s="13">
        <v>6274.5583333333334</v>
      </c>
      <c r="BZ82" s="13"/>
    </row>
    <row r="83" spans="1:78" ht="20.100000000000001" customHeight="1">
      <c r="A83" s="10">
        <v>20</v>
      </c>
      <c r="B83" s="10">
        <v>20</v>
      </c>
      <c r="C83" s="10" t="s">
        <v>271</v>
      </c>
      <c r="D83" s="10" t="s">
        <v>175</v>
      </c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>
        <v>800</v>
      </c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 t="s">
        <v>172</v>
      </c>
      <c r="BX83" s="12">
        <v>800</v>
      </c>
      <c r="BY83" s="13">
        <v>8333.3333333333339</v>
      </c>
      <c r="BZ83" s="13">
        <v>101280.41</v>
      </c>
    </row>
    <row r="84" spans="1:78" ht="20.100000000000001" customHeight="1">
      <c r="A84" s="10">
        <v>20</v>
      </c>
      <c r="B84" s="10">
        <v>20</v>
      </c>
      <c r="C84" s="10" t="s">
        <v>272</v>
      </c>
      <c r="D84" s="10" t="s">
        <v>126</v>
      </c>
      <c r="E84" s="11"/>
      <c r="F84" s="11"/>
      <c r="G84" s="11">
        <v>36</v>
      </c>
      <c r="H84" s="11"/>
      <c r="I84" s="11"/>
      <c r="J84" s="11"/>
      <c r="K84" s="11"/>
      <c r="L84" s="11"/>
      <c r="M84" s="11">
        <v>36</v>
      </c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>
        <v>300</v>
      </c>
      <c r="Y84" s="11">
        <v>120</v>
      </c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>
        <v>264</v>
      </c>
      <c r="AK84" s="11"/>
      <c r="AL84" s="11"/>
      <c r="AM84" s="11"/>
      <c r="AN84" s="11"/>
      <c r="AO84" s="11">
        <v>12</v>
      </c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>
        <v>120</v>
      </c>
      <c r="BG84" s="11"/>
      <c r="BH84" s="11"/>
      <c r="BI84" s="11"/>
      <c r="BJ84" s="11"/>
      <c r="BK84" s="11">
        <v>24</v>
      </c>
      <c r="BL84" s="11"/>
      <c r="BM84" s="11"/>
      <c r="BN84" s="11"/>
      <c r="BO84" s="11">
        <v>12</v>
      </c>
      <c r="BP84" s="11"/>
      <c r="BQ84" s="11"/>
      <c r="BR84" s="11"/>
      <c r="BS84" s="11"/>
      <c r="BT84" s="11"/>
      <c r="BU84" s="11"/>
      <c r="BV84" s="11">
        <v>60</v>
      </c>
      <c r="BW84" s="11" t="s">
        <v>172</v>
      </c>
      <c r="BX84" s="12">
        <v>984</v>
      </c>
      <c r="BY84" s="13">
        <v>9594</v>
      </c>
      <c r="BZ84" s="13"/>
    </row>
    <row r="85" spans="1:78" ht="20.100000000000001" customHeight="1">
      <c r="A85" s="10">
        <v>20</v>
      </c>
      <c r="B85" s="10">
        <v>20</v>
      </c>
      <c r="C85" s="10" t="s">
        <v>273</v>
      </c>
      <c r="D85" s="10" t="s">
        <v>127</v>
      </c>
      <c r="E85" s="11"/>
      <c r="F85" s="11"/>
      <c r="G85" s="11"/>
      <c r="H85" s="11">
        <v>48</v>
      </c>
      <c r="I85" s="11"/>
      <c r="J85" s="11">
        <v>120</v>
      </c>
      <c r="K85" s="11"/>
      <c r="L85" s="11">
        <v>36</v>
      </c>
      <c r="M85" s="11"/>
      <c r="N85" s="11"/>
      <c r="O85" s="11"/>
      <c r="P85" s="11"/>
      <c r="Q85" s="11"/>
      <c r="R85" s="11"/>
      <c r="S85" s="11"/>
      <c r="T85" s="11"/>
      <c r="U85" s="11">
        <v>840</v>
      </c>
      <c r="V85" s="11"/>
      <c r="W85" s="11"/>
      <c r="X85" s="11">
        <v>504</v>
      </c>
      <c r="Y85" s="11"/>
      <c r="Z85" s="11"/>
      <c r="AA85" s="11"/>
      <c r="AB85" s="11"/>
      <c r="AC85" s="11"/>
      <c r="AD85" s="11"/>
      <c r="AE85" s="11">
        <v>300</v>
      </c>
      <c r="AF85" s="11"/>
      <c r="AG85" s="11"/>
      <c r="AH85" s="11"/>
      <c r="AI85" s="11"/>
      <c r="AJ85" s="11"/>
      <c r="AK85" s="11"/>
      <c r="AL85" s="11"/>
      <c r="AM85" s="11">
        <v>96</v>
      </c>
      <c r="AN85" s="11"/>
      <c r="AO85" s="11"/>
      <c r="AP85" s="11">
        <v>48</v>
      </c>
      <c r="AQ85" s="11"/>
      <c r="AR85" s="11"/>
      <c r="AS85" s="11"/>
      <c r="AT85" s="11"/>
      <c r="AU85" s="11"/>
      <c r="AV85" s="11"/>
      <c r="AW85" s="11">
        <v>24</v>
      </c>
      <c r="AX85" s="11"/>
      <c r="AY85" s="11">
        <v>96</v>
      </c>
      <c r="AZ85" s="11"/>
      <c r="BA85" s="11"/>
      <c r="BB85" s="11"/>
      <c r="BC85" s="11"/>
      <c r="BD85" s="11">
        <v>60</v>
      </c>
      <c r="BE85" s="11"/>
      <c r="BF85" s="11"/>
      <c r="BG85" s="11"/>
      <c r="BH85" s="11"/>
      <c r="BI85" s="11"/>
      <c r="BJ85" s="11"/>
      <c r="BK85" s="11"/>
      <c r="BL85" s="11"/>
      <c r="BM85" s="11">
        <v>24</v>
      </c>
      <c r="BN85" s="11"/>
      <c r="BO85" s="11"/>
      <c r="BP85" s="11"/>
      <c r="BQ85" s="11"/>
      <c r="BR85" s="11"/>
      <c r="BS85" s="11">
        <v>24</v>
      </c>
      <c r="BT85" s="11">
        <v>24</v>
      </c>
      <c r="BU85" s="11"/>
      <c r="BV85" s="11">
        <v>60</v>
      </c>
      <c r="BW85" s="11" t="s">
        <v>172</v>
      </c>
      <c r="BX85" s="12">
        <v>2304</v>
      </c>
      <c r="BY85" s="13">
        <v>18823.683333333334</v>
      </c>
      <c r="BZ85" s="13"/>
    </row>
    <row r="86" spans="1:78" ht="20.100000000000001" customHeight="1">
      <c r="A86" s="10">
        <v>20</v>
      </c>
      <c r="B86" s="10">
        <v>20</v>
      </c>
      <c r="C86" s="10" t="s">
        <v>274</v>
      </c>
      <c r="D86" s="10" t="s">
        <v>128</v>
      </c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>
        <v>288</v>
      </c>
      <c r="AQ86" s="11"/>
      <c r="AR86" s="11"/>
      <c r="AS86" s="11"/>
      <c r="AT86" s="11"/>
      <c r="AU86" s="11"/>
      <c r="AV86" s="11">
        <v>36</v>
      </c>
      <c r="AW86" s="11"/>
      <c r="AX86" s="11"/>
      <c r="AY86" s="11"/>
      <c r="AZ86" s="11"/>
      <c r="BA86" s="11"/>
      <c r="BB86" s="11"/>
      <c r="BC86" s="11">
        <v>24</v>
      </c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>
        <v>60</v>
      </c>
      <c r="BR86" s="11"/>
      <c r="BS86" s="11"/>
      <c r="BT86" s="11"/>
      <c r="BU86" s="11">
        <v>48</v>
      </c>
      <c r="BV86" s="11"/>
      <c r="BW86" s="11" t="s">
        <v>172</v>
      </c>
      <c r="BX86" s="12">
        <v>456</v>
      </c>
      <c r="BY86" s="13">
        <v>11067.116666666669</v>
      </c>
      <c r="BZ86" s="13"/>
    </row>
    <row r="87" spans="1:78" ht="20.100000000000001" customHeight="1">
      <c r="A87" s="10">
        <v>20</v>
      </c>
      <c r="B87" s="10">
        <v>20</v>
      </c>
      <c r="C87" s="10" t="s">
        <v>275</v>
      </c>
      <c r="D87" s="10" t="s">
        <v>129</v>
      </c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>
        <v>96</v>
      </c>
      <c r="W87" s="11"/>
      <c r="X87" s="11">
        <v>900</v>
      </c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>
        <v>96</v>
      </c>
      <c r="AK87" s="11"/>
      <c r="AL87" s="11"/>
      <c r="AM87" s="11"/>
      <c r="AN87" s="11"/>
      <c r="AO87" s="11">
        <v>36</v>
      </c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>
        <v>24</v>
      </c>
      <c r="BQ87" s="11"/>
      <c r="BR87" s="11">
        <v>12</v>
      </c>
      <c r="BS87" s="11"/>
      <c r="BT87" s="11"/>
      <c r="BU87" s="11">
        <v>48</v>
      </c>
      <c r="BV87" s="11">
        <v>60</v>
      </c>
      <c r="BW87" s="11" t="s">
        <v>172</v>
      </c>
      <c r="BX87" s="12">
        <v>1272</v>
      </c>
      <c r="BY87" s="13">
        <v>12402</v>
      </c>
      <c r="BZ87" s="13"/>
    </row>
    <row r="88" spans="1:78" ht="20.100000000000001" customHeight="1">
      <c r="A88" s="10">
        <v>20</v>
      </c>
      <c r="B88" s="10">
        <v>20</v>
      </c>
      <c r="C88" s="10" t="s">
        <v>276</v>
      </c>
      <c r="D88" s="10" t="s">
        <v>130</v>
      </c>
      <c r="E88" s="11"/>
      <c r="F88" s="11"/>
      <c r="G88" s="11"/>
      <c r="H88" s="11"/>
      <c r="I88" s="11"/>
      <c r="J88" s="11">
        <v>120</v>
      </c>
      <c r="K88" s="11"/>
      <c r="L88" s="11"/>
      <c r="M88" s="11"/>
      <c r="N88" s="11"/>
      <c r="O88" s="11"/>
      <c r="P88" s="11"/>
      <c r="Q88" s="11"/>
      <c r="R88" s="11">
        <v>96</v>
      </c>
      <c r="S88" s="11"/>
      <c r="T88" s="11"/>
      <c r="U88" s="11">
        <v>600</v>
      </c>
      <c r="V88" s="11"/>
      <c r="W88" s="11"/>
      <c r="X88" s="11">
        <v>300</v>
      </c>
      <c r="Y88" s="11">
        <v>600</v>
      </c>
      <c r="Z88" s="11"/>
      <c r="AA88" s="11">
        <v>300</v>
      </c>
      <c r="AB88" s="11"/>
      <c r="AC88" s="11"/>
      <c r="AD88" s="11"/>
      <c r="AE88" s="11">
        <v>120</v>
      </c>
      <c r="AF88" s="11"/>
      <c r="AG88" s="11"/>
      <c r="AH88" s="11"/>
      <c r="AI88" s="11"/>
      <c r="AJ88" s="11">
        <v>60</v>
      </c>
      <c r="AK88" s="11"/>
      <c r="AL88" s="11"/>
      <c r="AM88" s="11"/>
      <c r="AN88" s="11"/>
      <c r="AO88" s="11">
        <v>36</v>
      </c>
      <c r="AP88" s="11"/>
      <c r="AQ88" s="11"/>
      <c r="AR88" s="11"/>
      <c r="AS88" s="11">
        <v>120</v>
      </c>
      <c r="AT88" s="11"/>
      <c r="AU88" s="11">
        <v>24</v>
      </c>
      <c r="AV88" s="11"/>
      <c r="AW88" s="11">
        <v>48</v>
      </c>
      <c r="AX88" s="11"/>
      <c r="AY88" s="11"/>
      <c r="AZ88" s="11"/>
      <c r="BA88" s="11"/>
      <c r="BB88" s="11"/>
      <c r="BC88" s="11"/>
      <c r="BD88" s="11"/>
      <c r="BE88" s="11">
        <v>24</v>
      </c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>
        <v>12</v>
      </c>
      <c r="BS88" s="11"/>
      <c r="BT88" s="11"/>
      <c r="BU88" s="11">
        <v>48</v>
      </c>
      <c r="BV88" s="11">
        <v>60</v>
      </c>
      <c r="BW88" s="11" t="s">
        <v>172</v>
      </c>
      <c r="BX88" s="12">
        <v>2568</v>
      </c>
      <c r="BY88" s="13">
        <v>20980.558333333334</v>
      </c>
      <c r="BZ88" s="13"/>
    </row>
    <row r="89" spans="1:78" ht="20.100000000000001" customHeight="1">
      <c r="A89" s="10">
        <v>20</v>
      </c>
      <c r="B89" s="10">
        <v>20</v>
      </c>
      <c r="C89" s="10" t="s">
        <v>277</v>
      </c>
      <c r="D89" s="10" t="s">
        <v>131</v>
      </c>
      <c r="E89" s="11"/>
      <c r="F89" s="11">
        <v>24</v>
      </c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>
        <v>480</v>
      </c>
      <c r="V89" s="11">
        <v>396</v>
      </c>
      <c r="W89" s="11"/>
      <c r="X89" s="11">
        <v>348</v>
      </c>
      <c r="Y89" s="11"/>
      <c r="Z89" s="11"/>
      <c r="AA89" s="11"/>
      <c r="AB89" s="11"/>
      <c r="AC89" s="11"/>
      <c r="AD89" s="11"/>
      <c r="AE89" s="11">
        <v>252</v>
      </c>
      <c r="AF89" s="11"/>
      <c r="AG89" s="11"/>
      <c r="AH89" s="11"/>
      <c r="AI89" s="11"/>
      <c r="AJ89" s="11">
        <v>216</v>
      </c>
      <c r="AK89" s="11"/>
      <c r="AL89" s="11"/>
      <c r="AM89" s="11"/>
      <c r="AN89" s="11"/>
      <c r="AO89" s="11">
        <v>24</v>
      </c>
      <c r="AP89" s="11"/>
      <c r="AQ89" s="11"/>
      <c r="AR89" s="11"/>
      <c r="AS89" s="11"/>
      <c r="AT89" s="11"/>
      <c r="AU89" s="11"/>
      <c r="AV89" s="11"/>
      <c r="AW89" s="11"/>
      <c r="AX89" s="11"/>
      <c r="AY89" s="11">
        <v>96</v>
      </c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>
        <v>24</v>
      </c>
      <c r="BP89" s="11">
        <v>24</v>
      </c>
      <c r="BQ89" s="11">
        <v>72</v>
      </c>
      <c r="BR89" s="11"/>
      <c r="BS89" s="11"/>
      <c r="BT89" s="11"/>
      <c r="BU89" s="11">
        <v>36</v>
      </c>
      <c r="BV89" s="11">
        <v>24</v>
      </c>
      <c r="BW89" s="11" t="s">
        <v>172</v>
      </c>
      <c r="BX89" s="12">
        <v>2016</v>
      </c>
      <c r="BY89" s="13">
        <v>16470.716666666667</v>
      </c>
      <c r="BZ89" s="13"/>
    </row>
    <row r="90" spans="1:78" ht="20.100000000000001" customHeight="1">
      <c r="A90" s="10">
        <v>20</v>
      </c>
      <c r="B90" s="10">
        <v>20</v>
      </c>
      <c r="C90" s="10" t="s">
        <v>278</v>
      </c>
      <c r="D90" s="10" t="s">
        <v>132</v>
      </c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>
        <v>60</v>
      </c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 t="s">
        <v>172</v>
      </c>
      <c r="BX90" s="12">
        <v>60</v>
      </c>
      <c r="BY90" s="13">
        <v>3609.0000000000005</v>
      </c>
      <c r="BZ90" s="13"/>
    </row>
    <row r="91" spans="1:78" ht="20.100000000000001" customHeight="1">
      <c r="A91" s="10">
        <v>20</v>
      </c>
      <c r="B91" s="10">
        <v>21</v>
      </c>
      <c r="C91" s="10" t="s">
        <v>279</v>
      </c>
      <c r="D91" s="10" t="s">
        <v>133</v>
      </c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>
        <v>900</v>
      </c>
      <c r="Y91" s="11"/>
      <c r="Z91" s="11"/>
      <c r="AA91" s="11"/>
      <c r="AB91" s="11"/>
      <c r="AC91" s="11"/>
      <c r="AD91" s="11"/>
      <c r="AE91" s="11">
        <v>120</v>
      </c>
      <c r="AF91" s="11"/>
      <c r="AG91" s="11"/>
      <c r="AH91" s="11"/>
      <c r="AI91" s="11"/>
      <c r="AJ91" s="11">
        <v>120</v>
      </c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>
        <v>12</v>
      </c>
      <c r="BS91" s="11"/>
      <c r="BT91" s="11"/>
      <c r="BU91" s="11">
        <v>96</v>
      </c>
      <c r="BV91" s="11"/>
      <c r="BW91" s="11" t="s">
        <v>172</v>
      </c>
      <c r="BX91" s="12">
        <v>1248</v>
      </c>
      <c r="BY91" s="13">
        <v>13216.316666666668</v>
      </c>
      <c r="BZ91" s="13">
        <v>90673.91</v>
      </c>
    </row>
    <row r="92" spans="1:78" ht="20.100000000000001" customHeight="1">
      <c r="A92" s="10">
        <v>20</v>
      </c>
      <c r="B92" s="10">
        <v>21</v>
      </c>
      <c r="C92" s="10" t="s">
        <v>280</v>
      </c>
      <c r="D92" s="10" t="s">
        <v>134</v>
      </c>
      <c r="E92" s="11"/>
      <c r="F92" s="11"/>
      <c r="G92" s="11"/>
      <c r="H92" s="11"/>
      <c r="I92" s="11">
        <v>24</v>
      </c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>
        <v>480</v>
      </c>
      <c r="V92" s="11"/>
      <c r="W92" s="11"/>
      <c r="X92" s="11">
        <v>300</v>
      </c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>
        <v>72</v>
      </c>
      <c r="BV92" s="11">
        <v>60</v>
      </c>
      <c r="BW92" s="11" t="s">
        <v>172</v>
      </c>
      <c r="BX92" s="12">
        <v>936</v>
      </c>
      <c r="BY92" s="13">
        <v>13918.316666666668</v>
      </c>
      <c r="BZ92" s="13"/>
    </row>
    <row r="93" spans="1:78" ht="20.100000000000001" customHeight="1">
      <c r="A93" s="10">
        <v>20</v>
      </c>
      <c r="B93" s="10">
        <v>21</v>
      </c>
      <c r="C93" s="10" t="s">
        <v>281</v>
      </c>
      <c r="D93" s="10" t="s">
        <v>135</v>
      </c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>
        <v>300</v>
      </c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>
        <v>12</v>
      </c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>
        <v>12</v>
      </c>
      <c r="BS93" s="11"/>
      <c r="BT93" s="11"/>
      <c r="BU93" s="11">
        <v>12</v>
      </c>
      <c r="BV93" s="11">
        <v>60</v>
      </c>
      <c r="BW93" s="11" t="s">
        <v>172</v>
      </c>
      <c r="BX93" s="12">
        <v>396</v>
      </c>
      <c r="BY93" s="13">
        <v>17459.641666666666</v>
      </c>
      <c r="BZ93" s="13"/>
    </row>
    <row r="94" spans="1:78" ht="20.100000000000001" customHeight="1">
      <c r="A94" s="10">
        <v>20</v>
      </c>
      <c r="B94" s="10">
        <v>21</v>
      </c>
      <c r="C94" s="10" t="s">
        <v>282</v>
      </c>
      <c r="D94" s="10" t="s">
        <v>136</v>
      </c>
      <c r="E94" s="11"/>
      <c r="F94" s="11">
        <v>24</v>
      </c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>
        <v>36</v>
      </c>
      <c r="AR94" s="11"/>
      <c r="AS94" s="11"/>
      <c r="AT94" s="11"/>
      <c r="AU94" s="11"/>
      <c r="AV94" s="11"/>
      <c r="AW94" s="11"/>
      <c r="AX94" s="11"/>
      <c r="AY94" s="11"/>
      <c r="AZ94" s="11">
        <v>36</v>
      </c>
      <c r="BA94" s="11"/>
      <c r="BB94" s="11"/>
      <c r="BC94" s="11"/>
      <c r="BD94" s="11"/>
      <c r="BE94" s="11"/>
      <c r="BF94" s="11">
        <v>24</v>
      </c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>
        <v>48</v>
      </c>
      <c r="BR94" s="11"/>
      <c r="BS94" s="11"/>
      <c r="BT94" s="11"/>
      <c r="BU94" s="11"/>
      <c r="BV94" s="11"/>
      <c r="BW94" s="11" t="s">
        <v>172</v>
      </c>
      <c r="BX94" s="12">
        <v>168</v>
      </c>
      <c r="BY94" s="13">
        <v>1470</v>
      </c>
      <c r="BZ94" s="13"/>
    </row>
    <row r="95" spans="1:78" ht="20.100000000000001" customHeight="1">
      <c r="A95" s="10">
        <v>20</v>
      </c>
      <c r="B95" s="10">
        <v>21</v>
      </c>
      <c r="C95" s="10" t="s">
        <v>283</v>
      </c>
      <c r="D95" s="10" t="s">
        <v>137</v>
      </c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>
        <v>48</v>
      </c>
      <c r="W95" s="11"/>
      <c r="X95" s="11">
        <v>204</v>
      </c>
      <c r="Y95" s="11"/>
      <c r="Z95" s="11"/>
      <c r="AA95" s="11"/>
      <c r="AB95" s="11">
        <v>120</v>
      </c>
      <c r="AC95" s="11"/>
      <c r="AD95" s="11"/>
      <c r="AE95" s="11"/>
      <c r="AF95" s="11"/>
      <c r="AG95" s="11"/>
      <c r="AH95" s="11"/>
      <c r="AI95" s="11"/>
      <c r="AJ95" s="11">
        <v>228</v>
      </c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>
        <v>24</v>
      </c>
      <c r="BQ95" s="11"/>
      <c r="BR95" s="11"/>
      <c r="BS95" s="11"/>
      <c r="BT95" s="11"/>
      <c r="BU95" s="11">
        <v>48</v>
      </c>
      <c r="BV95" s="11">
        <v>24</v>
      </c>
      <c r="BW95" s="11" t="s">
        <v>172</v>
      </c>
      <c r="BX95" s="12">
        <v>696</v>
      </c>
      <c r="BY95" s="13">
        <v>19557.599999999999</v>
      </c>
      <c r="BZ95" s="13"/>
    </row>
    <row r="96" spans="1:78" ht="20.100000000000001" customHeight="1">
      <c r="A96" s="10">
        <v>20</v>
      </c>
      <c r="B96" s="10">
        <v>21</v>
      </c>
      <c r="C96" s="10" t="s">
        <v>284</v>
      </c>
      <c r="D96" s="10" t="s">
        <v>138</v>
      </c>
      <c r="E96" s="11"/>
      <c r="F96" s="11"/>
      <c r="G96" s="11"/>
      <c r="H96" s="11"/>
      <c r="I96" s="11">
        <v>24</v>
      </c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>
        <v>60</v>
      </c>
      <c r="V96" s="11"/>
      <c r="W96" s="11"/>
      <c r="X96" s="11">
        <v>804</v>
      </c>
      <c r="Y96" s="11"/>
      <c r="Z96" s="11"/>
      <c r="AA96" s="11"/>
      <c r="AB96" s="11"/>
      <c r="AC96" s="11"/>
      <c r="AD96" s="11"/>
      <c r="AE96" s="11">
        <v>36</v>
      </c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>
        <v>12</v>
      </c>
      <c r="BQ96" s="11"/>
      <c r="BR96" s="11"/>
      <c r="BS96" s="11"/>
      <c r="BT96" s="11"/>
      <c r="BU96" s="11">
        <v>96</v>
      </c>
      <c r="BV96" s="11">
        <v>24</v>
      </c>
      <c r="BW96" s="11" t="s">
        <v>172</v>
      </c>
      <c r="BX96" s="12">
        <v>1056</v>
      </c>
      <c r="BY96" s="13">
        <v>21985.916666666668</v>
      </c>
      <c r="BZ96" s="13"/>
    </row>
    <row r="97" spans="1:79" ht="20.100000000000001" customHeight="1">
      <c r="A97" s="10">
        <v>20</v>
      </c>
      <c r="B97" s="10">
        <v>21</v>
      </c>
      <c r="C97" s="10" t="s">
        <v>285</v>
      </c>
      <c r="D97" s="10" t="s">
        <v>139</v>
      </c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>
        <v>12</v>
      </c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>
        <v>12</v>
      </c>
      <c r="BQ97" s="11"/>
      <c r="BR97" s="11"/>
      <c r="BS97" s="11"/>
      <c r="BT97" s="11"/>
      <c r="BU97" s="11">
        <v>84</v>
      </c>
      <c r="BV97" s="11"/>
      <c r="BW97" s="11" t="s">
        <v>172</v>
      </c>
      <c r="BX97" s="12">
        <v>108</v>
      </c>
      <c r="BY97" s="13">
        <v>3066.1166666666668</v>
      </c>
      <c r="BZ97" s="13"/>
    </row>
    <row r="98" spans="1:79" ht="20.100000000000001" customHeight="1">
      <c r="A98" s="10">
        <v>20</v>
      </c>
      <c r="B98" s="10">
        <v>22</v>
      </c>
      <c r="C98" s="10" t="s">
        <v>286</v>
      </c>
      <c r="D98" s="10" t="s">
        <v>118</v>
      </c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>
        <v>12</v>
      </c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>
        <v>168</v>
      </c>
      <c r="AK98" s="11"/>
      <c r="AL98" s="11"/>
      <c r="AM98" s="11"/>
      <c r="AN98" s="11"/>
      <c r="AO98" s="11"/>
      <c r="AP98" s="11"/>
      <c r="AQ98" s="11"/>
      <c r="AR98" s="11"/>
      <c r="AS98" s="11"/>
      <c r="AT98" s="11">
        <v>60</v>
      </c>
      <c r="AU98" s="11"/>
      <c r="AV98" s="11"/>
      <c r="AW98" s="11"/>
      <c r="AX98" s="11"/>
      <c r="AY98" s="11"/>
      <c r="AZ98" s="11"/>
      <c r="BA98" s="11">
        <v>12</v>
      </c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 t="s">
        <v>172</v>
      </c>
      <c r="BX98" s="12">
        <v>252</v>
      </c>
      <c r="BY98" s="13">
        <v>26271</v>
      </c>
      <c r="BZ98" s="13">
        <v>41391</v>
      </c>
    </row>
    <row r="99" spans="1:79" ht="20.100000000000001" customHeight="1">
      <c r="A99" s="10">
        <v>20</v>
      </c>
      <c r="B99" s="10">
        <v>22</v>
      </c>
      <c r="C99" s="10" t="s">
        <v>287</v>
      </c>
      <c r="D99" s="10" t="s">
        <v>120</v>
      </c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>
        <v>12</v>
      </c>
      <c r="V99" s="11"/>
      <c r="W99" s="11"/>
      <c r="X99" s="11"/>
      <c r="Y99" s="11"/>
      <c r="Z99" s="11"/>
      <c r="AA99" s="11"/>
      <c r="AB99" s="11"/>
      <c r="AC99" s="11"/>
      <c r="AD99" s="11"/>
      <c r="AE99" s="11">
        <v>24</v>
      </c>
      <c r="AF99" s="11"/>
      <c r="AG99" s="11"/>
      <c r="AH99" s="11">
        <v>12</v>
      </c>
      <c r="AI99" s="11"/>
      <c r="AJ99" s="11">
        <v>120</v>
      </c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 t="s">
        <v>172</v>
      </c>
      <c r="BX99" s="12">
        <v>168</v>
      </c>
      <c r="BY99" s="13">
        <v>15120</v>
      </c>
      <c r="BZ99" s="13"/>
    </row>
    <row r="100" spans="1:79" ht="20.100000000000001" customHeight="1">
      <c r="A100" s="10">
        <v>20</v>
      </c>
      <c r="B100" s="10">
        <v>23</v>
      </c>
      <c r="C100" s="10" t="s">
        <v>288</v>
      </c>
      <c r="D100" s="10" t="s">
        <v>119</v>
      </c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>
        <v>12</v>
      </c>
      <c r="V100" s="11">
        <v>24</v>
      </c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>
        <v>96</v>
      </c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 t="s">
        <v>172</v>
      </c>
      <c r="BX100" s="12">
        <v>132</v>
      </c>
      <c r="BY100" s="13">
        <v>15051.958333333332</v>
      </c>
      <c r="BZ100" s="13">
        <v>15051.958333333332</v>
      </c>
    </row>
    <row r="101" spans="1:79" s="2" customFormat="1" ht="20.100000000000001" customHeight="1">
      <c r="A101" s="19"/>
      <c r="B101" s="19">
        <v>24</v>
      </c>
      <c r="C101" s="10" t="s">
        <v>289</v>
      </c>
      <c r="D101" s="10" t="s">
        <v>70</v>
      </c>
      <c r="E101" s="20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20"/>
      <c r="AQ101" s="19"/>
      <c r="AR101" s="19"/>
      <c r="AS101" s="19"/>
      <c r="AT101" s="19"/>
      <c r="AU101" s="19"/>
      <c r="AV101" s="19"/>
      <c r="AW101" s="19"/>
      <c r="AX101" s="20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19"/>
      <c r="BK101" s="19"/>
      <c r="BL101" s="19"/>
      <c r="BM101" s="19"/>
      <c r="BN101" s="19"/>
      <c r="BO101" s="19"/>
      <c r="BP101" s="21">
        <v>120</v>
      </c>
      <c r="BQ101" s="19"/>
      <c r="BR101" s="19"/>
      <c r="BS101" s="19"/>
      <c r="BT101" s="19"/>
      <c r="BU101" s="19"/>
      <c r="BV101" s="19"/>
      <c r="BW101" s="11" t="s">
        <v>172</v>
      </c>
      <c r="BX101" s="21">
        <v>120</v>
      </c>
      <c r="BY101" s="21">
        <v>1600.8002136752136</v>
      </c>
      <c r="BZ101" s="19"/>
    </row>
    <row r="102" spans="1:79" s="2" customFormat="1" ht="45" customHeight="1">
      <c r="A102" s="19"/>
      <c r="B102" s="19">
        <v>24</v>
      </c>
      <c r="C102" s="10" t="s">
        <v>290</v>
      </c>
      <c r="D102" s="10" t="s">
        <v>71</v>
      </c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19"/>
      <c r="BK102" s="19"/>
      <c r="BL102" s="19"/>
      <c r="BM102" s="19"/>
      <c r="BN102" s="19"/>
      <c r="BO102" s="19"/>
      <c r="BP102" s="22">
        <v>60</v>
      </c>
      <c r="BQ102" s="19"/>
      <c r="BR102" s="19"/>
      <c r="BS102" s="19"/>
      <c r="BT102" s="19"/>
      <c r="BU102" s="19"/>
      <c r="BV102" s="19"/>
      <c r="BW102" s="11" t="s">
        <v>172</v>
      </c>
      <c r="BX102" s="22">
        <v>60</v>
      </c>
      <c r="BY102" s="22">
        <v>900</v>
      </c>
      <c r="BZ102" s="19">
        <v>7635.6</v>
      </c>
    </row>
    <row r="103" spans="1:79" s="2" customFormat="1" ht="49.5" customHeight="1">
      <c r="A103" s="19"/>
      <c r="B103" s="19">
        <v>24</v>
      </c>
      <c r="C103" s="10" t="s">
        <v>291</v>
      </c>
      <c r="D103" s="10" t="s">
        <v>72</v>
      </c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19"/>
      <c r="BK103" s="19"/>
      <c r="BL103" s="19"/>
      <c r="BM103" s="19"/>
      <c r="BN103" s="19"/>
      <c r="BO103" s="19"/>
      <c r="BP103" s="23">
        <v>60</v>
      </c>
      <c r="BQ103" s="19"/>
      <c r="BR103" s="19"/>
      <c r="BS103" s="19"/>
      <c r="BT103" s="19"/>
      <c r="BU103" s="19"/>
      <c r="BV103" s="19"/>
      <c r="BW103" s="11" t="s">
        <v>172</v>
      </c>
      <c r="BX103" s="23">
        <v>60</v>
      </c>
      <c r="BY103" s="19">
        <v>705</v>
      </c>
      <c r="BZ103" s="19"/>
    </row>
    <row r="104" spans="1:79" s="2" customFormat="1" ht="63.75" customHeight="1">
      <c r="A104" s="19"/>
      <c r="B104" s="19">
        <v>24</v>
      </c>
      <c r="C104" s="10" t="s">
        <v>292</v>
      </c>
      <c r="D104" s="10" t="s">
        <v>73</v>
      </c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19"/>
      <c r="BK104" s="19"/>
      <c r="BL104" s="19"/>
      <c r="BM104" s="19"/>
      <c r="BN104" s="19"/>
      <c r="BO104" s="19"/>
      <c r="BP104" s="23">
        <v>60</v>
      </c>
      <c r="BQ104" s="19"/>
      <c r="BR104" s="19"/>
      <c r="BS104" s="19"/>
      <c r="BT104" s="19"/>
      <c r="BU104" s="19"/>
      <c r="BV104" s="19"/>
      <c r="BW104" s="11" t="s">
        <v>172</v>
      </c>
      <c r="BX104" s="23">
        <v>60</v>
      </c>
      <c r="BY104" s="19">
        <v>766.2</v>
      </c>
      <c r="BZ104" s="19"/>
    </row>
    <row r="105" spans="1:79" s="2" customFormat="1" ht="27" customHeight="1">
      <c r="A105" s="19"/>
      <c r="B105" s="19">
        <v>24</v>
      </c>
      <c r="C105" s="10" t="s">
        <v>293</v>
      </c>
      <c r="D105" s="10" t="s">
        <v>74</v>
      </c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19"/>
      <c r="BK105" s="19"/>
      <c r="BL105" s="19"/>
      <c r="BM105" s="19"/>
      <c r="BN105" s="19"/>
      <c r="BO105" s="19"/>
      <c r="BP105" s="23">
        <v>60</v>
      </c>
      <c r="BQ105" s="19"/>
      <c r="BR105" s="19"/>
      <c r="BS105" s="19"/>
      <c r="BT105" s="19"/>
      <c r="BU105" s="19"/>
      <c r="BV105" s="19"/>
      <c r="BW105" s="11" t="s">
        <v>172</v>
      </c>
      <c r="BX105" s="23">
        <v>60</v>
      </c>
      <c r="BY105" s="21">
        <v>727.80002321262771</v>
      </c>
      <c r="BZ105" s="19"/>
    </row>
    <row r="106" spans="1:79" s="2" customFormat="1" ht="33.75" customHeight="1">
      <c r="A106" s="19"/>
      <c r="B106" s="19">
        <v>24</v>
      </c>
      <c r="C106" s="10" t="s">
        <v>294</v>
      </c>
      <c r="D106" s="10" t="s">
        <v>75</v>
      </c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19"/>
      <c r="BK106" s="19"/>
      <c r="BL106" s="19"/>
      <c r="BM106" s="19"/>
      <c r="BN106" s="19"/>
      <c r="BO106" s="19"/>
      <c r="BP106" s="23">
        <v>60</v>
      </c>
      <c r="BQ106" s="19"/>
      <c r="BR106" s="19"/>
      <c r="BS106" s="19"/>
      <c r="BT106" s="19"/>
      <c r="BU106" s="19"/>
      <c r="BV106" s="19"/>
      <c r="BW106" s="11" t="s">
        <v>172</v>
      </c>
      <c r="BX106" s="23">
        <v>60</v>
      </c>
      <c r="BY106" s="19">
        <v>1560</v>
      </c>
      <c r="BZ106" s="19"/>
    </row>
    <row r="107" spans="1:79" s="2" customFormat="1" ht="42.75" customHeight="1">
      <c r="A107" s="19"/>
      <c r="B107" s="19">
        <v>24</v>
      </c>
      <c r="C107" s="10" t="s">
        <v>295</v>
      </c>
      <c r="D107" s="10" t="s">
        <v>76</v>
      </c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19"/>
      <c r="BO107" s="19"/>
      <c r="BP107" s="23">
        <v>60</v>
      </c>
      <c r="BQ107" s="19"/>
      <c r="BR107" s="19"/>
      <c r="BS107" s="19"/>
      <c r="BT107" s="19"/>
      <c r="BU107" s="19"/>
      <c r="BV107" s="19"/>
      <c r="BW107" s="11" t="s">
        <v>172</v>
      </c>
      <c r="BX107" s="23">
        <v>60</v>
      </c>
      <c r="BY107" s="19">
        <v>773.3999615975423</v>
      </c>
      <c r="BZ107" s="19"/>
    </row>
    <row r="108" spans="1:79" s="2" customFormat="1" ht="26.25" customHeight="1">
      <c r="A108" s="19"/>
      <c r="B108" s="19">
        <v>24</v>
      </c>
      <c r="C108" s="10" t="s">
        <v>296</v>
      </c>
      <c r="D108" s="10" t="s">
        <v>77</v>
      </c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19"/>
      <c r="BK108" s="19"/>
      <c r="BL108" s="19"/>
      <c r="BM108" s="19"/>
      <c r="BN108" s="19"/>
      <c r="BO108" s="19"/>
      <c r="BP108" s="23">
        <v>60</v>
      </c>
      <c r="BQ108" s="19"/>
      <c r="BR108" s="19"/>
      <c r="BS108" s="19"/>
      <c r="BT108" s="19"/>
      <c r="BU108" s="19"/>
      <c r="BV108" s="19"/>
      <c r="BW108" s="11" t="s">
        <v>172</v>
      </c>
      <c r="BX108" s="23">
        <v>60</v>
      </c>
      <c r="BY108" s="19">
        <v>747.59998391248394</v>
      </c>
      <c r="BZ108" s="19"/>
    </row>
    <row r="109" spans="1:79" s="2" customFormat="1" ht="33" customHeight="1">
      <c r="A109" s="19"/>
      <c r="B109" s="19">
        <v>24</v>
      </c>
      <c r="C109" s="10" t="s">
        <v>297</v>
      </c>
      <c r="D109" s="10" t="s">
        <v>78</v>
      </c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19"/>
      <c r="BK109" s="19"/>
      <c r="BL109" s="19"/>
      <c r="BM109" s="19"/>
      <c r="BN109" s="19"/>
      <c r="BO109" s="19"/>
      <c r="BP109" s="19">
        <v>120</v>
      </c>
      <c r="BQ109" s="19"/>
      <c r="BR109" s="19"/>
      <c r="BS109" s="19"/>
      <c r="BT109" s="19"/>
      <c r="BU109" s="19"/>
      <c r="BV109" s="19"/>
      <c r="BW109" s="11" t="s">
        <v>172</v>
      </c>
      <c r="BX109" s="19">
        <v>120</v>
      </c>
      <c r="BY109" s="19">
        <v>1455.5997942386832</v>
      </c>
      <c r="BZ109" s="19"/>
    </row>
    <row r="110" spans="1:79" s="2" customFormat="1" ht="33" customHeight="1">
      <c r="B110" s="2">
        <v>25</v>
      </c>
      <c r="C110" s="10" t="s">
        <v>166</v>
      </c>
      <c r="D110" s="24" t="s">
        <v>298</v>
      </c>
      <c r="X110" s="2">
        <v>12</v>
      </c>
      <c r="BW110" s="11" t="s">
        <v>172</v>
      </c>
      <c r="BX110" s="11">
        <v>12</v>
      </c>
      <c r="BY110" s="2">
        <v>2928</v>
      </c>
      <c r="BZ110" s="2">
        <v>4429.55</v>
      </c>
      <c r="CA110" s="8" t="s">
        <v>19</v>
      </c>
    </row>
    <row r="111" spans="1:79" s="2" customFormat="1" ht="48" customHeight="1">
      <c r="B111" s="2">
        <v>25</v>
      </c>
      <c r="C111" s="10" t="s">
        <v>167</v>
      </c>
      <c r="D111" s="24" t="s">
        <v>299</v>
      </c>
      <c r="W111" s="2">
        <v>12</v>
      </c>
      <c r="BW111" s="11" t="s">
        <v>172</v>
      </c>
      <c r="BX111" s="11">
        <v>12</v>
      </c>
      <c r="BY111" s="2">
        <v>553.32000000000005</v>
      </c>
      <c r="CA111" s="8" t="s">
        <v>18</v>
      </c>
    </row>
    <row r="112" spans="1:79" s="2" customFormat="1" ht="32.25" customHeight="1">
      <c r="B112" s="2">
        <v>25</v>
      </c>
      <c r="C112" s="10" t="s">
        <v>168</v>
      </c>
      <c r="D112" s="24" t="s">
        <v>300</v>
      </c>
      <c r="W112" s="2">
        <v>12</v>
      </c>
      <c r="BW112" s="11" t="s">
        <v>172</v>
      </c>
      <c r="BX112" s="11">
        <v>12</v>
      </c>
      <c r="BY112" s="2">
        <v>503.27</v>
      </c>
      <c r="CA112" s="8" t="s">
        <v>18</v>
      </c>
    </row>
    <row r="113" spans="2:79" s="2" customFormat="1" ht="35.25" customHeight="1">
      <c r="B113" s="2">
        <v>25</v>
      </c>
      <c r="C113" s="10" t="s">
        <v>169</v>
      </c>
      <c r="D113" s="24" t="s">
        <v>301</v>
      </c>
      <c r="BT113" s="2">
        <v>12</v>
      </c>
      <c r="BW113" s="11" t="s">
        <v>172</v>
      </c>
      <c r="BX113" s="11">
        <v>12</v>
      </c>
      <c r="BY113" s="2">
        <v>444.95995423340963</v>
      </c>
      <c r="CA113" s="8" t="s">
        <v>67</v>
      </c>
    </row>
    <row r="114" spans="2:79" s="2" customFormat="1" ht="60" customHeight="1">
      <c r="B114" s="2">
        <v>26</v>
      </c>
      <c r="C114" s="10" t="s">
        <v>170</v>
      </c>
      <c r="D114" s="24" t="s">
        <v>302</v>
      </c>
      <c r="BR114" s="2">
        <v>12</v>
      </c>
      <c r="BW114" s="11" t="s">
        <v>172</v>
      </c>
      <c r="BX114" s="11">
        <v>12</v>
      </c>
      <c r="BY114" s="2">
        <v>429.24007936507945</v>
      </c>
      <c r="BZ114" s="2">
        <v>429.25</v>
      </c>
      <c r="CA114" s="8" t="s">
        <v>65</v>
      </c>
    </row>
    <row r="115" spans="2:79" s="2" customFormat="1" ht="60" customHeight="1">
      <c r="BZ115" s="7">
        <f>SUM(BZ3:BZ114)</f>
        <v>3912757.0366666676</v>
      </c>
    </row>
    <row r="116" spans="2:79" s="2" customFormat="1"/>
    <row r="117" spans="2:79" s="2" customFormat="1"/>
    <row r="118" spans="2:79" s="2" customFormat="1"/>
    <row r="119" spans="2:79" s="2" customFormat="1"/>
    <row r="120" spans="2:79" s="2" customFormat="1"/>
    <row r="121" spans="2:79" s="2" customFormat="1"/>
    <row r="122" spans="2:79" s="2" customFormat="1"/>
    <row r="123" spans="2:79" s="2" customFormat="1"/>
    <row r="124" spans="2:79" s="2" customFormat="1"/>
    <row r="125" spans="2:79" s="2" customFormat="1"/>
    <row r="126" spans="2:79" s="2" customFormat="1"/>
    <row r="127" spans="2:79" s="2" customFormat="1"/>
    <row r="128" spans="2:79" s="2" customFormat="1"/>
    <row r="129" s="2" customFormat="1"/>
    <row r="130" s="2" customFormat="1"/>
    <row r="131" s="2" customFormat="1"/>
    <row r="132" s="2" customFormat="1"/>
    <row r="133" s="2" customFormat="1"/>
    <row r="134" s="2" customFormat="1"/>
    <row r="135" s="2" customFormat="1"/>
    <row r="136" s="2" customFormat="1"/>
    <row r="137" s="2" customFormat="1"/>
    <row r="138" s="2" customFormat="1"/>
    <row r="139" s="2" customFormat="1"/>
  </sheetData>
  <autoFilter ref="A1:BY103" xr:uid="{2F32C905-EF20-44B1-8563-E660B4C84C7F}"/>
  <pageMargins left="0.2" right="0.2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28A06-272A-41AD-ADEE-57295910DB47}">
  <sheetPr filterMode="1"/>
  <dimension ref="A1:CD183"/>
  <sheetViews>
    <sheetView topLeftCell="AC1" zoomScale="85" zoomScaleNormal="85" workbookViewId="0">
      <selection activeCell="AV1" sqref="AV1"/>
    </sheetView>
  </sheetViews>
  <sheetFormatPr defaultRowHeight="15"/>
  <cols>
    <col min="1" max="1" width="5.85546875" style="6" hidden="1" customWidth="1"/>
    <col min="2" max="2" width="5.85546875" style="6" customWidth="1"/>
    <col min="3" max="3" width="16.42578125" style="1" customWidth="1"/>
    <col min="4" max="4" width="6.42578125" style="1" customWidth="1"/>
    <col min="5" max="5" width="7.85546875" style="1" customWidth="1"/>
    <col min="6" max="12" width="6.42578125" style="1" customWidth="1"/>
    <col min="13" max="13" width="8.28515625" style="1" customWidth="1"/>
    <col min="14" max="14" width="8.5703125" style="1" customWidth="1"/>
    <col min="15" max="15" width="7.5703125" style="1" customWidth="1"/>
    <col min="16" max="16" width="7.85546875" style="1" customWidth="1"/>
    <col min="17" max="17" width="8" style="1" customWidth="1"/>
    <col min="18" max="18" width="8.5703125" style="1" customWidth="1"/>
    <col min="19" max="19" width="6.42578125" style="1" customWidth="1"/>
    <col min="20" max="20" width="8.42578125" style="1" customWidth="1"/>
    <col min="21" max="21" width="8.28515625" style="1" customWidth="1"/>
    <col min="22" max="22" width="8.5703125" style="1" customWidth="1"/>
    <col min="23" max="23" width="9.28515625" style="1" customWidth="1"/>
    <col min="24" max="24" width="8" style="1" customWidth="1"/>
    <col min="25" max="25" width="8.28515625" style="1" customWidth="1"/>
    <col min="26" max="26" width="10.5703125" style="2" customWidth="1"/>
    <col min="27" max="27" width="7.5703125" style="1" customWidth="1"/>
    <col min="28" max="29" width="8.5703125" style="1" customWidth="1"/>
    <col min="30" max="30" width="9.5703125" style="1" customWidth="1"/>
    <col min="31" max="31" width="6.42578125" style="1" customWidth="1"/>
    <col min="32" max="32" width="8" style="1" customWidth="1"/>
    <col min="33" max="34" width="7.85546875" style="1" customWidth="1"/>
    <col min="35" max="35" width="9" style="1" customWidth="1"/>
    <col min="36" max="36" width="6.42578125" style="1" customWidth="1"/>
    <col min="37" max="37" width="7.42578125" style="1" customWidth="1"/>
    <col min="38" max="38" width="9" style="1" customWidth="1"/>
    <col min="39" max="39" width="7.5703125" style="1" customWidth="1"/>
    <col min="40" max="41" width="8.5703125" style="1" customWidth="1"/>
    <col min="42" max="42" width="6.42578125" style="1" customWidth="1"/>
    <col min="43" max="43" width="7.42578125" style="1" customWidth="1"/>
    <col min="44" max="47" width="6.42578125" style="1" customWidth="1"/>
    <col min="48" max="48" width="8" style="1" customWidth="1"/>
    <col min="49" max="52" width="6.42578125" style="1" customWidth="1"/>
    <col min="53" max="53" width="10.28515625" style="1" customWidth="1"/>
    <col min="54" max="55" width="6.42578125" style="1" customWidth="1"/>
    <col min="56" max="56" width="8.7109375" style="1" customWidth="1"/>
    <col min="57" max="57" width="8.85546875" style="1" customWidth="1"/>
    <col min="58" max="58" width="9" style="1" customWidth="1"/>
    <col min="59" max="59" width="6.42578125" style="1" customWidth="1"/>
    <col min="60" max="60" width="9.28515625" style="1" customWidth="1"/>
    <col min="61" max="61" width="8.5703125" style="1" customWidth="1"/>
    <col min="62" max="62" width="11.7109375" style="1" customWidth="1"/>
    <col min="63" max="63" width="9.7109375" style="1" customWidth="1"/>
    <col min="64" max="64" width="11" style="1" customWidth="1"/>
    <col min="65" max="65" width="18.28515625" style="2" customWidth="1"/>
    <col min="66" max="66" width="16" style="2" customWidth="1"/>
    <col min="67" max="67" width="9.140625" style="1"/>
    <col min="68" max="73" width="9.140625" style="2"/>
    <col min="74" max="75" width="17" style="2" customWidth="1"/>
    <col min="76" max="81" width="9.140625" style="2"/>
    <col min="83" max="16384" width="9.140625" style="1"/>
  </cols>
  <sheetData>
    <row r="1" spans="1:82" ht="20.100000000000001" customHeight="1">
      <c r="A1" s="59" t="s">
        <v>156</v>
      </c>
      <c r="B1" s="8" t="s">
        <v>156</v>
      </c>
      <c r="C1" s="8" t="s">
        <v>158</v>
      </c>
      <c r="D1" s="8" t="s">
        <v>1</v>
      </c>
      <c r="E1" s="8" t="s">
        <v>2</v>
      </c>
      <c r="F1" s="8" t="s">
        <v>3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8" t="s">
        <v>13</v>
      </c>
      <c r="M1" s="8" t="s">
        <v>15</v>
      </c>
      <c r="N1" s="8" t="s">
        <v>16</v>
      </c>
      <c r="O1" s="8" t="s">
        <v>17</v>
      </c>
      <c r="P1" s="8" t="s">
        <v>18</v>
      </c>
      <c r="Q1" s="8" t="s">
        <v>19</v>
      </c>
      <c r="R1" s="8" t="s">
        <v>20</v>
      </c>
      <c r="S1" s="8" t="s">
        <v>22</v>
      </c>
      <c r="T1" s="8" t="s">
        <v>23</v>
      </c>
      <c r="U1" s="8" t="s">
        <v>25</v>
      </c>
      <c r="V1" s="8" t="s">
        <v>26</v>
      </c>
      <c r="W1" s="8" t="s">
        <v>28</v>
      </c>
      <c r="X1" s="8" t="s">
        <v>29</v>
      </c>
      <c r="Y1" s="8" t="s">
        <v>30</v>
      </c>
      <c r="Z1" s="8" t="s">
        <v>31</v>
      </c>
      <c r="AA1" s="8" t="s">
        <v>33</v>
      </c>
      <c r="AB1" s="8" t="s">
        <v>34</v>
      </c>
      <c r="AC1" s="8" t="s">
        <v>36</v>
      </c>
      <c r="AD1" s="8" t="s">
        <v>37</v>
      </c>
      <c r="AE1" s="8" t="s">
        <v>38</v>
      </c>
      <c r="AF1" s="8" t="s">
        <v>39</v>
      </c>
      <c r="AG1" s="8" t="s">
        <v>40</v>
      </c>
      <c r="AH1" s="8" t="s">
        <v>41</v>
      </c>
      <c r="AI1" s="8" t="s">
        <v>42</v>
      </c>
      <c r="AJ1" s="8" t="s">
        <v>43</v>
      </c>
      <c r="AK1" s="8" t="s">
        <v>44</v>
      </c>
      <c r="AL1" s="8" t="s">
        <v>45</v>
      </c>
      <c r="AM1" s="8" t="s">
        <v>46</v>
      </c>
      <c r="AN1" s="8" t="s">
        <v>47</v>
      </c>
      <c r="AO1" s="8" t="s">
        <v>48</v>
      </c>
      <c r="AP1" s="8" t="s">
        <v>49</v>
      </c>
      <c r="AQ1" s="8" t="s">
        <v>50</v>
      </c>
      <c r="AR1" s="8" t="s">
        <v>51</v>
      </c>
      <c r="AS1" s="8" t="s">
        <v>52</v>
      </c>
      <c r="AT1" s="8" t="s">
        <v>53</v>
      </c>
      <c r="AU1" s="8" t="s">
        <v>54</v>
      </c>
      <c r="AV1" s="8" t="s">
        <v>55</v>
      </c>
      <c r="AW1" s="8" t="s">
        <v>56</v>
      </c>
      <c r="AX1" s="8" t="s">
        <v>57</v>
      </c>
      <c r="AY1" s="8" t="s">
        <v>58</v>
      </c>
      <c r="AZ1" s="8" t="s">
        <v>59</v>
      </c>
      <c r="BA1" s="8" t="s">
        <v>60</v>
      </c>
      <c r="BB1" s="8" t="s">
        <v>61</v>
      </c>
      <c r="BC1" s="8" t="s">
        <v>62</v>
      </c>
      <c r="BD1" s="8" t="s">
        <v>63</v>
      </c>
      <c r="BE1" s="8" t="s">
        <v>64</v>
      </c>
      <c r="BF1" s="8" t="s">
        <v>65</v>
      </c>
      <c r="BG1" s="8" t="s">
        <v>66</v>
      </c>
      <c r="BH1" s="8" t="s">
        <v>67</v>
      </c>
      <c r="BI1" s="8" t="s">
        <v>68</v>
      </c>
      <c r="BJ1" s="8" t="s">
        <v>69</v>
      </c>
      <c r="BK1" s="8" t="s">
        <v>171</v>
      </c>
      <c r="BL1" s="8" t="s">
        <v>157</v>
      </c>
      <c r="BM1" s="26" t="s">
        <v>156</v>
      </c>
      <c r="BN1" s="26" t="s">
        <v>303</v>
      </c>
      <c r="BO1" s="1" t="s">
        <v>627</v>
      </c>
      <c r="BP1" s="26" t="s">
        <v>304</v>
      </c>
      <c r="BQ1" s="27" t="s">
        <v>305</v>
      </c>
      <c r="BR1" s="27" t="s">
        <v>171</v>
      </c>
      <c r="BS1" s="27" t="s">
        <v>306</v>
      </c>
      <c r="BT1" s="28" t="s">
        <v>307</v>
      </c>
      <c r="BU1" s="28" t="s">
        <v>308</v>
      </c>
      <c r="BV1" s="27" t="s">
        <v>309</v>
      </c>
      <c r="BW1" s="27" t="s">
        <v>310</v>
      </c>
      <c r="BX1" s="29" t="s">
        <v>311</v>
      </c>
      <c r="BY1" s="29" t="s">
        <v>312</v>
      </c>
      <c r="BZ1" s="29" t="s">
        <v>313</v>
      </c>
      <c r="CA1" s="29" t="s">
        <v>314</v>
      </c>
      <c r="CB1" s="29" t="s">
        <v>315</v>
      </c>
      <c r="CC1" s="26" t="s">
        <v>316</v>
      </c>
      <c r="CD1" s="67" t="s">
        <v>629</v>
      </c>
    </row>
    <row r="2" spans="1:82" ht="36" hidden="1" customHeight="1">
      <c r="A2" s="60">
        <v>3</v>
      </c>
      <c r="B2" s="10">
        <v>1</v>
      </c>
      <c r="C2" s="10" t="s">
        <v>191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>
        <v>7000</v>
      </c>
      <c r="O2" s="11">
        <v>600</v>
      </c>
      <c r="P2" s="11">
        <v>5</v>
      </c>
      <c r="Q2" s="11">
        <v>120</v>
      </c>
      <c r="R2" s="11"/>
      <c r="S2" s="11"/>
      <c r="T2" s="11">
        <v>360</v>
      </c>
      <c r="U2" s="11"/>
      <c r="V2" s="11">
        <v>250</v>
      </c>
      <c r="W2" s="11">
        <v>10</v>
      </c>
      <c r="X2" s="11">
        <v>200</v>
      </c>
      <c r="Y2" s="11">
        <v>300</v>
      </c>
      <c r="Z2" s="11">
        <v>3333</v>
      </c>
      <c r="AA2" s="11">
        <v>200</v>
      </c>
      <c r="AB2" s="11">
        <v>50</v>
      </c>
      <c r="AC2" s="11"/>
      <c r="AD2" s="11">
        <v>192</v>
      </c>
      <c r="AE2" s="11"/>
      <c r="AF2" s="11">
        <v>20</v>
      </c>
      <c r="AG2" s="11">
        <v>100</v>
      </c>
      <c r="AH2" s="11">
        <v>50</v>
      </c>
      <c r="AI2" s="11">
        <v>100</v>
      </c>
      <c r="AJ2" s="11"/>
      <c r="AK2" s="11">
        <v>60</v>
      </c>
      <c r="AL2" s="11"/>
      <c r="AM2" s="11">
        <v>10</v>
      </c>
      <c r="AN2" s="11">
        <v>60</v>
      </c>
      <c r="AO2" s="11"/>
      <c r="AP2" s="11">
        <v>50</v>
      </c>
      <c r="AQ2" s="11">
        <v>100</v>
      </c>
      <c r="AR2" s="11"/>
      <c r="AS2" s="11">
        <v>72</v>
      </c>
      <c r="AT2" s="11">
        <v>72</v>
      </c>
      <c r="AU2" s="11">
        <v>10</v>
      </c>
      <c r="AV2" s="11">
        <v>500</v>
      </c>
      <c r="AW2" s="11">
        <v>21</v>
      </c>
      <c r="AX2" s="11">
        <v>180</v>
      </c>
      <c r="AY2" s="11"/>
      <c r="AZ2" s="11"/>
      <c r="BA2" s="11">
        <v>170</v>
      </c>
      <c r="BB2" s="11">
        <v>250</v>
      </c>
      <c r="BC2" s="11">
        <v>120</v>
      </c>
      <c r="BD2" s="11"/>
      <c r="BE2" s="11">
        <v>100</v>
      </c>
      <c r="BF2" s="11">
        <v>5</v>
      </c>
      <c r="BG2" s="11"/>
      <c r="BH2" s="11"/>
      <c r="BI2" s="11">
        <v>100</v>
      </c>
      <c r="BJ2" s="11"/>
      <c r="BK2" s="11" t="s">
        <v>172</v>
      </c>
      <c r="BL2" s="12">
        <v>14770</v>
      </c>
      <c r="BM2" s="30" t="s">
        <v>317</v>
      </c>
      <c r="BN2" s="27" t="s">
        <v>319</v>
      </c>
      <c r="BO2" s="1" t="s">
        <v>628</v>
      </c>
      <c r="BP2" s="31" t="s">
        <v>191</v>
      </c>
      <c r="BQ2" s="31" t="s">
        <v>191</v>
      </c>
      <c r="BR2" s="31" t="s">
        <v>172</v>
      </c>
      <c r="BS2" s="32">
        <v>14770</v>
      </c>
      <c r="BT2" s="33">
        <v>81.5</v>
      </c>
      <c r="BU2" s="33">
        <v>88.02</v>
      </c>
      <c r="BV2" s="34">
        <v>1203755</v>
      </c>
      <c r="BW2" s="34">
        <v>1300055.3999999999</v>
      </c>
      <c r="BX2" s="29" t="s">
        <v>321</v>
      </c>
      <c r="BY2" s="35" t="s">
        <v>322</v>
      </c>
      <c r="BZ2" s="35" t="s">
        <v>323</v>
      </c>
      <c r="CA2" s="36" t="s">
        <v>324</v>
      </c>
      <c r="CB2" s="36" t="s">
        <v>325</v>
      </c>
      <c r="CC2" s="37" t="s">
        <v>326</v>
      </c>
      <c r="CD2">
        <v>1</v>
      </c>
    </row>
    <row r="3" spans="1:82" ht="30.75" hidden="1" customHeight="1">
      <c r="A3" s="60">
        <v>3</v>
      </c>
      <c r="B3" s="10">
        <v>1</v>
      </c>
      <c r="C3" s="10" t="s">
        <v>192</v>
      </c>
      <c r="D3" s="11"/>
      <c r="E3" s="11"/>
      <c r="F3" s="11"/>
      <c r="G3" s="11"/>
      <c r="H3" s="11"/>
      <c r="I3" s="11"/>
      <c r="J3" s="11"/>
      <c r="K3" s="11">
        <v>12</v>
      </c>
      <c r="L3" s="11"/>
      <c r="M3" s="11">
        <v>20</v>
      </c>
      <c r="N3" s="11">
        <v>5400</v>
      </c>
      <c r="O3" s="11">
        <v>200</v>
      </c>
      <c r="P3" s="11">
        <v>5</v>
      </c>
      <c r="Q3" s="11">
        <v>310</v>
      </c>
      <c r="R3" s="11"/>
      <c r="S3" s="11"/>
      <c r="T3" s="11">
        <v>360</v>
      </c>
      <c r="U3" s="11"/>
      <c r="V3" s="11">
        <v>250</v>
      </c>
      <c r="W3" s="11">
        <v>1000</v>
      </c>
      <c r="X3" s="11">
        <v>150</v>
      </c>
      <c r="Y3" s="11"/>
      <c r="Z3" s="11">
        <v>4080</v>
      </c>
      <c r="AA3" s="11">
        <v>200</v>
      </c>
      <c r="AB3" s="11">
        <v>50</v>
      </c>
      <c r="AC3" s="11"/>
      <c r="AD3" s="11">
        <v>152</v>
      </c>
      <c r="AE3" s="11">
        <v>30</v>
      </c>
      <c r="AF3" s="11">
        <v>30</v>
      </c>
      <c r="AG3" s="11">
        <v>100</v>
      </c>
      <c r="AH3" s="11">
        <v>80</v>
      </c>
      <c r="AI3" s="11">
        <v>100</v>
      </c>
      <c r="AJ3" s="11"/>
      <c r="AK3" s="11">
        <v>24</v>
      </c>
      <c r="AL3" s="11"/>
      <c r="AM3" s="11">
        <v>10</v>
      </c>
      <c r="AN3" s="11">
        <v>60</v>
      </c>
      <c r="AO3" s="11"/>
      <c r="AP3" s="11">
        <v>60</v>
      </c>
      <c r="AQ3" s="11">
        <v>100</v>
      </c>
      <c r="AR3" s="11"/>
      <c r="AS3" s="11">
        <v>36</v>
      </c>
      <c r="AT3" s="11">
        <v>100</v>
      </c>
      <c r="AU3" s="11">
        <v>10</v>
      </c>
      <c r="AV3" s="11">
        <v>500</v>
      </c>
      <c r="AW3" s="11">
        <v>1</v>
      </c>
      <c r="AX3" s="11">
        <v>180</v>
      </c>
      <c r="AY3" s="11"/>
      <c r="AZ3" s="11"/>
      <c r="BA3" s="11">
        <v>180</v>
      </c>
      <c r="BB3" s="11">
        <v>250</v>
      </c>
      <c r="BC3" s="11">
        <v>120</v>
      </c>
      <c r="BD3" s="11"/>
      <c r="BE3" s="11">
        <v>300</v>
      </c>
      <c r="BF3" s="11">
        <v>5</v>
      </c>
      <c r="BG3" s="11"/>
      <c r="BH3" s="11"/>
      <c r="BI3" s="11">
        <v>100</v>
      </c>
      <c r="BJ3" s="11">
        <v>200</v>
      </c>
      <c r="BK3" s="11" t="s">
        <v>172</v>
      </c>
      <c r="BL3" s="12">
        <v>14765</v>
      </c>
      <c r="BM3" s="30" t="s">
        <v>318</v>
      </c>
      <c r="BN3" s="27" t="s">
        <v>320</v>
      </c>
      <c r="BO3" s="1" t="s">
        <v>628</v>
      </c>
      <c r="BP3" s="31" t="s">
        <v>192</v>
      </c>
      <c r="BQ3" s="31" t="s">
        <v>192</v>
      </c>
      <c r="BR3" s="31" t="s">
        <v>172</v>
      </c>
      <c r="BS3" s="32">
        <v>14765</v>
      </c>
      <c r="BT3" s="33">
        <v>81.5</v>
      </c>
      <c r="BU3" s="33">
        <v>88.02</v>
      </c>
      <c r="BV3" s="34">
        <v>1203347.5</v>
      </c>
      <c r="BW3" s="34">
        <v>1299615.3</v>
      </c>
      <c r="BX3" s="35" t="s">
        <v>327</v>
      </c>
      <c r="BY3" s="35" t="s">
        <v>322</v>
      </c>
      <c r="BZ3" s="35" t="s">
        <v>323</v>
      </c>
      <c r="CA3" s="36" t="s">
        <v>328</v>
      </c>
      <c r="CB3" s="36" t="s">
        <v>329</v>
      </c>
      <c r="CC3" s="37" t="s">
        <v>326</v>
      </c>
      <c r="CD3">
        <v>1</v>
      </c>
    </row>
    <row r="4" spans="1:82" ht="20.100000000000001" hidden="1" customHeight="1">
      <c r="A4" s="60">
        <v>4</v>
      </c>
      <c r="B4" s="10">
        <v>3</v>
      </c>
      <c r="C4" s="10" t="s">
        <v>195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>
        <v>5</v>
      </c>
      <c r="Q4" s="11"/>
      <c r="R4" s="11"/>
      <c r="S4" s="11"/>
      <c r="T4" s="11"/>
      <c r="U4" s="11"/>
      <c r="V4" s="11"/>
      <c r="W4" s="11">
        <v>870</v>
      </c>
      <c r="X4" s="11"/>
      <c r="Y4" s="11"/>
      <c r="Z4" s="11">
        <v>3</v>
      </c>
      <c r="AA4" s="11"/>
      <c r="AB4" s="11"/>
      <c r="AC4" s="11"/>
      <c r="AD4" s="11"/>
      <c r="AE4" s="11"/>
      <c r="AF4" s="11"/>
      <c r="AG4" s="11">
        <v>1</v>
      </c>
      <c r="AH4" s="11"/>
      <c r="AI4" s="11"/>
      <c r="AJ4" s="11"/>
      <c r="AK4" s="11"/>
      <c r="AL4" s="11"/>
      <c r="AM4" s="11"/>
      <c r="AN4" s="11"/>
      <c r="AO4" s="11">
        <v>300</v>
      </c>
      <c r="AP4" s="11"/>
      <c r="AQ4" s="11"/>
      <c r="AR4" s="11"/>
      <c r="AS4" s="11"/>
      <c r="AT4" s="11"/>
      <c r="AU4" s="11"/>
      <c r="AV4" s="11"/>
      <c r="AW4" s="11"/>
      <c r="AX4" s="11"/>
      <c r="AY4" s="11">
        <v>60</v>
      </c>
      <c r="AZ4" s="11"/>
      <c r="BA4" s="11">
        <v>5</v>
      </c>
      <c r="BB4" s="11"/>
      <c r="BC4" s="11"/>
      <c r="BD4" s="11"/>
      <c r="BE4" s="11"/>
      <c r="BF4" s="11">
        <v>5</v>
      </c>
      <c r="BG4" s="11"/>
      <c r="BH4" s="11"/>
      <c r="BI4" s="11"/>
      <c r="BJ4" s="11"/>
      <c r="BK4" s="11" t="s">
        <v>172</v>
      </c>
      <c r="BL4" s="12">
        <v>1249</v>
      </c>
      <c r="BM4" s="30" t="s">
        <v>330</v>
      </c>
      <c r="BN4" s="27" t="s">
        <v>333</v>
      </c>
      <c r="BO4" s="1" t="s">
        <v>628</v>
      </c>
      <c r="BP4" s="38" t="s">
        <v>195</v>
      </c>
      <c r="BQ4" s="38" t="s">
        <v>195</v>
      </c>
      <c r="BR4" s="38" t="s">
        <v>172</v>
      </c>
      <c r="BS4" s="34">
        <v>1249</v>
      </c>
      <c r="BT4" s="39">
        <v>56</v>
      </c>
      <c r="BU4" s="39">
        <v>60.48</v>
      </c>
      <c r="BV4" s="34">
        <v>69944</v>
      </c>
      <c r="BW4" s="34">
        <v>75539.51999999999</v>
      </c>
      <c r="BX4" s="40" t="s">
        <v>336</v>
      </c>
      <c r="BY4" s="40" t="s">
        <v>337</v>
      </c>
      <c r="BZ4" s="40" t="s">
        <v>338</v>
      </c>
      <c r="CA4" s="40" t="s">
        <v>339</v>
      </c>
      <c r="CB4" s="35" t="s">
        <v>340</v>
      </c>
      <c r="CC4" s="38" t="s">
        <v>341</v>
      </c>
      <c r="CD4" s="66">
        <v>1</v>
      </c>
    </row>
    <row r="5" spans="1:82" ht="20.100000000000001" hidden="1" customHeight="1">
      <c r="A5" s="60">
        <v>4</v>
      </c>
      <c r="B5" s="10">
        <v>3</v>
      </c>
      <c r="C5" s="10" t="s">
        <v>196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>
        <v>5</v>
      </c>
      <c r="Q5" s="11"/>
      <c r="R5" s="11"/>
      <c r="S5" s="11"/>
      <c r="T5" s="11"/>
      <c r="U5" s="11"/>
      <c r="V5" s="11"/>
      <c r="W5" s="11">
        <v>891</v>
      </c>
      <c r="X5" s="11"/>
      <c r="Y5" s="11"/>
      <c r="Z5" s="11">
        <v>52</v>
      </c>
      <c r="AA5" s="11"/>
      <c r="AB5" s="11"/>
      <c r="AC5" s="11"/>
      <c r="AD5" s="11">
        <v>5</v>
      </c>
      <c r="AE5" s="11">
        <v>30</v>
      </c>
      <c r="AF5" s="11"/>
      <c r="AG5" s="11"/>
      <c r="AH5" s="11"/>
      <c r="AI5" s="11"/>
      <c r="AJ5" s="11"/>
      <c r="AK5" s="11"/>
      <c r="AL5" s="11"/>
      <c r="AM5" s="11"/>
      <c r="AN5" s="11"/>
      <c r="AO5" s="11">
        <v>300</v>
      </c>
      <c r="AP5" s="11"/>
      <c r="AQ5" s="11"/>
      <c r="AR5" s="11"/>
      <c r="AS5" s="11"/>
      <c r="AT5" s="11">
        <v>100</v>
      </c>
      <c r="AU5" s="11"/>
      <c r="AV5" s="11"/>
      <c r="AW5" s="11"/>
      <c r="AX5" s="11">
        <v>25</v>
      </c>
      <c r="AY5" s="11">
        <v>60</v>
      </c>
      <c r="AZ5" s="11"/>
      <c r="BA5" s="11">
        <v>2</v>
      </c>
      <c r="BB5" s="11"/>
      <c r="BC5" s="11"/>
      <c r="BD5" s="11"/>
      <c r="BE5" s="11"/>
      <c r="BF5" s="11">
        <v>5</v>
      </c>
      <c r="BG5" s="11"/>
      <c r="BH5" s="11"/>
      <c r="BI5" s="11"/>
      <c r="BJ5" s="11">
        <v>2</v>
      </c>
      <c r="BK5" s="11" t="s">
        <v>172</v>
      </c>
      <c r="BL5" s="12">
        <v>1477</v>
      </c>
      <c r="BM5" s="30" t="s">
        <v>331</v>
      </c>
      <c r="BN5" s="27" t="s">
        <v>334</v>
      </c>
      <c r="BO5" s="1" t="s">
        <v>628</v>
      </c>
      <c r="BP5" s="38" t="s">
        <v>196</v>
      </c>
      <c r="BQ5" s="38" t="s">
        <v>196</v>
      </c>
      <c r="BR5" s="38" t="s">
        <v>172</v>
      </c>
      <c r="BS5" s="34">
        <v>1477</v>
      </c>
      <c r="BT5" s="39">
        <v>55</v>
      </c>
      <c r="BU5" s="39">
        <v>59.4</v>
      </c>
      <c r="BV5" s="34">
        <v>81235</v>
      </c>
      <c r="BW5" s="34">
        <v>87733.8</v>
      </c>
      <c r="BX5" s="40" t="s">
        <v>342</v>
      </c>
      <c r="BY5" s="40" t="s">
        <v>337</v>
      </c>
      <c r="BZ5" s="40" t="s">
        <v>338</v>
      </c>
      <c r="CA5" s="40" t="s">
        <v>343</v>
      </c>
      <c r="CB5" s="35" t="s">
        <v>344</v>
      </c>
      <c r="CC5" s="38" t="s">
        <v>341</v>
      </c>
      <c r="CD5" s="66">
        <v>1</v>
      </c>
    </row>
    <row r="6" spans="1:82" ht="20.100000000000001" hidden="1" customHeight="1">
      <c r="A6" s="60">
        <v>4</v>
      </c>
      <c r="B6" s="10">
        <v>3</v>
      </c>
      <c r="C6" s="10" t="s">
        <v>197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>
        <v>200</v>
      </c>
      <c r="P6" s="11">
        <v>5</v>
      </c>
      <c r="Q6" s="11"/>
      <c r="R6" s="11"/>
      <c r="S6" s="11"/>
      <c r="T6" s="11"/>
      <c r="U6" s="11"/>
      <c r="V6" s="11"/>
      <c r="W6" s="11">
        <v>60</v>
      </c>
      <c r="X6" s="11">
        <v>50</v>
      </c>
      <c r="Y6" s="11"/>
      <c r="Z6" s="11"/>
      <c r="AA6" s="11"/>
      <c r="AB6" s="11"/>
      <c r="AC6" s="11"/>
      <c r="AD6" s="11"/>
      <c r="AE6" s="11">
        <v>30</v>
      </c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>
        <v>2</v>
      </c>
      <c r="AY6" s="11">
        <v>60</v>
      </c>
      <c r="AZ6" s="11"/>
      <c r="BA6" s="11">
        <v>5</v>
      </c>
      <c r="BB6" s="11"/>
      <c r="BC6" s="11"/>
      <c r="BD6" s="11"/>
      <c r="BE6" s="11">
        <v>30</v>
      </c>
      <c r="BF6" s="11">
        <v>5</v>
      </c>
      <c r="BG6" s="11"/>
      <c r="BH6" s="11"/>
      <c r="BI6" s="11"/>
      <c r="BJ6" s="11"/>
      <c r="BK6" s="11" t="s">
        <v>172</v>
      </c>
      <c r="BL6" s="12">
        <v>447</v>
      </c>
      <c r="BM6" s="30" t="s">
        <v>332</v>
      </c>
      <c r="BN6" s="27" t="s">
        <v>335</v>
      </c>
      <c r="BO6" s="1" t="s">
        <v>628</v>
      </c>
      <c r="BP6" s="38" t="s">
        <v>197</v>
      </c>
      <c r="BQ6" s="38" t="s">
        <v>197</v>
      </c>
      <c r="BR6" s="38" t="s">
        <v>172</v>
      </c>
      <c r="BS6" s="34">
        <v>447</v>
      </c>
      <c r="BT6" s="39">
        <v>120</v>
      </c>
      <c r="BU6" s="39">
        <v>129.6</v>
      </c>
      <c r="BV6" s="34">
        <v>53640</v>
      </c>
      <c r="BW6" s="34">
        <v>57931.199999999997</v>
      </c>
      <c r="BX6" s="40" t="s">
        <v>345</v>
      </c>
      <c r="BY6" s="40" t="s">
        <v>337</v>
      </c>
      <c r="BZ6" s="40" t="s">
        <v>338</v>
      </c>
      <c r="CA6" s="40" t="s">
        <v>346</v>
      </c>
      <c r="CB6" s="35" t="s">
        <v>347</v>
      </c>
      <c r="CC6" s="38" t="s">
        <v>341</v>
      </c>
      <c r="CD6" s="66">
        <v>1</v>
      </c>
    </row>
    <row r="7" spans="1:82" ht="20.100000000000001" hidden="1" customHeight="1">
      <c r="A7" s="60">
        <v>12</v>
      </c>
      <c r="B7" s="10">
        <v>7</v>
      </c>
      <c r="C7" s="10" t="s">
        <v>219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>
        <v>180</v>
      </c>
      <c r="O7" s="11"/>
      <c r="P7" s="11"/>
      <c r="Q7" s="11"/>
      <c r="R7" s="11">
        <v>120</v>
      </c>
      <c r="S7" s="11"/>
      <c r="T7" s="11"/>
      <c r="U7" s="11"/>
      <c r="V7" s="11"/>
      <c r="W7" s="11"/>
      <c r="X7" s="11"/>
      <c r="Y7" s="11"/>
      <c r="Z7" s="11">
        <v>1000</v>
      </c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>
        <v>10</v>
      </c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>
        <v>10</v>
      </c>
      <c r="BJ7" s="11"/>
      <c r="BK7" s="11" t="s">
        <v>172</v>
      </c>
      <c r="BL7" s="12">
        <v>1320</v>
      </c>
      <c r="BM7" s="30" t="s">
        <v>348</v>
      </c>
      <c r="BN7" s="27" t="s">
        <v>349</v>
      </c>
      <c r="BO7" s="1" t="s">
        <v>628</v>
      </c>
      <c r="BP7" s="38" t="s">
        <v>219</v>
      </c>
      <c r="BQ7" s="38" t="s">
        <v>219</v>
      </c>
      <c r="BR7" s="38" t="s">
        <v>172</v>
      </c>
      <c r="BS7" s="34">
        <v>1320</v>
      </c>
      <c r="BT7" s="39">
        <v>112</v>
      </c>
      <c r="BU7" s="39">
        <v>134.4</v>
      </c>
      <c r="BV7" s="34">
        <v>147840</v>
      </c>
      <c r="BW7" s="34">
        <v>177408</v>
      </c>
      <c r="BX7" s="40" t="s">
        <v>350</v>
      </c>
      <c r="BY7" s="40" t="s">
        <v>351</v>
      </c>
      <c r="BZ7" s="40" t="s">
        <v>352</v>
      </c>
      <c r="CA7" s="40" t="s">
        <v>631</v>
      </c>
      <c r="CB7" s="40" t="s">
        <v>353</v>
      </c>
      <c r="CC7" s="38" t="s">
        <v>354</v>
      </c>
      <c r="CD7" s="66">
        <v>1</v>
      </c>
    </row>
    <row r="8" spans="1:82" ht="20.100000000000001" hidden="1" customHeight="1">
      <c r="A8" s="60">
        <v>15</v>
      </c>
      <c r="B8" s="10">
        <v>8</v>
      </c>
      <c r="C8" s="10" t="s">
        <v>220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>
        <v>36</v>
      </c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>
        <v>288</v>
      </c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>
        <v>12</v>
      </c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 t="s">
        <v>172</v>
      </c>
      <c r="BL8" s="12">
        <v>336</v>
      </c>
      <c r="BM8" s="30">
        <v>8</v>
      </c>
      <c r="BN8" s="27" t="s">
        <v>355</v>
      </c>
      <c r="BO8" s="1" t="s">
        <v>628</v>
      </c>
      <c r="BP8" s="38" t="s">
        <v>220</v>
      </c>
      <c r="BQ8" s="38" t="s">
        <v>220</v>
      </c>
      <c r="BR8" s="38" t="s">
        <v>172</v>
      </c>
      <c r="BS8" s="34">
        <v>336</v>
      </c>
      <c r="BT8" s="39">
        <v>98</v>
      </c>
      <c r="BU8" s="39">
        <v>105.84</v>
      </c>
      <c r="BV8" s="58">
        <v>32928</v>
      </c>
      <c r="BW8" s="58">
        <v>35562.239999999998</v>
      </c>
      <c r="BX8" s="40" t="s">
        <v>356</v>
      </c>
      <c r="BY8" s="40" t="s">
        <v>357</v>
      </c>
      <c r="BZ8" s="40" t="s">
        <v>358</v>
      </c>
      <c r="CA8" s="40" t="s">
        <v>359</v>
      </c>
      <c r="CB8" s="40" t="s">
        <v>360</v>
      </c>
      <c r="CC8" s="38" t="s">
        <v>361</v>
      </c>
      <c r="CD8" s="66">
        <v>1</v>
      </c>
    </row>
    <row r="9" spans="1:82" ht="20.100000000000001" hidden="1" customHeight="1">
      <c r="A9" s="60">
        <v>15</v>
      </c>
      <c r="B9" s="10">
        <v>9</v>
      </c>
      <c r="C9" s="10" t="s">
        <v>221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>
        <v>24</v>
      </c>
      <c r="R9" s="11"/>
      <c r="S9" s="11"/>
      <c r="T9" s="11"/>
      <c r="U9" s="11"/>
      <c r="V9" s="11"/>
      <c r="W9" s="11"/>
      <c r="X9" s="11">
        <v>36</v>
      </c>
      <c r="Y9" s="11"/>
      <c r="Z9" s="11">
        <v>120</v>
      </c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>
        <v>12</v>
      </c>
      <c r="AL9" s="11">
        <v>12</v>
      </c>
      <c r="AM9" s="11">
        <v>24</v>
      </c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 t="s">
        <v>172</v>
      </c>
      <c r="BL9" s="12">
        <v>228</v>
      </c>
      <c r="BM9" s="30" t="s">
        <v>362</v>
      </c>
      <c r="BN9" s="27" t="s">
        <v>365</v>
      </c>
      <c r="BO9" s="1" t="s">
        <v>628</v>
      </c>
      <c r="BP9" s="38" t="s">
        <v>221</v>
      </c>
      <c r="BQ9" s="38" t="s">
        <v>221</v>
      </c>
      <c r="BR9" s="38" t="s">
        <v>172</v>
      </c>
      <c r="BS9" s="34">
        <v>228</v>
      </c>
      <c r="BT9" s="39">
        <v>95</v>
      </c>
      <c r="BU9" s="39">
        <v>102.6</v>
      </c>
      <c r="BV9" s="34">
        <v>21660</v>
      </c>
      <c r="BW9" s="34">
        <v>23392.799999999999</v>
      </c>
      <c r="BX9" s="40" t="s">
        <v>368</v>
      </c>
      <c r="BY9" s="40" t="s">
        <v>357</v>
      </c>
      <c r="BZ9" s="40" t="s">
        <v>358</v>
      </c>
      <c r="CA9" s="40" t="s">
        <v>630</v>
      </c>
      <c r="CB9" s="40" t="s">
        <v>369</v>
      </c>
      <c r="CC9" s="38" t="s">
        <v>361</v>
      </c>
      <c r="CD9" s="66">
        <v>1</v>
      </c>
    </row>
    <row r="10" spans="1:82" ht="20.100000000000001" hidden="1" customHeight="1">
      <c r="A10" s="60">
        <v>15</v>
      </c>
      <c r="B10" s="10">
        <v>9</v>
      </c>
      <c r="C10" s="10" t="s">
        <v>222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>
        <v>288</v>
      </c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 t="s">
        <v>172</v>
      </c>
      <c r="BL10" s="12">
        <v>288</v>
      </c>
      <c r="BM10" s="30" t="s">
        <v>363</v>
      </c>
      <c r="BN10" s="27" t="s">
        <v>366</v>
      </c>
      <c r="BO10" s="1" t="s">
        <v>628</v>
      </c>
      <c r="BP10" s="38" t="s">
        <v>222</v>
      </c>
      <c r="BQ10" s="38" t="s">
        <v>222</v>
      </c>
      <c r="BR10" s="38" t="s">
        <v>172</v>
      </c>
      <c r="BS10" s="34">
        <v>288</v>
      </c>
      <c r="BT10" s="39">
        <v>95</v>
      </c>
      <c r="BU10" s="39">
        <v>102.6</v>
      </c>
      <c r="BV10" s="34">
        <v>27360</v>
      </c>
      <c r="BW10" s="34">
        <v>29548.799999999999</v>
      </c>
      <c r="BX10" s="40" t="s">
        <v>370</v>
      </c>
      <c r="BY10" s="40" t="s">
        <v>357</v>
      </c>
      <c r="BZ10" s="40" t="s">
        <v>358</v>
      </c>
      <c r="CA10" s="40" t="s">
        <v>632</v>
      </c>
      <c r="CB10" s="40" t="s">
        <v>371</v>
      </c>
      <c r="CC10" s="38" t="s">
        <v>361</v>
      </c>
      <c r="CD10" s="66">
        <v>1</v>
      </c>
    </row>
    <row r="11" spans="1:82" ht="20.100000000000001" hidden="1" customHeight="1">
      <c r="A11" s="60">
        <v>15</v>
      </c>
      <c r="B11" s="10">
        <v>9</v>
      </c>
      <c r="C11" s="10" t="s">
        <v>223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>
        <v>36</v>
      </c>
      <c r="R11" s="11"/>
      <c r="S11" s="11"/>
      <c r="T11" s="11"/>
      <c r="U11" s="11"/>
      <c r="V11" s="11"/>
      <c r="W11" s="11"/>
      <c r="X11" s="11">
        <v>24</v>
      </c>
      <c r="Y11" s="11"/>
      <c r="Z11" s="11">
        <v>288</v>
      </c>
      <c r="AA11" s="11"/>
      <c r="AB11" s="11"/>
      <c r="AC11" s="11"/>
      <c r="AD11" s="11"/>
      <c r="AE11" s="11"/>
      <c r="AF11" s="11"/>
      <c r="AG11" s="11">
        <v>96</v>
      </c>
      <c r="AH11" s="11"/>
      <c r="AI11" s="11"/>
      <c r="AJ11" s="11"/>
      <c r="AK11" s="11"/>
      <c r="AL11" s="11">
        <v>48</v>
      </c>
      <c r="AM11" s="11">
        <v>24</v>
      </c>
      <c r="AN11" s="11"/>
      <c r="AO11" s="11">
        <v>12</v>
      </c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>
        <v>24</v>
      </c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 t="s">
        <v>172</v>
      </c>
      <c r="BL11" s="12">
        <v>552</v>
      </c>
      <c r="BM11" s="30" t="s">
        <v>364</v>
      </c>
      <c r="BN11" s="27" t="s">
        <v>367</v>
      </c>
      <c r="BO11" s="1" t="s">
        <v>628</v>
      </c>
      <c r="BP11" s="38" t="s">
        <v>223</v>
      </c>
      <c r="BQ11" s="38" t="s">
        <v>223</v>
      </c>
      <c r="BR11" s="38" t="s">
        <v>172</v>
      </c>
      <c r="BS11" s="34">
        <v>552</v>
      </c>
      <c r="BT11" s="39">
        <v>95</v>
      </c>
      <c r="BU11" s="39">
        <v>102.6</v>
      </c>
      <c r="BV11" s="34">
        <v>52440</v>
      </c>
      <c r="BW11" s="34">
        <v>56635.199999999997</v>
      </c>
      <c r="BX11" s="40" t="s">
        <v>370</v>
      </c>
      <c r="BY11" s="40" t="s">
        <v>357</v>
      </c>
      <c r="BZ11" s="40" t="s">
        <v>358</v>
      </c>
      <c r="CA11" s="40" t="s">
        <v>633</v>
      </c>
      <c r="CB11" s="40" t="s">
        <v>371</v>
      </c>
      <c r="CC11" s="38" t="s">
        <v>361</v>
      </c>
      <c r="CD11" s="66">
        <v>1</v>
      </c>
    </row>
    <row r="12" spans="1:82" ht="20.100000000000001" customHeight="1">
      <c r="A12" s="60">
        <v>15</v>
      </c>
      <c r="B12" s="10">
        <v>10</v>
      </c>
      <c r="C12" s="10" t="s">
        <v>224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>
        <v>60</v>
      </c>
      <c r="U12" s="11"/>
      <c r="V12" s="11"/>
      <c r="W12" s="11"/>
      <c r="X12" s="11"/>
      <c r="Y12" s="11"/>
      <c r="Z12" s="11"/>
      <c r="AA12" s="11"/>
      <c r="AB12" s="11"/>
      <c r="AC12" s="11">
        <v>12</v>
      </c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>
        <v>12</v>
      </c>
      <c r="AO12" s="11"/>
      <c r="AP12" s="11"/>
      <c r="AQ12" s="11"/>
      <c r="AR12" s="11">
        <v>60</v>
      </c>
      <c r="AS12" s="11"/>
      <c r="AT12" s="11"/>
      <c r="AU12" s="11"/>
      <c r="AV12" s="11">
        <v>360</v>
      </c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 t="s">
        <v>172</v>
      </c>
      <c r="BL12" s="12">
        <v>504</v>
      </c>
      <c r="BM12" s="30" t="s">
        <v>372</v>
      </c>
      <c r="BN12" s="27" t="s">
        <v>374</v>
      </c>
      <c r="BO12" s="1" t="s">
        <v>628</v>
      </c>
      <c r="BP12" s="38" t="s">
        <v>224</v>
      </c>
      <c r="BQ12" s="38" t="s">
        <v>224</v>
      </c>
      <c r="BR12" s="38" t="s">
        <v>172</v>
      </c>
      <c r="BS12" s="34">
        <v>504</v>
      </c>
      <c r="BT12" s="39">
        <v>9.7799999999999994</v>
      </c>
      <c r="BU12" s="39">
        <v>10.5624</v>
      </c>
      <c r="BV12" s="41">
        <v>4929.12</v>
      </c>
      <c r="BW12" s="41">
        <v>5323.4495999999999</v>
      </c>
      <c r="BX12" s="40" t="s">
        <v>376</v>
      </c>
      <c r="BY12" s="40" t="s">
        <v>377</v>
      </c>
      <c r="BZ12" s="40" t="s">
        <v>378</v>
      </c>
      <c r="CA12" s="40" t="s">
        <v>379</v>
      </c>
      <c r="CB12" s="40" t="s">
        <v>380</v>
      </c>
      <c r="CC12" s="38" t="s">
        <v>381</v>
      </c>
      <c r="CD12" s="66">
        <v>1</v>
      </c>
    </row>
    <row r="13" spans="1:82" ht="20.100000000000001" customHeight="1">
      <c r="A13" s="60">
        <v>15</v>
      </c>
      <c r="B13" s="10">
        <v>10</v>
      </c>
      <c r="C13" s="10" t="s">
        <v>225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>
        <v>48</v>
      </c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 t="s">
        <v>172</v>
      </c>
      <c r="BL13" s="12">
        <v>48</v>
      </c>
      <c r="BM13" s="30" t="s">
        <v>373</v>
      </c>
      <c r="BN13" s="27" t="s">
        <v>375</v>
      </c>
      <c r="BO13" s="1" t="s">
        <v>628</v>
      </c>
      <c r="BP13" s="38" t="s">
        <v>225</v>
      </c>
      <c r="BQ13" s="38" t="s">
        <v>225</v>
      </c>
      <c r="BR13" s="38" t="s">
        <v>172</v>
      </c>
      <c r="BS13" s="34">
        <v>48</v>
      </c>
      <c r="BT13" s="39">
        <v>9.7799999999999994</v>
      </c>
      <c r="BU13" s="39">
        <v>10.5624</v>
      </c>
      <c r="BV13" s="41">
        <v>469.43999999999994</v>
      </c>
      <c r="BW13" s="41">
        <v>506.99520000000001</v>
      </c>
      <c r="BX13" s="40" t="s">
        <v>382</v>
      </c>
      <c r="BY13" s="40" t="s">
        <v>377</v>
      </c>
      <c r="BZ13" s="40" t="s">
        <v>378</v>
      </c>
      <c r="CA13" s="40" t="s">
        <v>383</v>
      </c>
      <c r="CB13" s="40" t="s">
        <v>380</v>
      </c>
      <c r="CC13" s="38" t="s">
        <v>381</v>
      </c>
      <c r="CD13" s="66">
        <v>1</v>
      </c>
    </row>
    <row r="14" spans="1:82" ht="20.100000000000001" hidden="1" customHeight="1">
      <c r="A14" s="60">
        <v>17</v>
      </c>
      <c r="B14" s="10">
        <v>12</v>
      </c>
      <c r="C14" s="10" t="s">
        <v>230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>
        <v>240</v>
      </c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 t="s">
        <v>172</v>
      </c>
      <c r="BL14" s="12">
        <v>240</v>
      </c>
      <c r="BM14" s="30" t="s">
        <v>384</v>
      </c>
      <c r="BN14" s="27" t="s">
        <v>388</v>
      </c>
      <c r="BO14" s="1" t="s">
        <v>628</v>
      </c>
      <c r="BP14" s="38" t="s">
        <v>230</v>
      </c>
      <c r="BQ14" s="38" t="s">
        <v>230</v>
      </c>
      <c r="BR14" s="38" t="s">
        <v>172</v>
      </c>
      <c r="BS14" s="34">
        <v>240</v>
      </c>
      <c r="BT14" s="39">
        <v>14.5779</v>
      </c>
      <c r="BU14" s="39">
        <v>15.7441</v>
      </c>
      <c r="BV14" s="38">
        <v>3498.6959999999999</v>
      </c>
      <c r="BW14" s="38">
        <v>3778.5839999999998</v>
      </c>
      <c r="BX14" s="40" t="s">
        <v>392</v>
      </c>
      <c r="BY14" s="40" t="s">
        <v>377</v>
      </c>
      <c r="BZ14" s="40" t="s">
        <v>393</v>
      </c>
      <c r="CA14" s="40" t="s">
        <v>634</v>
      </c>
      <c r="CB14" s="40" t="s">
        <v>394</v>
      </c>
      <c r="CC14" s="38" t="s">
        <v>395</v>
      </c>
      <c r="CD14" s="1">
        <v>12</v>
      </c>
    </row>
    <row r="15" spans="1:82" ht="20.100000000000001" hidden="1" customHeight="1">
      <c r="A15" s="60">
        <v>17</v>
      </c>
      <c r="B15" s="10">
        <v>12</v>
      </c>
      <c r="C15" s="10" t="s">
        <v>231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>
        <v>300</v>
      </c>
      <c r="O15" s="11"/>
      <c r="P15" s="11"/>
      <c r="Q15" s="11"/>
      <c r="R15" s="11"/>
      <c r="S15" s="11"/>
      <c r="T15" s="11"/>
      <c r="U15" s="11"/>
      <c r="V15" s="11"/>
      <c r="W15" s="11">
        <v>120</v>
      </c>
      <c r="X15" s="11">
        <v>696</v>
      </c>
      <c r="Y15" s="11"/>
      <c r="Z15" s="11">
        <v>120</v>
      </c>
      <c r="AA15" s="11"/>
      <c r="AB15" s="11"/>
      <c r="AC15" s="11"/>
      <c r="AD15" s="11"/>
      <c r="AE15" s="11"/>
      <c r="AF15" s="11"/>
      <c r="AG15" s="11"/>
      <c r="AH15" s="11">
        <v>60</v>
      </c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>
        <v>36</v>
      </c>
      <c r="BJ15" s="11"/>
      <c r="BK15" s="11" t="s">
        <v>172</v>
      </c>
      <c r="BL15" s="12">
        <v>1332</v>
      </c>
      <c r="BM15" s="30" t="s">
        <v>385</v>
      </c>
      <c r="BN15" s="27" t="s">
        <v>389</v>
      </c>
      <c r="BO15" s="1" t="s">
        <v>628</v>
      </c>
      <c r="BP15" s="38" t="s">
        <v>231</v>
      </c>
      <c r="BQ15" s="38" t="s">
        <v>231</v>
      </c>
      <c r="BR15" s="38" t="s">
        <v>172</v>
      </c>
      <c r="BS15" s="34">
        <v>1332</v>
      </c>
      <c r="BT15" s="39">
        <v>14.5779</v>
      </c>
      <c r="BU15" s="39">
        <v>15.7441</v>
      </c>
      <c r="BV15" s="38">
        <v>19417.7628</v>
      </c>
      <c r="BW15" s="38">
        <v>20971.141199999998</v>
      </c>
      <c r="BX15" s="40" t="s">
        <v>396</v>
      </c>
      <c r="BY15" s="40" t="s">
        <v>377</v>
      </c>
      <c r="BZ15" s="40" t="s">
        <v>393</v>
      </c>
      <c r="CA15" s="40" t="s">
        <v>635</v>
      </c>
      <c r="CB15" s="40" t="s">
        <v>394</v>
      </c>
      <c r="CC15" s="38" t="s">
        <v>395</v>
      </c>
      <c r="CD15" s="1">
        <v>12</v>
      </c>
    </row>
    <row r="16" spans="1:82" ht="20.100000000000001" hidden="1" customHeight="1">
      <c r="A16" s="60">
        <v>17</v>
      </c>
      <c r="B16" s="10">
        <v>12</v>
      </c>
      <c r="C16" s="10" t="s">
        <v>232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>
        <v>120</v>
      </c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>
        <v>240</v>
      </c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 t="s">
        <v>172</v>
      </c>
      <c r="BL16" s="12">
        <v>360</v>
      </c>
      <c r="BM16" s="30" t="s">
        <v>386</v>
      </c>
      <c r="BN16" s="27" t="s">
        <v>390</v>
      </c>
      <c r="BO16" s="1" t="s">
        <v>628</v>
      </c>
      <c r="BP16" s="38" t="s">
        <v>232</v>
      </c>
      <c r="BQ16" s="38" t="s">
        <v>232</v>
      </c>
      <c r="BR16" s="38" t="s">
        <v>172</v>
      </c>
      <c r="BS16" s="34">
        <v>360</v>
      </c>
      <c r="BT16" s="39">
        <v>14.5779</v>
      </c>
      <c r="BU16" s="39">
        <v>15.7441</v>
      </c>
      <c r="BV16" s="38">
        <v>5248.0439999999999</v>
      </c>
      <c r="BW16" s="38">
        <v>5667.8760000000002</v>
      </c>
      <c r="BX16" s="40" t="s">
        <v>397</v>
      </c>
      <c r="BY16" s="40" t="s">
        <v>377</v>
      </c>
      <c r="BZ16" s="40" t="s">
        <v>393</v>
      </c>
      <c r="CA16" s="40" t="s">
        <v>636</v>
      </c>
      <c r="CB16" s="40" t="s">
        <v>398</v>
      </c>
      <c r="CC16" s="38" t="s">
        <v>395</v>
      </c>
      <c r="CD16" s="1">
        <v>12</v>
      </c>
    </row>
    <row r="17" spans="1:82" ht="20.100000000000001" hidden="1" customHeight="1">
      <c r="A17" s="60">
        <v>17</v>
      </c>
      <c r="B17" s="10">
        <v>12</v>
      </c>
      <c r="C17" s="10" t="s">
        <v>233</v>
      </c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>
        <v>360</v>
      </c>
      <c r="O17" s="11"/>
      <c r="P17" s="11"/>
      <c r="Q17" s="11"/>
      <c r="R17" s="11"/>
      <c r="S17" s="11"/>
      <c r="T17" s="11"/>
      <c r="U17" s="11"/>
      <c r="V17" s="11"/>
      <c r="W17" s="11"/>
      <c r="X17" s="11">
        <v>204</v>
      </c>
      <c r="Y17" s="11">
        <v>804</v>
      </c>
      <c r="Z17" s="11">
        <v>120</v>
      </c>
      <c r="AA17" s="11">
        <v>24</v>
      </c>
      <c r="AB17" s="11"/>
      <c r="AC17" s="11"/>
      <c r="AD17" s="11"/>
      <c r="AE17" s="11"/>
      <c r="AF17" s="11"/>
      <c r="AG17" s="11"/>
      <c r="AH17" s="11">
        <v>60</v>
      </c>
      <c r="AI17" s="11"/>
      <c r="AJ17" s="11"/>
      <c r="AK17" s="11"/>
      <c r="AL17" s="11"/>
      <c r="AM17" s="11"/>
      <c r="AN17" s="11">
        <v>12</v>
      </c>
      <c r="AO17" s="11"/>
      <c r="AP17" s="11"/>
      <c r="AQ17" s="11">
        <v>36</v>
      </c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 t="s">
        <v>172</v>
      </c>
      <c r="BL17" s="12">
        <v>1620</v>
      </c>
      <c r="BM17" s="30" t="s">
        <v>387</v>
      </c>
      <c r="BN17" s="27" t="s">
        <v>391</v>
      </c>
      <c r="BO17" s="1" t="s">
        <v>628</v>
      </c>
      <c r="BP17" s="38" t="s">
        <v>233</v>
      </c>
      <c r="BQ17" s="38" t="s">
        <v>233</v>
      </c>
      <c r="BR17" s="38" t="s">
        <v>172</v>
      </c>
      <c r="BS17" s="34">
        <v>1620</v>
      </c>
      <c r="BT17" s="39">
        <v>14.5779</v>
      </c>
      <c r="BU17" s="39">
        <v>15.7441</v>
      </c>
      <c r="BV17" s="38">
        <v>23616.198</v>
      </c>
      <c r="BW17" s="38">
        <v>25505.441999999999</v>
      </c>
      <c r="BX17" s="40" t="s">
        <v>399</v>
      </c>
      <c r="BY17" s="40" t="s">
        <v>377</v>
      </c>
      <c r="BZ17" s="40" t="s">
        <v>393</v>
      </c>
      <c r="CA17" s="40" t="s">
        <v>400</v>
      </c>
      <c r="CB17" s="40" t="s">
        <v>398</v>
      </c>
      <c r="CC17" s="38" t="s">
        <v>395</v>
      </c>
      <c r="CD17" s="1">
        <v>12</v>
      </c>
    </row>
    <row r="18" spans="1:82" ht="20.100000000000001" hidden="1" customHeight="1">
      <c r="A18" s="60">
        <v>17</v>
      </c>
      <c r="B18" s="10">
        <v>13</v>
      </c>
      <c r="C18" s="10" t="s">
        <v>234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>
        <v>960</v>
      </c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>
        <v>600</v>
      </c>
      <c r="Z18" s="11">
        <v>120</v>
      </c>
      <c r="AA18" s="11">
        <v>48</v>
      </c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 t="s">
        <v>172</v>
      </c>
      <c r="BL18" s="12">
        <v>1728</v>
      </c>
      <c r="BM18" s="30" t="s">
        <v>401</v>
      </c>
      <c r="BN18" s="27" t="s">
        <v>409</v>
      </c>
      <c r="BO18" s="1" t="s">
        <v>628</v>
      </c>
      <c r="BP18" s="42" t="s">
        <v>410</v>
      </c>
      <c r="BQ18" s="43" t="s">
        <v>410</v>
      </c>
      <c r="BR18" s="43" t="s">
        <v>172</v>
      </c>
      <c r="BS18" s="44">
        <v>1728</v>
      </c>
      <c r="BT18" s="45">
        <v>21.69</v>
      </c>
      <c r="BU18" s="45">
        <v>26.03</v>
      </c>
      <c r="BV18" s="44">
        <v>37480.32</v>
      </c>
      <c r="BW18" s="44">
        <v>44979.840000000004</v>
      </c>
      <c r="BX18" s="46" t="s">
        <v>418</v>
      </c>
      <c r="BY18" s="47" t="s">
        <v>419</v>
      </c>
      <c r="BZ18" s="48" t="s">
        <v>420</v>
      </c>
      <c r="CA18" s="42" t="s">
        <v>637</v>
      </c>
      <c r="CB18" s="42" t="s">
        <v>421</v>
      </c>
      <c r="CC18" s="42" t="s">
        <v>422</v>
      </c>
      <c r="CD18" s="1">
        <v>12</v>
      </c>
    </row>
    <row r="19" spans="1:82" ht="20.100000000000001" hidden="1" customHeight="1">
      <c r="A19" s="60">
        <v>17</v>
      </c>
      <c r="B19" s="10">
        <v>13</v>
      </c>
      <c r="C19" s="10" t="s">
        <v>235</v>
      </c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>
        <v>300</v>
      </c>
      <c r="S19" s="11"/>
      <c r="T19" s="11"/>
      <c r="U19" s="11"/>
      <c r="V19" s="11"/>
      <c r="W19" s="11"/>
      <c r="X19" s="11">
        <v>300</v>
      </c>
      <c r="Y19" s="11"/>
      <c r="Z19" s="11">
        <v>2004</v>
      </c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>
        <v>60</v>
      </c>
      <c r="BK19" s="11" t="s">
        <v>172</v>
      </c>
      <c r="BL19" s="12">
        <v>2664</v>
      </c>
      <c r="BM19" s="30" t="s">
        <v>402</v>
      </c>
      <c r="BN19" s="27" t="s">
        <v>411</v>
      </c>
      <c r="BO19" s="1" t="s">
        <v>628</v>
      </c>
      <c r="BP19" s="42" t="s">
        <v>235</v>
      </c>
      <c r="BQ19" s="43" t="s">
        <v>235</v>
      </c>
      <c r="BR19" s="43" t="s">
        <v>172</v>
      </c>
      <c r="BS19" s="44">
        <v>2664</v>
      </c>
      <c r="BT19" s="45">
        <v>19.46</v>
      </c>
      <c r="BU19" s="45">
        <v>23.35</v>
      </c>
      <c r="BV19" s="44">
        <v>51841.440000000002</v>
      </c>
      <c r="BW19" s="44">
        <v>62204.4</v>
      </c>
      <c r="BX19" s="49" t="s">
        <v>423</v>
      </c>
      <c r="BY19" s="50" t="s">
        <v>419</v>
      </c>
      <c r="BZ19" s="48" t="s">
        <v>420</v>
      </c>
      <c r="CA19" s="42" t="s">
        <v>638</v>
      </c>
      <c r="CB19" s="42" t="s">
        <v>421</v>
      </c>
      <c r="CC19" s="42" t="s">
        <v>422</v>
      </c>
      <c r="CD19" s="1">
        <v>12</v>
      </c>
    </row>
    <row r="20" spans="1:82" ht="20.100000000000001" hidden="1" customHeight="1">
      <c r="A20" s="60">
        <v>17</v>
      </c>
      <c r="B20" s="10">
        <v>13</v>
      </c>
      <c r="C20" s="10" t="s">
        <v>236</v>
      </c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>
        <v>48</v>
      </c>
      <c r="R20" s="11"/>
      <c r="S20" s="11"/>
      <c r="T20" s="11"/>
      <c r="U20" s="11"/>
      <c r="V20" s="11"/>
      <c r="W20" s="11"/>
      <c r="X20" s="11">
        <v>504</v>
      </c>
      <c r="Y20" s="11"/>
      <c r="Z20" s="11">
        <v>36</v>
      </c>
      <c r="AA20" s="11">
        <v>24</v>
      </c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>
        <v>36</v>
      </c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 t="s">
        <v>172</v>
      </c>
      <c r="BL20" s="12">
        <v>648</v>
      </c>
      <c r="BM20" s="30" t="s">
        <v>403</v>
      </c>
      <c r="BN20" s="27" t="s">
        <v>412</v>
      </c>
      <c r="BO20" s="1" t="s">
        <v>628</v>
      </c>
      <c r="BP20" s="42" t="s">
        <v>236</v>
      </c>
      <c r="BQ20" s="43" t="s">
        <v>236</v>
      </c>
      <c r="BR20" s="43" t="s">
        <v>172</v>
      </c>
      <c r="BS20" s="44">
        <v>648</v>
      </c>
      <c r="BT20" s="45">
        <v>16.260000000000002</v>
      </c>
      <c r="BU20" s="45">
        <v>19.510000000000002</v>
      </c>
      <c r="BV20" s="44">
        <v>10536.480000000001</v>
      </c>
      <c r="BW20" s="44">
        <v>12642.480000000001</v>
      </c>
      <c r="BX20" s="49" t="s">
        <v>424</v>
      </c>
      <c r="BY20" s="51" t="s">
        <v>419</v>
      </c>
      <c r="BZ20" s="48" t="s">
        <v>420</v>
      </c>
      <c r="CA20" s="42" t="s">
        <v>639</v>
      </c>
      <c r="CB20" s="42" t="s">
        <v>425</v>
      </c>
      <c r="CC20" s="42" t="s">
        <v>422</v>
      </c>
      <c r="CD20" s="1">
        <v>12</v>
      </c>
    </row>
    <row r="21" spans="1:82" ht="20.100000000000001" hidden="1" customHeight="1">
      <c r="A21" s="60">
        <v>17</v>
      </c>
      <c r="B21" s="10">
        <v>13</v>
      </c>
      <c r="C21" s="10" t="s">
        <v>237</v>
      </c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>
        <v>1080</v>
      </c>
      <c r="S21" s="11"/>
      <c r="T21" s="11"/>
      <c r="U21" s="11"/>
      <c r="V21" s="11"/>
      <c r="W21" s="11">
        <v>96</v>
      </c>
      <c r="X21" s="11">
        <v>204</v>
      </c>
      <c r="Y21" s="11"/>
      <c r="Z21" s="11"/>
      <c r="AA21" s="11">
        <v>24</v>
      </c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 t="s">
        <v>172</v>
      </c>
      <c r="BL21" s="12">
        <v>1404</v>
      </c>
      <c r="BM21" s="30" t="s">
        <v>404</v>
      </c>
      <c r="BN21" s="27" t="s">
        <v>413</v>
      </c>
      <c r="BO21" s="1" t="s">
        <v>628</v>
      </c>
      <c r="BP21" s="42" t="s">
        <v>237</v>
      </c>
      <c r="BQ21" s="43" t="s">
        <v>237</v>
      </c>
      <c r="BR21" s="43" t="s">
        <v>172</v>
      </c>
      <c r="BS21" s="44">
        <v>1404</v>
      </c>
      <c r="BT21" s="45">
        <v>16.420000000000002</v>
      </c>
      <c r="BU21" s="45">
        <v>19.71</v>
      </c>
      <c r="BV21" s="44">
        <v>23053.680000000004</v>
      </c>
      <c r="BW21" s="44">
        <v>27672.84</v>
      </c>
      <c r="BX21" s="46" t="s">
        <v>426</v>
      </c>
      <c r="BY21" s="50" t="s">
        <v>419</v>
      </c>
      <c r="BZ21" s="48" t="s">
        <v>420</v>
      </c>
      <c r="CA21" s="42" t="s">
        <v>640</v>
      </c>
      <c r="CB21" s="42" t="s">
        <v>421</v>
      </c>
      <c r="CC21" s="42" t="s">
        <v>422</v>
      </c>
      <c r="CD21" s="1">
        <v>12</v>
      </c>
    </row>
    <row r="22" spans="1:82" ht="20.100000000000001" hidden="1" customHeight="1">
      <c r="A22" s="60">
        <v>17</v>
      </c>
      <c r="B22" s="10">
        <v>13</v>
      </c>
      <c r="C22" s="10" t="s">
        <v>238</v>
      </c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>
        <v>48</v>
      </c>
      <c r="S22" s="11"/>
      <c r="T22" s="11"/>
      <c r="U22" s="11"/>
      <c r="V22" s="11"/>
      <c r="W22" s="11">
        <v>48</v>
      </c>
      <c r="X22" s="11"/>
      <c r="Y22" s="11"/>
      <c r="Z22" s="11">
        <v>120</v>
      </c>
      <c r="AA22" s="11">
        <v>24</v>
      </c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>
        <v>60</v>
      </c>
      <c r="BK22" s="11" t="s">
        <v>172</v>
      </c>
      <c r="BL22" s="12">
        <v>300</v>
      </c>
      <c r="BM22" s="30" t="s">
        <v>405</v>
      </c>
      <c r="BN22" s="27" t="s">
        <v>414</v>
      </c>
      <c r="BO22" s="1" t="s">
        <v>628</v>
      </c>
      <c r="BP22" s="42" t="s">
        <v>238</v>
      </c>
      <c r="BQ22" s="43" t="s">
        <v>238</v>
      </c>
      <c r="BR22" s="43" t="s">
        <v>172</v>
      </c>
      <c r="BS22" s="44">
        <v>300</v>
      </c>
      <c r="BT22" s="45">
        <v>42.76</v>
      </c>
      <c r="BU22" s="45">
        <v>51.31</v>
      </c>
      <c r="BV22" s="44">
        <v>12828</v>
      </c>
      <c r="BW22" s="44">
        <v>15393</v>
      </c>
      <c r="BX22" s="46" t="s">
        <v>427</v>
      </c>
      <c r="BY22" s="47" t="s">
        <v>428</v>
      </c>
      <c r="BZ22" s="48" t="s">
        <v>429</v>
      </c>
      <c r="CA22" s="42" t="s">
        <v>649</v>
      </c>
      <c r="CB22" s="42" t="s">
        <v>430</v>
      </c>
      <c r="CC22" s="42" t="s">
        <v>422</v>
      </c>
      <c r="CD22" s="1">
        <v>36</v>
      </c>
    </row>
    <row r="23" spans="1:82" ht="20.100000000000001" hidden="1" customHeight="1">
      <c r="A23" s="60">
        <v>17</v>
      </c>
      <c r="B23" s="10">
        <v>13</v>
      </c>
      <c r="C23" s="10" t="s">
        <v>239</v>
      </c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>
        <v>24</v>
      </c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>
        <v>48</v>
      </c>
      <c r="BJ23" s="11">
        <v>60</v>
      </c>
      <c r="BK23" s="11" t="s">
        <v>172</v>
      </c>
      <c r="BL23" s="12">
        <v>132</v>
      </c>
      <c r="BM23" s="30" t="s">
        <v>406</v>
      </c>
      <c r="BN23" s="27" t="s">
        <v>415</v>
      </c>
      <c r="BO23" s="1" t="s">
        <v>628</v>
      </c>
      <c r="BP23" s="42" t="s">
        <v>239</v>
      </c>
      <c r="BQ23" s="43" t="s">
        <v>239</v>
      </c>
      <c r="BR23" s="43" t="s">
        <v>172</v>
      </c>
      <c r="BS23" s="44">
        <v>132</v>
      </c>
      <c r="BT23" s="45">
        <v>21.21</v>
      </c>
      <c r="BU23" s="45">
        <v>25.45</v>
      </c>
      <c r="BV23" s="44">
        <v>2799.7200000000003</v>
      </c>
      <c r="BW23" s="44">
        <v>3359.4</v>
      </c>
      <c r="BX23" s="46" t="s">
        <v>431</v>
      </c>
      <c r="BY23" s="47" t="s">
        <v>419</v>
      </c>
      <c r="BZ23" s="48" t="s">
        <v>420</v>
      </c>
      <c r="CA23" s="42" t="s">
        <v>641</v>
      </c>
      <c r="CB23" s="42" t="s">
        <v>432</v>
      </c>
      <c r="CC23" s="42" t="s">
        <v>422</v>
      </c>
      <c r="CD23" s="1">
        <v>12</v>
      </c>
    </row>
    <row r="24" spans="1:82" ht="20.100000000000001" hidden="1" customHeight="1">
      <c r="A24" s="60">
        <v>17</v>
      </c>
      <c r="B24" s="10">
        <v>13</v>
      </c>
      <c r="C24" s="10" t="s">
        <v>240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>
        <v>600</v>
      </c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>
        <v>156</v>
      </c>
      <c r="AA24" s="11">
        <v>24</v>
      </c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>
        <v>36</v>
      </c>
      <c r="BK24" s="11" t="s">
        <v>172</v>
      </c>
      <c r="BL24" s="12">
        <v>816</v>
      </c>
      <c r="BM24" s="30" t="s">
        <v>407</v>
      </c>
      <c r="BN24" s="27" t="s">
        <v>416</v>
      </c>
      <c r="BO24" s="1" t="s">
        <v>628</v>
      </c>
      <c r="BP24" s="42" t="s">
        <v>240</v>
      </c>
      <c r="BQ24" s="43" t="s">
        <v>240</v>
      </c>
      <c r="BR24" s="43" t="s">
        <v>172</v>
      </c>
      <c r="BS24" s="44">
        <v>816</v>
      </c>
      <c r="BT24" s="45">
        <v>16.18</v>
      </c>
      <c r="BU24" s="45">
        <v>19.420000000000002</v>
      </c>
      <c r="BV24" s="44">
        <v>13202.88</v>
      </c>
      <c r="BW24" s="44">
        <v>15846.720000000001</v>
      </c>
      <c r="BX24" s="46" t="s">
        <v>433</v>
      </c>
      <c r="BY24" s="47" t="s">
        <v>419</v>
      </c>
      <c r="BZ24" s="48" t="s">
        <v>420</v>
      </c>
      <c r="CA24" s="42" t="s">
        <v>642</v>
      </c>
      <c r="CB24" s="42" t="s">
        <v>434</v>
      </c>
      <c r="CC24" s="42" t="s">
        <v>422</v>
      </c>
      <c r="CD24" s="1">
        <v>12</v>
      </c>
    </row>
    <row r="25" spans="1:82" ht="20.100000000000001" hidden="1" customHeight="1">
      <c r="A25" s="60">
        <v>17</v>
      </c>
      <c r="B25" s="10">
        <v>13</v>
      </c>
      <c r="C25" s="10" t="s">
        <v>241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>
        <v>1116</v>
      </c>
      <c r="AA25" s="11">
        <v>24</v>
      </c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>
        <v>12</v>
      </c>
      <c r="BK25" s="11" t="s">
        <v>172</v>
      </c>
      <c r="BL25" s="12">
        <v>1152</v>
      </c>
      <c r="BM25" s="30" t="s">
        <v>408</v>
      </c>
      <c r="BN25" s="27" t="s">
        <v>417</v>
      </c>
      <c r="BO25" s="1" t="s">
        <v>628</v>
      </c>
      <c r="BP25" s="42" t="s">
        <v>241</v>
      </c>
      <c r="BQ25" s="43" t="s">
        <v>241</v>
      </c>
      <c r="BR25" s="43" t="s">
        <v>172</v>
      </c>
      <c r="BS25" s="44">
        <v>1152</v>
      </c>
      <c r="BT25" s="45">
        <v>16.739999999999998</v>
      </c>
      <c r="BU25" s="45">
        <v>20.09</v>
      </c>
      <c r="BV25" s="44">
        <v>19284.48</v>
      </c>
      <c r="BW25" s="44">
        <v>23143.68</v>
      </c>
      <c r="BX25" s="46" t="s">
        <v>435</v>
      </c>
      <c r="BY25" s="50" t="s">
        <v>428</v>
      </c>
      <c r="BZ25" s="52" t="s">
        <v>429</v>
      </c>
      <c r="CA25" s="42" t="s">
        <v>650</v>
      </c>
      <c r="CB25" s="42" t="s">
        <v>436</v>
      </c>
      <c r="CC25" s="42" t="s">
        <v>422</v>
      </c>
      <c r="CD25" s="1">
        <v>36</v>
      </c>
    </row>
    <row r="26" spans="1:82" ht="20.100000000000001" hidden="1" customHeight="1">
      <c r="A26" s="60">
        <v>17</v>
      </c>
      <c r="B26" s="10">
        <v>14</v>
      </c>
      <c r="C26" s="10" t="s">
        <v>242</v>
      </c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>
        <v>120</v>
      </c>
      <c r="AA26" s="11"/>
      <c r="AB26" s="11"/>
      <c r="AC26" s="11"/>
      <c r="AD26" s="11"/>
      <c r="AE26" s="11"/>
      <c r="AF26" s="11"/>
      <c r="AG26" s="11">
        <v>12</v>
      </c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>
        <v>48</v>
      </c>
      <c r="BJ26" s="11">
        <v>12</v>
      </c>
      <c r="BK26" s="11" t="s">
        <v>172</v>
      </c>
      <c r="BL26" s="12">
        <v>192</v>
      </c>
      <c r="BM26" s="30" t="s">
        <v>437</v>
      </c>
      <c r="BN26" s="27" t="s">
        <v>440</v>
      </c>
      <c r="BO26" s="1" t="s">
        <v>628</v>
      </c>
      <c r="BP26" s="40" t="s">
        <v>242</v>
      </c>
      <c r="BQ26" s="38" t="s">
        <v>242</v>
      </c>
      <c r="BR26" s="38" t="s">
        <v>172</v>
      </c>
      <c r="BS26" s="34">
        <v>192</v>
      </c>
      <c r="BT26" s="39">
        <v>20.47</v>
      </c>
      <c r="BU26" s="39">
        <v>24.56</v>
      </c>
      <c r="BV26" s="34">
        <v>3930.24</v>
      </c>
      <c r="BW26" s="34">
        <v>4715.5199999999995</v>
      </c>
      <c r="BX26" s="40" t="s">
        <v>443</v>
      </c>
      <c r="BY26" s="53" t="s">
        <v>444</v>
      </c>
      <c r="BZ26" s="54" t="s">
        <v>445</v>
      </c>
      <c r="CA26" s="40" t="s">
        <v>643</v>
      </c>
      <c r="CB26" s="40" t="s">
        <v>434</v>
      </c>
      <c r="CC26" s="40" t="s">
        <v>422</v>
      </c>
      <c r="CD26" s="1">
        <v>12</v>
      </c>
    </row>
    <row r="27" spans="1:82" ht="20.100000000000001" hidden="1" customHeight="1">
      <c r="A27" s="60">
        <v>17</v>
      </c>
      <c r="B27" s="10">
        <v>14</v>
      </c>
      <c r="C27" s="10" t="s">
        <v>243</v>
      </c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>
        <v>60</v>
      </c>
      <c r="O27" s="11"/>
      <c r="P27" s="11"/>
      <c r="Q27" s="11">
        <v>60</v>
      </c>
      <c r="R27" s="11"/>
      <c r="S27" s="11"/>
      <c r="T27" s="11"/>
      <c r="U27" s="11"/>
      <c r="V27" s="11"/>
      <c r="W27" s="11"/>
      <c r="X27" s="11"/>
      <c r="Y27" s="11"/>
      <c r="Z27" s="11">
        <v>276</v>
      </c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>
        <v>36</v>
      </c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>
        <v>12</v>
      </c>
      <c r="BK27" s="11" t="s">
        <v>172</v>
      </c>
      <c r="BL27" s="12">
        <v>444</v>
      </c>
      <c r="BM27" s="30" t="s">
        <v>438</v>
      </c>
      <c r="BN27" s="27" t="s">
        <v>441</v>
      </c>
      <c r="BO27" s="1" t="s">
        <v>628</v>
      </c>
      <c r="BP27" s="40" t="s">
        <v>243</v>
      </c>
      <c r="BQ27" s="38" t="s">
        <v>243</v>
      </c>
      <c r="BR27" s="38" t="s">
        <v>172</v>
      </c>
      <c r="BS27" s="34">
        <v>444</v>
      </c>
      <c r="BT27" s="39">
        <v>17.73</v>
      </c>
      <c r="BU27" s="39">
        <v>21.28</v>
      </c>
      <c r="BV27" s="34">
        <v>7872.12</v>
      </c>
      <c r="BW27" s="34">
        <v>9448.32</v>
      </c>
      <c r="BX27" s="40" t="s">
        <v>446</v>
      </c>
      <c r="BY27" s="53" t="s">
        <v>444</v>
      </c>
      <c r="BZ27" s="54" t="s">
        <v>445</v>
      </c>
      <c r="CA27" s="40" t="s">
        <v>644</v>
      </c>
      <c r="CB27" s="40" t="s">
        <v>434</v>
      </c>
      <c r="CC27" s="40" t="s">
        <v>422</v>
      </c>
      <c r="CD27" s="1">
        <v>12</v>
      </c>
    </row>
    <row r="28" spans="1:82" ht="20.100000000000001" hidden="1" customHeight="1">
      <c r="A28" s="60">
        <v>17</v>
      </c>
      <c r="B28" s="10">
        <v>14</v>
      </c>
      <c r="C28" s="10" t="s">
        <v>244</v>
      </c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>
        <v>420</v>
      </c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 t="s">
        <v>172</v>
      </c>
      <c r="BL28" s="12">
        <v>420</v>
      </c>
      <c r="BM28" s="30" t="s">
        <v>439</v>
      </c>
      <c r="BN28" s="27" t="s">
        <v>442</v>
      </c>
      <c r="BO28" s="1" t="s">
        <v>628</v>
      </c>
      <c r="BP28" s="40" t="s">
        <v>244</v>
      </c>
      <c r="BQ28" s="38" t="s">
        <v>244</v>
      </c>
      <c r="BR28" s="38" t="s">
        <v>172</v>
      </c>
      <c r="BS28" s="34">
        <v>420</v>
      </c>
      <c r="BT28" s="39">
        <v>21.37</v>
      </c>
      <c r="BU28" s="39">
        <v>25.65</v>
      </c>
      <c r="BV28" s="34">
        <v>8975.4</v>
      </c>
      <c r="BW28" s="34">
        <v>10773</v>
      </c>
      <c r="BX28" s="40" t="s">
        <v>447</v>
      </c>
      <c r="BY28" s="55" t="s">
        <v>444</v>
      </c>
      <c r="BZ28" s="56" t="s">
        <v>448</v>
      </c>
      <c r="CA28" s="40" t="s">
        <v>645</v>
      </c>
      <c r="CB28" s="40" t="s">
        <v>432</v>
      </c>
      <c r="CC28" s="40" t="s">
        <v>422</v>
      </c>
      <c r="CD28" s="1">
        <v>12</v>
      </c>
    </row>
    <row r="29" spans="1:82" ht="20.100000000000001" hidden="1" customHeight="1">
      <c r="A29" s="60">
        <v>19</v>
      </c>
      <c r="B29" s="10">
        <v>16</v>
      </c>
      <c r="C29" s="10" t="s">
        <v>246</v>
      </c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>
        <v>300</v>
      </c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>
        <v>48</v>
      </c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>
        <v>60</v>
      </c>
      <c r="BE29" s="11"/>
      <c r="BF29" s="11"/>
      <c r="BG29" s="11"/>
      <c r="BH29" s="11"/>
      <c r="BI29" s="11"/>
      <c r="BJ29" s="11"/>
      <c r="BK29" s="11" t="s">
        <v>172</v>
      </c>
      <c r="BL29" s="12">
        <v>408</v>
      </c>
      <c r="BM29" s="30" t="s">
        <v>449</v>
      </c>
      <c r="BN29" s="27" t="s">
        <v>454</v>
      </c>
      <c r="BO29" s="1" t="s">
        <v>628</v>
      </c>
      <c r="BP29" s="38" t="s">
        <v>246</v>
      </c>
      <c r="BQ29" s="38" t="s">
        <v>246</v>
      </c>
      <c r="BR29" s="38" t="s">
        <v>172</v>
      </c>
      <c r="BS29" s="34">
        <v>408</v>
      </c>
      <c r="BT29" s="39">
        <v>9.5</v>
      </c>
      <c r="BU29" s="39">
        <v>10.26</v>
      </c>
      <c r="BV29" s="34">
        <v>3876</v>
      </c>
      <c r="BW29" s="34">
        <v>4186.08</v>
      </c>
      <c r="BX29" s="40" t="s">
        <v>459</v>
      </c>
      <c r="BY29" s="61" t="s">
        <v>460</v>
      </c>
      <c r="BZ29" s="62" t="s">
        <v>461</v>
      </c>
      <c r="CA29" s="63" t="s">
        <v>462</v>
      </c>
      <c r="CB29" s="62" t="s">
        <v>463</v>
      </c>
      <c r="CC29" s="38" t="s">
        <v>464</v>
      </c>
      <c r="CD29" s="66">
        <v>1</v>
      </c>
    </row>
    <row r="30" spans="1:82" ht="20.100000000000001" hidden="1" customHeight="1">
      <c r="A30" s="60">
        <v>19</v>
      </c>
      <c r="B30" s="10">
        <v>16</v>
      </c>
      <c r="C30" s="10" t="s">
        <v>247</v>
      </c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>
        <v>360</v>
      </c>
      <c r="O30" s="11"/>
      <c r="P30" s="11"/>
      <c r="Q30" s="11"/>
      <c r="R30" s="11"/>
      <c r="S30" s="11"/>
      <c r="T30" s="11">
        <v>180</v>
      </c>
      <c r="U30" s="11"/>
      <c r="V30" s="11"/>
      <c r="W30" s="11">
        <v>1404</v>
      </c>
      <c r="X30" s="11"/>
      <c r="Y30" s="11"/>
      <c r="Z30" s="11">
        <v>60</v>
      </c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>
        <v>48</v>
      </c>
      <c r="AP30" s="11"/>
      <c r="AQ30" s="11"/>
      <c r="AR30" s="11"/>
      <c r="AS30" s="11"/>
      <c r="AT30" s="11"/>
      <c r="AU30" s="11">
        <v>12</v>
      </c>
      <c r="AV30" s="11"/>
      <c r="AW30" s="11"/>
      <c r="AX30" s="11"/>
      <c r="AY30" s="11"/>
      <c r="AZ30" s="11"/>
      <c r="BA30" s="11"/>
      <c r="BB30" s="11"/>
      <c r="BC30" s="11"/>
      <c r="BD30" s="11">
        <v>60</v>
      </c>
      <c r="BE30" s="11"/>
      <c r="BF30" s="11"/>
      <c r="BG30" s="11"/>
      <c r="BH30" s="11"/>
      <c r="BI30" s="11">
        <v>36</v>
      </c>
      <c r="BJ30" s="11"/>
      <c r="BK30" s="11" t="s">
        <v>172</v>
      </c>
      <c r="BL30" s="12">
        <v>2160</v>
      </c>
      <c r="BM30" s="30" t="s">
        <v>450</v>
      </c>
      <c r="BN30" s="27" t="s">
        <v>455</v>
      </c>
      <c r="BO30" s="1" t="s">
        <v>628</v>
      </c>
      <c r="BP30" s="38" t="s">
        <v>247</v>
      </c>
      <c r="BQ30" s="38" t="s">
        <v>247</v>
      </c>
      <c r="BR30" s="38" t="s">
        <v>172</v>
      </c>
      <c r="BS30" s="34">
        <v>2160</v>
      </c>
      <c r="BT30" s="39">
        <v>8.75</v>
      </c>
      <c r="BU30" s="39">
        <v>9.4499999999999993</v>
      </c>
      <c r="BV30" s="34">
        <v>18900</v>
      </c>
      <c r="BW30" s="34">
        <v>20412</v>
      </c>
      <c r="BX30" s="40" t="s">
        <v>465</v>
      </c>
      <c r="BY30" s="61" t="s">
        <v>460</v>
      </c>
      <c r="BZ30" s="64" t="s">
        <v>461</v>
      </c>
      <c r="CA30" s="63" t="s">
        <v>466</v>
      </c>
      <c r="CB30" s="64" t="s">
        <v>467</v>
      </c>
      <c r="CC30" s="38" t="s">
        <v>464</v>
      </c>
      <c r="CD30" s="66">
        <v>1</v>
      </c>
    </row>
    <row r="31" spans="1:82" ht="20.100000000000001" hidden="1" customHeight="1">
      <c r="A31" s="60">
        <v>19</v>
      </c>
      <c r="B31" s="10">
        <v>16</v>
      </c>
      <c r="C31" s="10" t="s">
        <v>248</v>
      </c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>
        <v>96</v>
      </c>
      <c r="S31" s="11"/>
      <c r="T31" s="11">
        <v>180</v>
      </c>
      <c r="U31" s="11"/>
      <c r="V31" s="11"/>
      <c r="W31" s="11"/>
      <c r="X31" s="11"/>
      <c r="Y31" s="11"/>
      <c r="Z31" s="11">
        <v>156</v>
      </c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>
        <v>12</v>
      </c>
      <c r="AV31" s="11"/>
      <c r="AW31" s="11"/>
      <c r="AX31" s="11"/>
      <c r="AY31" s="11"/>
      <c r="AZ31" s="11"/>
      <c r="BA31" s="11"/>
      <c r="BB31" s="11"/>
      <c r="BC31" s="11"/>
      <c r="BD31" s="11">
        <v>60</v>
      </c>
      <c r="BE31" s="11"/>
      <c r="BF31" s="11"/>
      <c r="BG31" s="11"/>
      <c r="BH31" s="11"/>
      <c r="BI31" s="11"/>
      <c r="BJ31" s="11"/>
      <c r="BK31" s="11" t="s">
        <v>172</v>
      </c>
      <c r="BL31" s="12">
        <v>504</v>
      </c>
      <c r="BM31" s="30" t="s">
        <v>451</v>
      </c>
      <c r="BN31" s="27" t="s">
        <v>456</v>
      </c>
      <c r="BO31" s="1" t="s">
        <v>628</v>
      </c>
      <c r="BP31" s="38" t="s">
        <v>248</v>
      </c>
      <c r="BQ31" s="38" t="s">
        <v>248</v>
      </c>
      <c r="BR31" s="38" t="s">
        <v>172</v>
      </c>
      <c r="BS31" s="34">
        <v>504</v>
      </c>
      <c r="BT31" s="39">
        <v>9.5</v>
      </c>
      <c r="BU31" s="39">
        <v>10.26</v>
      </c>
      <c r="BV31" s="34">
        <v>4788</v>
      </c>
      <c r="BW31" s="34">
        <v>5171.04</v>
      </c>
      <c r="BX31" s="40" t="s">
        <v>468</v>
      </c>
      <c r="BY31" s="61" t="s">
        <v>460</v>
      </c>
      <c r="BZ31" s="62" t="s">
        <v>461</v>
      </c>
      <c r="CA31" s="63" t="s">
        <v>469</v>
      </c>
      <c r="CB31" s="62" t="s">
        <v>470</v>
      </c>
      <c r="CC31" s="38" t="s">
        <v>464</v>
      </c>
      <c r="CD31" s="66">
        <v>1</v>
      </c>
    </row>
    <row r="32" spans="1:82" ht="20.100000000000001" hidden="1" customHeight="1">
      <c r="A32" s="60">
        <v>19</v>
      </c>
      <c r="B32" s="10">
        <v>16</v>
      </c>
      <c r="C32" s="10" t="s">
        <v>249</v>
      </c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>
        <v>240</v>
      </c>
      <c r="O32" s="11"/>
      <c r="P32" s="11"/>
      <c r="Q32" s="11"/>
      <c r="R32" s="11">
        <v>192</v>
      </c>
      <c r="S32" s="11"/>
      <c r="T32" s="11"/>
      <c r="U32" s="11"/>
      <c r="V32" s="11"/>
      <c r="W32" s="11"/>
      <c r="X32" s="11"/>
      <c r="Y32" s="11"/>
      <c r="Z32" s="11">
        <v>444</v>
      </c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>
        <v>60</v>
      </c>
      <c r="BE32" s="11"/>
      <c r="BF32" s="11">
        <v>120</v>
      </c>
      <c r="BG32" s="11"/>
      <c r="BH32" s="11"/>
      <c r="BI32" s="11"/>
      <c r="BJ32" s="11"/>
      <c r="BK32" s="11" t="s">
        <v>172</v>
      </c>
      <c r="BL32" s="12">
        <v>1056</v>
      </c>
      <c r="BM32" s="30" t="s">
        <v>452</v>
      </c>
      <c r="BN32" s="27" t="s">
        <v>457</v>
      </c>
      <c r="BO32" s="1" t="s">
        <v>628</v>
      </c>
      <c r="BP32" s="38" t="s">
        <v>249</v>
      </c>
      <c r="BQ32" s="38" t="s">
        <v>249</v>
      </c>
      <c r="BR32" s="38" t="s">
        <v>172</v>
      </c>
      <c r="BS32" s="34">
        <v>1056</v>
      </c>
      <c r="BT32" s="39">
        <v>10</v>
      </c>
      <c r="BU32" s="39">
        <v>10.8</v>
      </c>
      <c r="BV32" s="34">
        <v>10560</v>
      </c>
      <c r="BW32" s="34">
        <v>11404.800000000001</v>
      </c>
      <c r="BX32" s="40" t="s">
        <v>471</v>
      </c>
      <c r="BY32" s="61" t="s">
        <v>460</v>
      </c>
      <c r="BZ32" s="62" t="s">
        <v>461</v>
      </c>
      <c r="CA32" s="63" t="s">
        <v>472</v>
      </c>
      <c r="CB32" s="62" t="s">
        <v>473</v>
      </c>
      <c r="CC32" s="38" t="s">
        <v>464</v>
      </c>
      <c r="CD32" s="66">
        <v>1</v>
      </c>
    </row>
    <row r="33" spans="1:82" ht="20.100000000000001" hidden="1" customHeight="1">
      <c r="A33" s="60">
        <v>19</v>
      </c>
      <c r="B33" s="10">
        <v>16</v>
      </c>
      <c r="C33" s="10" t="s">
        <v>250</v>
      </c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>
        <v>360</v>
      </c>
      <c r="U33" s="11"/>
      <c r="V33" s="11"/>
      <c r="W33" s="11">
        <v>2400</v>
      </c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>
        <v>60</v>
      </c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>
        <v>120</v>
      </c>
      <c r="BG33" s="11"/>
      <c r="BH33" s="11"/>
      <c r="BI33" s="11"/>
      <c r="BJ33" s="11"/>
      <c r="BK33" s="11" t="s">
        <v>172</v>
      </c>
      <c r="BL33" s="12">
        <v>2940</v>
      </c>
      <c r="BM33" s="30" t="s">
        <v>453</v>
      </c>
      <c r="BN33" s="27" t="s">
        <v>458</v>
      </c>
      <c r="BO33" s="1" t="s">
        <v>628</v>
      </c>
      <c r="BP33" s="38" t="s">
        <v>250</v>
      </c>
      <c r="BQ33" s="38" t="s">
        <v>250</v>
      </c>
      <c r="BR33" s="38" t="s">
        <v>172</v>
      </c>
      <c r="BS33" s="34">
        <v>2940</v>
      </c>
      <c r="BT33" s="39">
        <v>8.85</v>
      </c>
      <c r="BU33" s="39">
        <v>9.5579999999999998</v>
      </c>
      <c r="BV33" s="34">
        <v>26019</v>
      </c>
      <c r="BW33" s="34">
        <v>28100.52</v>
      </c>
      <c r="BX33" s="40" t="s">
        <v>474</v>
      </c>
      <c r="BY33" s="61" t="s">
        <v>460</v>
      </c>
      <c r="BZ33" s="64" t="s">
        <v>461</v>
      </c>
      <c r="CA33" s="63" t="s">
        <v>475</v>
      </c>
      <c r="CB33" s="64" t="s">
        <v>476</v>
      </c>
      <c r="CC33" s="38" t="s">
        <v>464</v>
      </c>
      <c r="CD33" s="66">
        <v>1</v>
      </c>
    </row>
    <row r="34" spans="1:82" ht="20.100000000000001" hidden="1" customHeight="1">
      <c r="A34" s="60">
        <v>19</v>
      </c>
      <c r="B34" s="10">
        <v>17</v>
      </c>
      <c r="C34" s="10" t="s">
        <v>251</v>
      </c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>
        <v>8000</v>
      </c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 t="s">
        <v>172</v>
      </c>
      <c r="BL34" s="12">
        <v>8000</v>
      </c>
      <c r="BM34" s="30" t="s">
        <v>477</v>
      </c>
      <c r="BN34" s="27" t="s">
        <v>481</v>
      </c>
      <c r="BO34" s="1" t="s">
        <v>628</v>
      </c>
      <c r="BP34" s="40" t="s">
        <v>251</v>
      </c>
      <c r="BQ34" s="38" t="s">
        <v>251</v>
      </c>
      <c r="BR34" s="38" t="s">
        <v>172</v>
      </c>
      <c r="BS34" s="34">
        <v>8000</v>
      </c>
      <c r="BT34" s="39">
        <v>12.88</v>
      </c>
      <c r="BU34" s="39">
        <v>15.46</v>
      </c>
      <c r="BV34" s="34">
        <v>103040</v>
      </c>
      <c r="BW34" s="34">
        <v>123680</v>
      </c>
      <c r="BX34" s="40" t="s">
        <v>485</v>
      </c>
      <c r="BY34" s="55" t="s">
        <v>486</v>
      </c>
      <c r="BZ34" s="57" t="s">
        <v>487</v>
      </c>
      <c r="CA34" s="40" t="s">
        <v>651</v>
      </c>
      <c r="CB34" s="40" t="s">
        <v>488</v>
      </c>
      <c r="CC34" s="40" t="s">
        <v>422</v>
      </c>
      <c r="CD34" s="1">
        <v>36</v>
      </c>
    </row>
    <row r="35" spans="1:82" ht="20.100000000000001" hidden="1" customHeight="1">
      <c r="A35" s="60">
        <v>19</v>
      </c>
      <c r="B35" s="10">
        <v>17</v>
      </c>
      <c r="C35" s="10" t="s">
        <v>252</v>
      </c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>
        <v>300</v>
      </c>
      <c r="R35" s="11"/>
      <c r="S35" s="11"/>
      <c r="T35" s="11">
        <v>120</v>
      </c>
      <c r="U35" s="11"/>
      <c r="V35" s="11"/>
      <c r="W35" s="11"/>
      <c r="X35" s="11"/>
      <c r="Y35" s="11"/>
      <c r="Z35" s="11">
        <v>48</v>
      </c>
      <c r="AA35" s="11">
        <v>48</v>
      </c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>
        <v>24</v>
      </c>
      <c r="AZ35" s="11"/>
      <c r="BA35" s="11"/>
      <c r="BB35" s="11"/>
      <c r="BC35" s="11"/>
      <c r="BD35" s="11"/>
      <c r="BE35" s="11"/>
      <c r="BF35" s="11">
        <v>12</v>
      </c>
      <c r="BG35" s="11"/>
      <c r="BH35" s="11"/>
      <c r="BI35" s="11"/>
      <c r="BJ35" s="11">
        <v>60</v>
      </c>
      <c r="BK35" s="11" t="s">
        <v>172</v>
      </c>
      <c r="BL35" s="12">
        <v>612</v>
      </c>
      <c r="BM35" s="30" t="s">
        <v>478</v>
      </c>
      <c r="BN35" s="27" t="s">
        <v>482</v>
      </c>
      <c r="BO35" s="1" t="s">
        <v>628</v>
      </c>
      <c r="BP35" s="40" t="s">
        <v>252</v>
      </c>
      <c r="BQ35" s="38" t="s">
        <v>252</v>
      </c>
      <c r="BR35" s="38" t="s">
        <v>172</v>
      </c>
      <c r="BS35" s="34">
        <v>612</v>
      </c>
      <c r="BT35" s="39">
        <v>20.079999999999998</v>
      </c>
      <c r="BU35" s="39">
        <v>24.1</v>
      </c>
      <c r="BV35" s="34">
        <v>12288.96</v>
      </c>
      <c r="BW35" s="34">
        <v>14749.2</v>
      </c>
      <c r="BX35" s="40" t="s">
        <v>489</v>
      </c>
      <c r="BY35" s="55" t="s">
        <v>444</v>
      </c>
      <c r="BZ35" s="57" t="s">
        <v>445</v>
      </c>
      <c r="CA35" s="40" t="s">
        <v>646</v>
      </c>
      <c r="CB35" s="40" t="s">
        <v>490</v>
      </c>
      <c r="CC35" s="40" t="s">
        <v>422</v>
      </c>
      <c r="CD35" s="1">
        <v>12</v>
      </c>
    </row>
    <row r="36" spans="1:82" ht="20.100000000000001" hidden="1" customHeight="1">
      <c r="A36" s="60">
        <v>19</v>
      </c>
      <c r="B36" s="10">
        <v>17</v>
      </c>
      <c r="C36" s="10" t="s">
        <v>253</v>
      </c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>
        <v>204</v>
      </c>
      <c r="R36" s="11">
        <v>1008</v>
      </c>
      <c r="S36" s="11"/>
      <c r="T36" s="11"/>
      <c r="U36" s="11"/>
      <c r="V36" s="11"/>
      <c r="W36" s="11"/>
      <c r="X36" s="11"/>
      <c r="Y36" s="11"/>
      <c r="Z36" s="11">
        <v>144</v>
      </c>
      <c r="AA36" s="11">
        <v>48</v>
      </c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>
        <v>12</v>
      </c>
      <c r="BG36" s="11"/>
      <c r="BH36" s="11"/>
      <c r="BI36" s="11"/>
      <c r="BJ36" s="11">
        <v>36</v>
      </c>
      <c r="BK36" s="11" t="s">
        <v>172</v>
      </c>
      <c r="BL36" s="12">
        <v>1452</v>
      </c>
      <c r="BM36" s="30" t="s">
        <v>479</v>
      </c>
      <c r="BN36" s="27" t="s">
        <v>483</v>
      </c>
      <c r="BO36" s="1" t="s">
        <v>628</v>
      </c>
      <c r="BP36" s="40" t="s">
        <v>253</v>
      </c>
      <c r="BQ36" s="38" t="s">
        <v>253</v>
      </c>
      <c r="BR36" s="38" t="s">
        <v>172</v>
      </c>
      <c r="BS36" s="34">
        <v>1452</v>
      </c>
      <c r="BT36" s="39">
        <v>15.68</v>
      </c>
      <c r="BU36" s="39">
        <v>18.809999999999999</v>
      </c>
      <c r="BV36" s="34">
        <v>22767.360000000001</v>
      </c>
      <c r="BW36" s="34">
        <v>27312.12</v>
      </c>
      <c r="BX36" s="40" t="s">
        <v>491</v>
      </c>
      <c r="BY36" s="55" t="s">
        <v>444</v>
      </c>
      <c r="BZ36" s="57" t="s">
        <v>445</v>
      </c>
      <c r="CA36" s="40" t="s">
        <v>647</v>
      </c>
      <c r="CB36" s="40" t="s">
        <v>492</v>
      </c>
      <c r="CC36" s="40" t="s">
        <v>422</v>
      </c>
      <c r="CD36" s="1">
        <v>12</v>
      </c>
    </row>
    <row r="37" spans="1:82" ht="20.100000000000001" hidden="1" customHeight="1">
      <c r="A37" s="60">
        <v>19</v>
      </c>
      <c r="B37" s="10">
        <v>17</v>
      </c>
      <c r="C37" s="10" t="s">
        <v>254</v>
      </c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>
        <v>600</v>
      </c>
      <c r="O37" s="11"/>
      <c r="P37" s="11"/>
      <c r="Q37" s="11"/>
      <c r="R37" s="11"/>
      <c r="S37" s="11"/>
      <c r="T37" s="11">
        <v>240</v>
      </c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 t="s">
        <v>172</v>
      </c>
      <c r="BL37" s="12">
        <v>840</v>
      </c>
      <c r="BM37" s="30" t="s">
        <v>480</v>
      </c>
      <c r="BN37" s="27" t="s">
        <v>484</v>
      </c>
      <c r="BO37" s="1" t="s">
        <v>628</v>
      </c>
      <c r="BP37" s="40" t="s">
        <v>254</v>
      </c>
      <c r="BQ37" s="38" t="s">
        <v>254</v>
      </c>
      <c r="BR37" s="38" t="s">
        <v>172</v>
      </c>
      <c r="BS37" s="34">
        <v>840</v>
      </c>
      <c r="BT37" s="39">
        <v>22.24</v>
      </c>
      <c r="BU37" s="39">
        <v>26.69</v>
      </c>
      <c r="BV37" s="34">
        <v>18681.599999999999</v>
      </c>
      <c r="BW37" s="34">
        <v>22419.600000000002</v>
      </c>
      <c r="BX37" s="40" t="s">
        <v>493</v>
      </c>
      <c r="BY37" s="55" t="s">
        <v>444</v>
      </c>
      <c r="BZ37" s="57" t="s">
        <v>445</v>
      </c>
      <c r="CA37" s="40" t="s">
        <v>648</v>
      </c>
      <c r="CB37" s="40" t="s">
        <v>492</v>
      </c>
      <c r="CC37" s="40" t="s">
        <v>422</v>
      </c>
      <c r="CD37" s="1">
        <v>12</v>
      </c>
    </row>
    <row r="38" spans="1:82" ht="20.100000000000001" customHeight="1">
      <c r="A38" s="60">
        <v>20</v>
      </c>
      <c r="B38" s="10">
        <v>18</v>
      </c>
      <c r="C38" s="10" t="s">
        <v>255</v>
      </c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>
        <v>600</v>
      </c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 t="s">
        <v>172</v>
      </c>
      <c r="BL38" s="12">
        <v>600</v>
      </c>
      <c r="BM38" s="30" t="s">
        <v>494</v>
      </c>
      <c r="BN38" s="27" t="s">
        <v>503</v>
      </c>
      <c r="BO38" s="1" t="s">
        <v>628</v>
      </c>
      <c r="BP38" s="43" t="s">
        <v>504</v>
      </c>
      <c r="BQ38" s="43" t="s">
        <v>504</v>
      </c>
      <c r="BR38" s="43" t="s">
        <v>172</v>
      </c>
      <c r="BS38" s="44">
        <v>600</v>
      </c>
      <c r="BT38" s="45">
        <v>12.65</v>
      </c>
      <c r="BU38" s="45">
        <v>13.662000000000001</v>
      </c>
      <c r="BV38" s="45">
        <v>7590</v>
      </c>
      <c r="BW38" s="45">
        <v>8197.2000000000007</v>
      </c>
      <c r="BX38" s="42" t="s">
        <v>513</v>
      </c>
      <c r="BY38" s="42" t="s">
        <v>377</v>
      </c>
      <c r="BZ38" s="42" t="s">
        <v>514</v>
      </c>
      <c r="CA38" s="42" t="s">
        <v>515</v>
      </c>
      <c r="CB38" s="42" t="s">
        <v>516</v>
      </c>
      <c r="CC38" s="43" t="s">
        <v>381</v>
      </c>
      <c r="CD38" s="66">
        <v>1</v>
      </c>
    </row>
    <row r="39" spans="1:82" ht="20.100000000000001" customHeight="1">
      <c r="A39" s="60">
        <v>20</v>
      </c>
      <c r="B39" s="10">
        <v>18</v>
      </c>
      <c r="C39" s="10" t="s">
        <v>256</v>
      </c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>
        <v>600</v>
      </c>
      <c r="O39" s="11"/>
      <c r="P39" s="11"/>
      <c r="Q39" s="11"/>
      <c r="R39" s="11">
        <v>480</v>
      </c>
      <c r="S39" s="11"/>
      <c r="T39" s="11"/>
      <c r="U39" s="11"/>
      <c r="V39" s="11"/>
      <c r="W39" s="11">
        <v>456</v>
      </c>
      <c r="X39" s="11">
        <v>504</v>
      </c>
      <c r="Y39" s="11">
        <v>300</v>
      </c>
      <c r="Z39" s="11">
        <v>48</v>
      </c>
      <c r="AA39" s="11"/>
      <c r="AB39" s="11"/>
      <c r="AC39" s="11">
        <v>24</v>
      </c>
      <c r="AD39" s="11">
        <v>48</v>
      </c>
      <c r="AE39" s="11"/>
      <c r="AF39" s="11"/>
      <c r="AG39" s="11"/>
      <c r="AH39" s="11">
        <v>60</v>
      </c>
      <c r="AI39" s="11">
        <v>24</v>
      </c>
      <c r="AJ39" s="11">
        <v>24</v>
      </c>
      <c r="AK39" s="11"/>
      <c r="AL39" s="11"/>
      <c r="AM39" s="11">
        <v>96</v>
      </c>
      <c r="AN39" s="11"/>
      <c r="AO39" s="11">
        <v>36</v>
      </c>
      <c r="AP39" s="11"/>
      <c r="AQ39" s="11">
        <v>60</v>
      </c>
      <c r="AR39" s="11"/>
      <c r="AS39" s="11"/>
      <c r="AT39" s="11"/>
      <c r="AU39" s="11"/>
      <c r="AV39" s="11"/>
      <c r="AW39" s="11"/>
      <c r="AX39" s="11"/>
      <c r="AY39" s="11"/>
      <c r="AZ39" s="11">
        <v>24</v>
      </c>
      <c r="BA39" s="11"/>
      <c r="BB39" s="11"/>
      <c r="BC39" s="11"/>
      <c r="BD39" s="11">
        <v>60</v>
      </c>
      <c r="BE39" s="11"/>
      <c r="BF39" s="11"/>
      <c r="BG39" s="11"/>
      <c r="BH39" s="11">
        <v>12</v>
      </c>
      <c r="BI39" s="11">
        <v>12</v>
      </c>
      <c r="BJ39" s="11">
        <v>24</v>
      </c>
      <c r="BK39" s="11" t="s">
        <v>172</v>
      </c>
      <c r="BL39" s="12">
        <v>2892</v>
      </c>
      <c r="BM39" s="30" t="s">
        <v>495</v>
      </c>
      <c r="BN39" s="27" t="s">
        <v>505</v>
      </c>
      <c r="BO39" s="1" t="s">
        <v>628</v>
      </c>
      <c r="BP39" s="38" t="s">
        <v>256</v>
      </c>
      <c r="BQ39" s="38" t="s">
        <v>256</v>
      </c>
      <c r="BR39" s="38" t="s">
        <v>172</v>
      </c>
      <c r="BS39" s="34">
        <v>2892</v>
      </c>
      <c r="BT39" s="45">
        <v>12.65</v>
      </c>
      <c r="BU39" s="45">
        <v>13.662000000000001</v>
      </c>
      <c r="BV39" s="45">
        <v>36583.800000000003</v>
      </c>
      <c r="BW39" s="45">
        <v>39510.504000000001</v>
      </c>
      <c r="BX39" s="40" t="s">
        <v>517</v>
      </c>
      <c r="BY39" s="40" t="s">
        <v>377</v>
      </c>
      <c r="BZ39" s="40" t="s">
        <v>514</v>
      </c>
      <c r="CA39" s="40" t="s">
        <v>656</v>
      </c>
      <c r="CB39" s="40" t="s">
        <v>516</v>
      </c>
      <c r="CC39" s="38" t="s">
        <v>381</v>
      </c>
      <c r="CD39" s="66">
        <v>1</v>
      </c>
    </row>
    <row r="40" spans="1:82" ht="20.100000000000001" customHeight="1">
      <c r="A40" s="60">
        <v>20</v>
      </c>
      <c r="B40" s="10">
        <v>18</v>
      </c>
      <c r="C40" s="10" t="s">
        <v>257</v>
      </c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>
        <v>60</v>
      </c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 t="s">
        <v>172</v>
      </c>
      <c r="BL40" s="12">
        <v>60</v>
      </c>
      <c r="BM40" s="30" t="s">
        <v>496</v>
      </c>
      <c r="BN40" s="27" t="s">
        <v>506</v>
      </c>
      <c r="BO40" s="1" t="s">
        <v>628</v>
      </c>
      <c r="BP40" s="38" t="s">
        <v>257</v>
      </c>
      <c r="BQ40" s="38" t="s">
        <v>257</v>
      </c>
      <c r="BR40" s="38" t="s">
        <v>172</v>
      </c>
      <c r="BS40" s="34">
        <v>60</v>
      </c>
      <c r="BT40" s="39">
        <v>12.99</v>
      </c>
      <c r="BU40" s="39">
        <v>14.029199999999999</v>
      </c>
      <c r="BV40" s="45">
        <v>779.4</v>
      </c>
      <c r="BW40" s="45">
        <v>841.75199999999995</v>
      </c>
      <c r="BX40" s="40" t="s">
        <v>518</v>
      </c>
      <c r="BY40" s="40" t="s">
        <v>377</v>
      </c>
      <c r="BZ40" s="40" t="s">
        <v>514</v>
      </c>
      <c r="CA40" s="40" t="s">
        <v>519</v>
      </c>
      <c r="CB40" s="40" t="s">
        <v>516</v>
      </c>
      <c r="CC40" s="38" t="s">
        <v>381</v>
      </c>
      <c r="CD40" s="66">
        <v>1</v>
      </c>
    </row>
    <row r="41" spans="1:82" ht="20.100000000000001" customHeight="1">
      <c r="A41" s="60">
        <v>20</v>
      </c>
      <c r="B41" s="10">
        <v>18</v>
      </c>
      <c r="C41" s="10" t="s">
        <v>258</v>
      </c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>
        <v>60</v>
      </c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 t="s">
        <v>172</v>
      </c>
      <c r="BL41" s="12">
        <v>60</v>
      </c>
      <c r="BM41" s="30" t="s">
        <v>497</v>
      </c>
      <c r="BN41" s="27" t="s">
        <v>507</v>
      </c>
      <c r="BO41" s="1" t="s">
        <v>628</v>
      </c>
      <c r="BP41" s="38" t="s">
        <v>258</v>
      </c>
      <c r="BQ41" s="38" t="s">
        <v>258</v>
      </c>
      <c r="BR41" s="38" t="s">
        <v>172</v>
      </c>
      <c r="BS41" s="34">
        <v>60</v>
      </c>
      <c r="BT41" s="39">
        <v>12.99</v>
      </c>
      <c r="BU41" s="39">
        <v>14.029199999999999</v>
      </c>
      <c r="BV41" s="45">
        <v>779.4</v>
      </c>
      <c r="BW41" s="45">
        <v>841.75199999999995</v>
      </c>
      <c r="BX41" s="40" t="s">
        <v>520</v>
      </c>
      <c r="BY41" s="40" t="s">
        <v>377</v>
      </c>
      <c r="BZ41" s="40" t="s">
        <v>514</v>
      </c>
      <c r="CA41" s="40" t="s">
        <v>521</v>
      </c>
      <c r="CB41" s="40" t="s">
        <v>516</v>
      </c>
      <c r="CC41" s="38" t="s">
        <v>381</v>
      </c>
      <c r="CD41" s="66">
        <v>1</v>
      </c>
    </row>
    <row r="42" spans="1:82" ht="20.100000000000001" customHeight="1">
      <c r="A42" s="60">
        <v>20</v>
      </c>
      <c r="B42" s="10">
        <v>18</v>
      </c>
      <c r="C42" s="10" t="s">
        <v>259</v>
      </c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>
        <v>296</v>
      </c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 t="s">
        <v>172</v>
      </c>
      <c r="BL42" s="12">
        <v>296</v>
      </c>
      <c r="BM42" s="30" t="s">
        <v>498</v>
      </c>
      <c r="BN42" s="27" t="s">
        <v>508</v>
      </c>
      <c r="BO42" s="1" t="s">
        <v>628</v>
      </c>
      <c r="BP42" s="38" t="s">
        <v>259</v>
      </c>
      <c r="BQ42" s="38" t="s">
        <v>259</v>
      </c>
      <c r="BR42" s="38" t="s">
        <v>172</v>
      </c>
      <c r="BS42" s="34">
        <v>296</v>
      </c>
      <c r="BT42" s="39">
        <v>12.99</v>
      </c>
      <c r="BU42" s="39">
        <v>14.029199999999999</v>
      </c>
      <c r="BV42" s="45">
        <v>3845.04</v>
      </c>
      <c r="BW42" s="45">
        <v>4152.6431999999995</v>
      </c>
      <c r="BX42" s="40" t="s">
        <v>522</v>
      </c>
      <c r="BY42" s="40" t="s">
        <v>377</v>
      </c>
      <c r="BZ42" s="40" t="s">
        <v>514</v>
      </c>
      <c r="CA42" s="40" t="s">
        <v>523</v>
      </c>
      <c r="CB42" s="40" t="s">
        <v>524</v>
      </c>
      <c r="CC42" s="38" t="s">
        <v>381</v>
      </c>
      <c r="CD42" s="66">
        <v>1</v>
      </c>
    </row>
    <row r="43" spans="1:82" ht="20.100000000000001" customHeight="1">
      <c r="A43" s="60">
        <v>20</v>
      </c>
      <c r="B43" s="10">
        <v>18</v>
      </c>
      <c r="C43" s="10" t="s">
        <v>260</v>
      </c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>
        <v>168</v>
      </c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 t="s">
        <v>172</v>
      </c>
      <c r="BL43" s="12">
        <v>168</v>
      </c>
      <c r="BM43" s="30" t="s">
        <v>499</v>
      </c>
      <c r="BN43" s="27" t="s">
        <v>509</v>
      </c>
      <c r="BO43" s="1" t="s">
        <v>628</v>
      </c>
      <c r="BP43" s="38" t="s">
        <v>260</v>
      </c>
      <c r="BQ43" s="38" t="s">
        <v>260</v>
      </c>
      <c r="BR43" s="38" t="s">
        <v>172</v>
      </c>
      <c r="BS43" s="34">
        <v>168</v>
      </c>
      <c r="BT43" s="39">
        <v>12.99</v>
      </c>
      <c r="BU43" s="39">
        <v>14.029199999999999</v>
      </c>
      <c r="BV43" s="45">
        <v>2182.3200000000002</v>
      </c>
      <c r="BW43" s="45">
        <v>2356.9056</v>
      </c>
      <c r="BX43" s="40" t="s">
        <v>525</v>
      </c>
      <c r="BY43" s="40" t="s">
        <v>377</v>
      </c>
      <c r="BZ43" s="40" t="s">
        <v>514</v>
      </c>
      <c r="CA43" s="40" t="s">
        <v>526</v>
      </c>
      <c r="CB43" s="40" t="s">
        <v>524</v>
      </c>
      <c r="CC43" s="38" t="s">
        <v>381</v>
      </c>
      <c r="CD43" s="66">
        <v>1</v>
      </c>
    </row>
    <row r="44" spans="1:82" ht="20.100000000000001" customHeight="1">
      <c r="A44" s="60">
        <v>20</v>
      </c>
      <c r="B44" s="10">
        <v>18</v>
      </c>
      <c r="C44" s="10" t="s">
        <v>261</v>
      </c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>
        <v>84</v>
      </c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 t="s">
        <v>172</v>
      </c>
      <c r="BL44" s="12">
        <v>84</v>
      </c>
      <c r="BM44" s="30" t="s">
        <v>500</v>
      </c>
      <c r="BN44" s="27" t="s">
        <v>510</v>
      </c>
      <c r="BO44" s="1" t="s">
        <v>628</v>
      </c>
      <c r="BP44" s="38" t="s">
        <v>261</v>
      </c>
      <c r="BQ44" s="38" t="s">
        <v>261</v>
      </c>
      <c r="BR44" s="38" t="s">
        <v>172</v>
      </c>
      <c r="BS44" s="34">
        <v>84</v>
      </c>
      <c r="BT44" s="39">
        <v>12.99</v>
      </c>
      <c r="BU44" s="39">
        <v>14.029199999999999</v>
      </c>
      <c r="BV44" s="45">
        <v>1091.1600000000001</v>
      </c>
      <c r="BW44" s="45">
        <v>1178.4528</v>
      </c>
      <c r="BX44" s="40" t="s">
        <v>527</v>
      </c>
      <c r="BY44" s="40" t="s">
        <v>377</v>
      </c>
      <c r="BZ44" s="40" t="s">
        <v>514</v>
      </c>
      <c r="CA44" s="40" t="s">
        <v>528</v>
      </c>
      <c r="CB44" s="40" t="s">
        <v>524</v>
      </c>
      <c r="CC44" s="38" t="s">
        <v>381</v>
      </c>
      <c r="CD44" s="66">
        <v>1</v>
      </c>
    </row>
    <row r="45" spans="1:82" ht="20.100000000000001" customHeight="1">
      <c r="A45" s="60">
        <v>20</v>
      </c>
      <c r="B45" s="10">
        <v>18</v>
      </c>
      <c r="C45" s="10" t="s">
        <v>262</v>
      </c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>
        <v>148</v>
      </c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 t="s">
        <v>172</v>
      </c>
      <c r="BL45" s="12">
        <v>148</v>
      </c>
      <c r="BM45" s="30" t="s">
        <v>501</v>
      </c>
      <c r="BN45" s="27" t="s">
        <v>511</v>
      </c>
      <c r="BO45" s="1" t="s">
        <v>628</v>
      </c>
      <c r="BP45" s="38" t="s">
        <v>262</v>
      </c>
      <c r="BQ45" s="38" t="s">
        <v>262</v>
      </c>
      <c r="BR45" s="38" t="s">
        <v>172</v>
      </c>
      <c r="BS45" s="34">
        <v>148</v>
      </c>
      <c r="BT45" s="39">
        <v>12.99</v>
      </c>
      <c r="BU45" s="39">
        <v>14.029199999999999</v>
      </c>
      <c r="BV45" s="45">
        <v>1922.52</v>
      </c>
      <c r="BW45" s="45">
        <v>2076.3215999999998</v>
      </c>
      <c r="BX45" s="40" t="s">
        <v>529</v>
      </c>
      <c r="BY45" s="40" t="s">
        <v>377</v>
      </c>
      <c r="BZ45" s="40" t="s">
        <v>514</v>
      </c>
      <c r="CA45" s="40" t="s">
        <v>530</v>
      </c>
      <c r="CB45" s="40" t="s">
        <v>524</v>
      </c>
      <c r="CC45" s="38" t="s">
        <v>381</v>
      </c>
      <c r="CD45" s="66">
        <v>1</v>
      </c>
    </row>
    <row r="46" spans="1:82" ht="20.100000000000001" customHeight="1">
      <c r="A46" s="60">
        <v>20</v>
      </c>
      <c r="B46" s="10">
        <v>18</v>
      </c>
      <c r="C46" s="10" t="s">
        <v>263</v>
      </c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>
        <v>192</v>
      </c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 t="s">
        <v>172</v>
      </c>
      <c r="BL46" s="12">
        <v>192</v>
      </c>
      <c r="BM46" s="30" t="s">
        <v>502</v>
      </c>
      <c r="BN46" s="27" t="s">
        <v>512</v>
      </c>
      <c r="BO46" s="1" t="s">
        <v>628</v>
      </c>
      <c r="BP46" s="38" t="s">
        <v>263</v>
      </c>
      <c r="BQ46" s="38" t="s">
        <v>263</v>
      </c>
      <c r="BR46" s="38" t="s">
        <v>172</v>
      </c>
      <c r="BS46" s="34">
        <v>192</v>
      </c>
      <c r="BT46" s="39">
        <v>12.99</v>
      </c>
      <c r="BU46" s="39">
        <v>14.029199999999999</v>
      </c>
      <c r="BV46" s="45">
        <v>2494.08</v>
      </c>
      <c r="BW46" s="45">
        <v>2693.6063999999997</v>
      </c>
      <c r="BX46" s="40" t="s">
        <v>531</v>
      </c>
      <c r="BY46" s="40" t="s">
        <v>377</v>
      </c>
      <c r="BZ46" s="40" t="s">
        <v>514</v>
      </c>
      <c r="CA46" s="40" t="s">
        <v>532</v>
      </c>
      <c r="CB46" s="40" t="s">
        <v>524</v>
      </c>
      <c r="CC46" s="38" t="s">
        <v>381</v>
      </c>
      <c r="CD46" s="66">
        <v>1</v>
      </c>
    </row>
    <row r="47" spans="1:82" ht="20.100000000000001" hidden="1" customHeight="1">
      <c r="A47" s="60">
        <v>20</v>
      </c>
      <c r="B47" s="10">
        <v>19</v>
      </c>
      <c r="C47" s="10" t="s">
        <v>264</v>
      </c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>
        <v>240</v>
      </c>
      <c r="O47" s="11"/>
      <c r="P47" s="11"/>
      <c r="Q47" s="11"/>
      <c r="R47" s="11">
        <v>480</v>
      </c>
      <c r="S47" s="11"/>
      <c r="T47" s="11"/>
      <c r="U47" s="11"/>
      <c r="V47" s="11"/>
      <c r="W47" s="11">
        <v>204</v>
      </c>
      <c r="X47" s="11">
        <v>504</v>
      </c>
      <c r="Y47" s="11">
        <v>300</v>
      </c>
      <c r="Z47" s="11"/>
      <c r="AA47" s="11"/>
      <c r="AB47" s="11"/>
      <c r="AC47" s="11">
        <v>24</v>
      </c>
      <c r="AD47" s="11"/>
      <c r="AE47" s="11">
        <v>36</v>
      </c>
      <c r="AF47" s="11"/>
      <c r="AG47" s="11"/>
      <c r="AH47" s="11"/>
      <c r="AI47" s="11">
        <v>24</v>
      </c>
      <c r="AJ47" s="11">
        <v>24</v>
      </c>
      <c r="AK47" s="11"/>
      <c r="AL47" s="11"/>
      <c r="AM47" s="11"/>
      <c r="AN47" s="11"/>
      <c r="AO47" s="11"/>
      <c r="AP47" s="11"/>
      <c r="AQ47" s="11">
        <v>60</v>
      </c>
      <c r="AR47" s="11"/>
      <c r="AS47" s="11"/>
      <c r="AT47" s="11"/>
      <c r="AU47" s="11"/>
      <c r="AV47" s="11"/>
      <c r="AW47" s="11"/>
      <c r="AX47" s="11"/>
      <c r="AY47" s="11"/>
      <c r="AZ47" s="11">
        <v>24</v>
      </c>
      <c r="BA47" s="11"/>
      <c r="BB47" s="11"/>
      <c r="BC47" s="11"/>
      <c r="BD47" s="11"/>
      <c r="BE47" s="11"/>
      <c r="BF47" s="11"/>
      <c r="BG47" s="11"/>
      <c r="BH47" s="11"/>
      <c r="BI47" s="11"/>
      <c r="BJ47" s="11">
        <v>24</v>
      </c>
      <c r="BK47" s="11" t="s">
        <v>172</v>
      </c>
      <c r="BL47" s="12">
        <v>1944</v>
      </c>
      <c r="BM47" s="30" t="s">
        <v>533</v>
      </c>
      <c r="BN47" s="27" t="s">
        <v>540</v>
      </c>
      <c r="BO47" s="1" t="s">
        <v>628</v>
      </c>
      <c r="BP47" s="38" t="s">
        <v>264</v>
      </c>
      <c r="BQ47" s="38" t="s">
        <v>264</v>
      </c>
      <c r="BR47" s="38" t="s">
        <v>172</v>
      </c>
      <c r="BS47" s="34">
        <v>1944</v>
      </c>
      <c r="BT47" s="39">
        <v>7.75</v>
      </c>
      <c r="BU47" s="39">
        <v>8.3699999999999992</v>
      </c>
      <c r="BV47" s="34">
        <v>15066</v>
      </c>
      <c r="BW47" s="34">
        <v>16271.279999999999</v>
      </c>
      <c r="BX47" s="40" t="s">
        <v>547</v>
      </c>
      <c r="BY47" s="61" t="s">
        <v>460</v>
      </c>
      <c r="BZ47" s="62" t="s">
        <v>461</v>
      </c>
      <c r="CA47" s="63" t="s">
        <v>548</v>
      </c>
      <c r="CB47" s="62" t="s">
        <v>549</v>
      </c>
      <c r="CC47" s="38" t="s">
        <v>464</v>
      </c>
      <c r="CD47" s="66">
        <v>1</v>
      </c>
    </row>
    <row r="48" spans="1:82" ht="20.100000000000001" hidden="1" customHeight="1">
      <c r="A48" s="60">
        <v>20</v>
      </c>
      <c r="B48" s="10">
        <v>19</v>
      </c>
      <c r="C48" s="10" t="s">
        <v>265</v>
      </c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>
        <v>1000</v>
      </c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 t="s">
        <v>172</v>
      </c>
      <c r="BL48" s="12">
        <v>1000</v>
      </c>
      <c r="BM48" s="30" t="s">
        <v>534</v>
      </c>
      <c r="BN48" s="27" t="s">
        <v>541</v>
      </c>
      <c r="BO48" s="1" t="s">
        <v>628</v>
      </c>
      <c r="BP48" s="38" t="s">
        <v>265</v>
      </c>
      <c r="BQ48" s="38" t="s">
        <v>265</v>
      </c>
      <c r="BR48" s="38" t="s">
        <v>172</v>
      </c>
      <c r="BS48" s="34">
        <v>1000</v>
      </c>
      <c r="BT48" s="39">
        <v>7.95</v>
      </c>
      <c r="BU48" s="39">
        <v>8.5860000000000003</v>
      </c>
      <c r="BV48" s="34">
        <v>7950</v>
      </c>
      <c r="BW48" s="34">
        <v>8586</v>
      </c>
      <c r="BX48" s="40" t="s">
        <v>550</v>
      </c>
      <c r="BY48" s="61" t="s">
        <v>460</v>
      </c>
      <c r="BZ48" s="64" t="s">
        <v>461</v>
      </c>
      <c r="CA48" s="63" t="s">
        <v>551</v>
      </c>
      <c r="CB48" s="64" t="s">
        <v>552</v>
      </c>
      <c r="CC48" s="38" t="s">
        <v>464</v>
      </c>
      <c r="CD48" s="66">
        <v>1</v>
      </c>
    </row>
    <row r="49" spans="1:82" ht="20.100000000000001" hidden="1" customHeight="1">
      <c r="A49" s="60">
        <v>20</v>
      </c>
      <c r="B49" s="10">
        <v>19</v>
      </c>
      <c r="C49" s="10" t="s">
        <v>266</v>
      </c>
      <c r="D49" s="11"/>
      <c r="E49" s="11"/>
      <c r="F49" s="11"/>
      <c r="G49" s="11"/>
      <c r="H49" s="11"/>
      <c r="I49" s="11"/>
      <c r="J49" s="11">
        <v>36</v>
      </c>
      <c r="K49" s="11"/>
      <c r="L49" s="11"/>
      <c r="M49" s="11"/>
      <c r="N49" s="11"/>
      <c r="O49" s="11"/>
      <c r="P49" s="11"/>
      <c r="Q49" s="11">
        <v>300</v>
      </c>
      <c r="R49" s="11"/>
      <c r="S49" s="11"/>
      <c r="T49" s="11"/>
      <c r="U49" s="11"/>
      <c r="V49" s="11"/>
      <c r="W49" s="11"/>
      <c r="X49" s="11"/>
      <c r="Y49" s="11"/>
      <c r="Z49" s="11">
        <v>348</v>
      </c>
      <c r="AA49" s="11"/>
      <c r="AB49" s="11">
        <v>48</v>
      </c>
      <c r="AC49" s="11">
        <v>12</v>
      </c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>
        <v>24</v>
      </c>
      <c r="AR49" s="11"/>
      <c r="AS49" s="11">
        <v>24</v>
      </c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>
        <v>36</v>
      </c>
      <c r="BE49" s="11"/>
      <c r="BF49" s="11"/>
      <c r="BG49" s="11"/>
      <c r="BH49" s="11"/>
      <c r="BI49" s="11"/>
      <c r="BJ49" s="11"/>
      <c r="BK49" s="11" t="s">
        <v>172</v>
      </c>
      <c r="BL49" s="12">
        <v>828</v>
      </c>
      <c r="BM49" s="30" t="s">
        <v>535</v>
      </c>
      <c r="BN49" s="27" t="s">
        <v>542</v>
      </c>
      <c r="BO49" s="1" t="s">
        <v>628</v>
      </c>
      <c r="BP49" s="38" t="s">
        <v>266</v>
      </c>
      <c r="BQ49" s="38" t="s">
        <v>266</v>
      </c>
      <c r="BR49" s="38" t="s">
        <v>172</v>
      </c>
      <c r="BS49" s="34">
        <v>828</v>
      </c>
      <c r="BT49" s="39">
        <v>9.85</v>
      </c>
      <c r="BU49" s="39">
        <v>10.638</v>
      </c>
      <c r="BV49" s="34">
        <v>8155.7999999999993</v>
      </c>
      <c r="BW49" s="34">
        <v>8808.2639999999992</v>
      </c>
      <c r="BX49" s="40" t="s">
        <v>553</v>
      </c>
      <c r="BY49" s="61" t="s">
        <v>460</v>
      </c>
      <c r="BZ49" s="62" t="s">
        <v>461</v>
      </c>
      <c r="CA49" s="63" t="s">
        <v>554</v>
      </c>
      <c r="CB49" s="62" t="s">
        <v>555</v>
      </c>
      <c r="CC49" s="38" t="s">
        <v>464</v>
      </c>
      <c r="CD49" s="66">
        <v>1</v>
      </c>
    </row>
    <row r="50" spans="1:82" ht="20.100000000000001" hidden="1" customHeight="1">
      <c r="A50" s="60">
        <v>20</v>
      </c>
      <c r="B50" s="10">
        <v>19</v>
      </c>
      <c r="C50" s="10" t="s">
        <v>267</v>
      </c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>
        <v>300</v>
      </c>
      <c r="R50" s="11"/>
      <c r="S50" s="11"/>
      <c r="T50" s="11"/>
      <c r="U50" s="11"/>
      <c r="V50" s="11"/>
      <c r="W50" s="11"/>
      <c r="X50" s="11"/>
      <c r="Y50" s="11"/>
      <c r="Z50" s="11">
        <v>168</v>
      </c>
      <c r="AA50" s="11"/>
      <c r="AB50" s="11">
        <v>48</v>
      </c>
      <c r="AC50" s="11">
        <v>12</v>
      </c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>
        <v>60</v>
      </c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>
        <v>48</v>
      </c>
      <c r="BE50" s="11"/>
      <c r="BF50" s="11"/>
      <c r="BG50" s="11"/>
      <c r="BH50" s="11"/>
      <c r="BI50" s="11"/>
      <c r="BJ50" s="11"/>
      <c r="BK50" s="11" t="s">
        <v>172</v>
      </c>
      <c r="BL50" s="12">
        <v>636</v>
      </c>
      <c r="BM50" s="30" t="s">
        <v>536</v>
      </c>
      <c r="BN50" s="27" t="s">
        <v>543</v>
      </c>
      <c r="BO50" s="1" t="s">
        <v>628</v>
      </c>
      <c r="BP50" s="38" t="s">
        <v>267</v>
      </c>
      <c r="BQ50" s="38" t="s">
        <v>267</v>
      </c>
      <c r="BR50" s="38" t="s">
        <v>172</v>
      </c>
      <c r="BS50" s="34">
        <v>636</v>
      </c>
      <c r="BT50" s="39">
        <v>10.55</v>
      </c>
      <c r="BU50" s="39">
        <v>11.394</v>
      </c>
      <c r="BV50" s="34">
        <v>6709.8</v>
      </c>
      <c r="BW50" s="34">
        <v>7246.5839999999998</v>
      </c>
      <c r="BX50" s="40" t="s">
        <v>556</v>
      </c>
      <c r="BY50" s="61" t="s">
        <v>460</v>
      </c>
      <c r="BZ50" s="62" t="s">
        <v>461</v>
      </c>
      <c r="CA50" s="63" t="s">
        <v>557</v>
      </c>
      <c r="CB50" s="62" t="s">
        <v>558</v>
      </c>
      <c r="CC50" s="38" t="s">
        <v>464</v>
      </c>
      <c r="CD50" s="66">
        <v>1</v>
      </c>
    </row>
    <row r="51" spans="1:82" ht="20.100000000000001" hidden="1" customHeight="1">
      <c r="A51" s="60">
        <v>20</v>
      </c>
      <c r="B51" s="10">
        <v>19</v>
      </c>
      <c r="C51" s="10" t="s">
        <v>268</v>
      </c>
      <c r="D51" s="11"/>
      <c r="E51" s="11">
        <v>36</v>
      </c>
      <c r="F51" s="11"/>
      <c r="G51" s="11">
        <v>132</v>
      </c>
      <c r="H51" s="11">
        <v>96</v>
      </c>
      <c r="I51" s="11"/>
      <c r="J51" s="11"/>
      <c r="K51" s="11"/>
      <c r="L51" s="11"/>
      <c r="M51" s="11"/>
      <c r="N51" s="11"/>
      <c r="O51" s="11"/>
      <c r="P51" s="11"/>
      <c r="Q51" s="11">
        <v>300</v>
      </c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>
        <v>36</v>
      </c>
      <c r="AF51" s="11"/>
      <c r="AG51" s="11">
        <v>120</v>
      </c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>
        <v>12</v>
      </c>
      <c r="AY51" s="11"/>
      <c r="AZ51" s="11">
        <v>12</v>
      </c>
      <c r="BA51" s="11">
        <v>24</v>
      </c>
      <c r="BB51" s="11"/>
      <c r="BC51" s="11"/>
      <c r="BD51" s="11"/>
      <c r="BE51" s="11"/>
      <c r="BF51" s="11"/>
      <c r="BG51" s="11"/>
      <c r="BH51" s="11">
        <v>24</v>
      </c>
      <c r="BI51" s="11">
        <v>96</v>
      </c>
      <c r="BJ51" s="11"/>
      <c r="BK51" s="11" t="s">
        <v>172</v>
      </c>
      <c r="BL51" s="12">
        <v>888</v>
      </c>
      <c r="BM51" s="30" t="s">
        <v>537</v>
      </c>
      <c r="BN51" s="27" t="s">
        <v>544</v>
      </c>
      <c r="BO51" s="1" t="s">
        <v>628</v>
      </c>
      <c r="BP51" s="38" t="s">
        <v>268</v>
      </c>
      <c r="BQ51" s="38" t="s">
        <v>268</v>
      </c>
      <c r="BR51" s="38" t="s">
        <v>172</v>
      </c>
      <c r="BS51" s="34">
        <v>888</v>
      </c>
      <c r="BT51" s="39">
        <v>7.85</v>
      </c>
      <c r="BU51" s="39">
        <v>8.4779999999999998</v>
      </c>
      <c r="BV51" s="34">
        <v>6970.7999999999993</v>
      </c>
      <c r="BW51" s="34">
        <v>7528.4639999999999</v>
      </c>
      <c r="BX51" s="40" t="s">
        <v>559</v>
      </c>
      <c r="BY51" s="61" t="s">
        <v>460</v>
      </c>
      <c r="BZ51" s="62" t="s">
        <v>461</v>
      </c>
      <c r="CA51" s="63" t="s">
        <v>560</v>
      </c>
      <c r="CB51" s="62" t="s">
        <v>561</v>
      </c>
      <c r="CC51" s="38" t="s">
        <v>464</v>
      </c>
      <c r="CD51" s="66">
        <v>1</v>
      </c>
    </row>
    <row r="52" spans="1:82" ht="20.100000000000001" hidden="1" customHeight="1">
      <c r="A52" s="60">
        <v>20</v>
      </c>
      <c r="B52" s="10">
        <v>19</v>
      </c>
      <c r="C52" s="10" t="s">
        <v>269</v>
      </c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>
        <v>1800</v>
      </c>
      <c r="O52" s="11"/>
      <c r="P52" s="11"/>
      <c r="Q52" s="11">
        <v>204</v>
      </c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>
        <v>12</v>
      </c>
      <c r="AD52" s="11"/>
      <c r="AE52" s="11"/>
      <c r="AF52" s="11"/>
      <c r="AG52" s="11"/>
      <c r="AH52" s="11"/>
      <c r="AI52" s="11"/>
      <c r="AJ52" s="11"/>
      <c r="AK52" s="11">
        <v>60</v>
      </c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>
        <v>24</v>
      </c>
      <c r="BB52" s="11"/>
      <c r="BC52" s="11">
        <v>24</v>
      </c>
      <c r="BD52" s="11"/>
      <c r="BE52" s="11"/>
      <c r="BF52" s="11">
        <v>12</v>
      </c>
      <c r="BG52" s="11"/>
      <c r="BH52" s="11"/>
      <c r="BI52" s="11"/>
      <c r="BJ52" s="11"/>
      <c r="BK52" s="11" t="s">
        <v>172</v>
      </c>
      <c r="BL52" s="12">
        <v>2136</v>
      </c>
      <c r="BM52" s="30" t="s">
        <v>538</v>
      </c>
      <c r="BN52" s="27" t="s">
        <v>545</v>
      </c>
      <c r="BO52" s="1" t="s">
        <v>628</v>
      </c>
      <c r="BP52" s="38" t="s">
        <v>269</v>
      </c>
      <c r="BQ52" s="38" t="s">
        <v>269</v>
      </c>
      <c r="BR52" s="38" t="s">
        <v>172</v>
      </c>
      <c r="BS52" s="34">
        <v>2136</v>
      </c>
      <c r="BT52" s="39">
        <v>7.15</v>
      </c>
      <c r="BU52" s="39">
        <v>7.7220000000000004</v>
      </c>
      <c r="BV52" s="34">
        <v>15272.400000000001</v>
      </c>
      <c r="BW52" s="34">
        <v>16494.191999999999</v>
      </c>
      <c r="BX52" s="40" t="s">
        <v>562</v>
      </c>
      <c r="BY52" s="61" t="s">
        <v>460</v>
      </c>
      <c r="BZ52" s="62" t="s">
        <v>461</v>
      </c>
      <c r="CA52" s="63" t="s">
        <v>563</v>
      </c>
      <c r="CB52" s="62" t="s">
        <v>564</v>
      </c>
      <c r="CC52" s="38" t="s">
        <v>464</v>
      </c>
      <c r="CD52" s="66">
        <v>1</v>
      </c>
    </row>
    <row r="53" spans="1:82" ht="20.100000000000001" hidden="1" customHeight="1">
      <c r="A53" s="60">
        <v>20</v>
      </c>
      <c r="B53" s="10">
        <v>19</v>
      </c>
      <c r="C53" s="10" t="s">
        <v>270</v>
      </c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>
        <v>300</v>
      </c>
      <c r="X53" s="11"/>
      <c r="Y53" s="11"/>
      <c r="Z53" s="11"/>
      <c r="AA53" s="11">
        <v>48</v>
      </c>
      <c r="AB53" s="11"/>
      <c r="AC53" s="11">
        <v>12</v>
      </c>
      <c r="AD53" s="11"/>
      <c r="AE53" s="11"/>
      <c r="AF53" s="11"/>
      <c r="AG53" s="11"/>
      <c r="AH53" s="11"/>
      <c r="AI53" s="11">
        <v>24</v>
      </c>
      <c r="AJ53" s="11"/>
      <c r="AK53" s="11">
        <v>60</v>
      </c>
      <c r="AL53" s="11"/>
      <c r="AM53" s="11"/>
      <c r="AN53" s="11"/>
      <c r="AO53" s="11"/>
      <c r="AP53" s="11"/>
      <c r="AQ53" s="11"/>
      <c r="AR53" s="11"/>
      <c r="AS53" s="11"/>
      <c r="AT53" s="11">
        <v>120</v>
      </c>
      <c r="AU53" s="11"/>
      <c r="AV53" s="11"/>
      <c r="AW53" s="11"/>
      <c r="AX53" s="11"/>
      <c r="AY53" s="11"/>
      <c r="AZ53" s="11"/>
      <c r="BA53" s="11">
        <v>24</v>
      </c>
      <c r="BB53" s="11"/>
      <c r="BC53" s="11"/>
      <c r="BD53" s="11">
        <v>60</v>
      </c>
      <c r="BE53" s="11">
        <v>120</v>
      </c>
      <c r="BF53" s="11"/>
      <c r="BG53" s="11"/>
      <c r="BH53" s="11"/>
      <c r="BI53" s="11"/>
      <c r="BJ53" s="11"/>
      <c r="BK53" s="11" t="s">
        <v>172</v>
      </c>
      <c r="BL53" s="12">
        <v>768</v>
      </c>
      <c r="BM53" s="30" t="s">
        <v>539</v>
      </c>
      <c r="BN53" s="27" t="s">
        <v>546</v>
      </c>
      <c r="BO53" s="1" t="s">
        <v>628</v>
      </c>
      <c r="BP53" s="38" t="s">
        <v>270</v>
      </c>
      <c r="BQ53" s="38" t="s">
        <v>270</v>
      </c>
      <c r="BR53" s="38" t="s">
        <v>172</v>
      </c>
      <c r="BS53" s="34">
        <v>768</v>
      </c>
      <c r="BT53" s="39">
        <v>8.25</v>
      </c>
      <c r="BU53" s="39">
        <v>8.91</v>
      </c>
      <c r="BV53" s="34">
        <v>6336</v>
      </c>
      <c r="BW53" s="34">
        <v>6842.88</v>
      </c>
      <c r="BX53" s="40" t="s">
        <v>565</v>
      </c>
      <c r="BY53" s="61" t="s">
        <v>460</v>
      </c>
      <c r="BZ53" s="62" t="s">
        <v>461</v>
      </c>
      <c r="CA53" s="63" t="s">
        <v>566</v>
      </c>
      <c r="CB53" s="62" t="s">
        <v>567</v>
      </c>
      <c r="CC53" s="38" t="s">
        <v>464</v>
      </c>
      <c r="CD53" s="66">
        <v>1</v>
      </c>
    </row>
    <row r="54" spans="1:82" ht="20.100000000000001" hidden="1" customHeight="1">
      <c r="A54" s="60">
        <v>20</v>
      </c>
      <c r="B54" s="10">
        <v>20</v>
      </c>
      <c r="C54" s="10" t="s">
        <v>271</v>
      </c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>
        <v>800</v>
      </c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 t="s">
        <v>172</v>
      </c>
      <c r="BL54" s="12">
        <v>800</v>
      </c>
      <c r="BM54" s="30" t="s">
        <v>568</v>
      </c>
      <c r="BN54" s="27" t="s">
        <v>576</v>
      </c>
      <c r="BO54" s="1" t="s">
        <v>628</v>
      </c>
      <c r="BP54" s="38" t="s">
        <v>271</v>
      </c>
      <c r="BQ54" s="38" t="s">
        <v>271</v>
      </c>
      <c r="BR54" s="38" t="s">
        <v>172</v>
      </c>
      <c r="BS54" s="34">
        <v>800</v>
      </c>
      <c r="BT54" s="39">
        <v>8.9850999999999992</v>
      </c>
      <c r="BU54" s="39">
        <v>9.7039000000000009</v>
      </c>
      <c r="BV54" s="38">
        <v>7188.079999999999</v>
      </c>
      <c r="BW54" s="38">
        <v>7763.1200000000008</v>
      </c>
      <c r="BX54" s="40" t="s">
        <v>584</v>
      </c>
      <c r="BY54" s="40" t="s">
        <v>377</v>
      </c>
      <c r="BZ54" s="40" t="s">
        <v>393</v>
      </c>
      <c r="CA54" s="40" t="s">
        <v>585</v>
      </c>
      <c r="CB54" s="40" t="s">
        <v>586</v>
      </c>
      <c r="CC54" s="38" t="s">
        <v>395</v>
      </c>
      <c r="CD54" s="1">
        <v>12</v>
      </c>
    </row>
    <row r="55" spans="1:82" ht="20.100000000000001" hidden="1" customHeight="1">
      <c r="A55" s="60">
        <v>20</v>
      </c>
      <c r="B55" s="10">
        <v>20</v>
      </c>
      <c r="C55" s="10" t="s">
        <v>272</v>
      </c>
      <c r="D55" s="11"/>
      <c r="E55" s="11">
        <v>36</v>
      </c>
      <c r="F55" s="11"/>
      <c r="G55" s="11"/>
      <c r="H55" s="11"/>
      <c r="I55" s="11"/>
      <c r="J55" s="11">
        <v>36</v>
      </c>
      <c r="K55" s="11"/>
      <c r="L55" s="11"/>
      <c r="M55" s="11"/>
      <c r="N55" s="11"/>
      <c r="O55" s="11"/>
      <c r="P55" s="11"/>
      <c r="Q55" s="11">
        <v>300</v>
      </c>
      <c r="R55" s="11">
        <v>120</v>
      </c>
      <c r="S55" s="11"/>
      <c r="T55" s="11"/>
      <c r="U55" s="11"/>
      <c r="V55" s="11"/>
      <c r="W55" s="11"/>
      <c r="X55" s="11"/>
      <c r="Y55" s="11"/>
      <c r="Z55" s="11">
        <v>264</v>
      </c>
      <c r="AA55" s="11"/>
      <c r="AB55" s="11"/>
      <c r="AC55" s="11">
        <v>12</v>
      </c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>
        <v>120</v>
      </c>
      <c r="AU55" s="11"/>
      <c r="AV55" s="11"/>
      <c r="AW55" s="11"/>
      <c r="AX55" s="11"/>
      <c r="AY55" s="11">
        <v>24</v>
      </c>
      <c r="AZ55" s="11"/>
      <c r="BA55" s="11"/>
      <c r="BB55" s="11"/>
      <c r="BC55" s="11">
        <v>12</v>
      </c>
      <c r="BD55" s="11"/>
      <c r="BE55" s="11"/>
      <c r="BF55" s="11"/>
      <c r="BG55" s="11"/>
      <c r="BH55" s="11"/>
      <c r="BI55" s="11"/>
      <c r="BJ55" s="11">
        <v>60</v>
      </c>
      <c r="BK55" s="11" t="s">
        <v>172</v>
      </c>
      <c r="BL55" s="12">
        <v>984</v>
      </c>
      <c r="BM55" s="30" t="s">
        <v>569</v>
      </c>
      <c r="BN55" s="27" t="s">
        <v>577</v>
      </c>
      <c r="BO55" s="1" t="s">
        <v>628</v>
      </c>
      <c r="BP55" s="38" t="s">
        <v>272</v>
      </c>
      <c r="BQ55" s="38" t="s">
        <v>272</v>
      </c>
      <c r="BR55" s="38" t="s">
        <v>172</v>
      </c>
      <c r="BS55" s="34">
        <v>984</v>
      </c>
      <c r="BT55" s="39">
        <v>13.241300000000001</v>
      </c>
      <c r="BU55" s="39">
        <v>14.300599999999999</v>
      </c>
      <c r="BV55" s="38">
        <v>13029.439200000001</v>
      </c>
      <c r="BW55" s="38">
        <v>14071.7904</v>
      </c>
      <c r="BX55" s="40" t="s">
        <v>587</v>
      </c>
      <c r="BY55" s="40" t="s">
        <v>377</v>
      </c>
      <c r="BZ55" s="40" t="s">
        <v>393</v>
      </c>
      <c r="CA55" s="40" t="s">
        <v>588</v>
      </c>
      <c r="CB55" s="40" t="s">
        <v>586</v>
      </c>
      <c r="CC55" s="38" t="s">
        <v>395</v>
      </c>
      <c r="CD55" s="1">
        <v>12</v>
      </c>
    </row>
    <row r="56" spans="1:82" ht="20.100000000000001" hidden="1" customHeight="1">
      <c r="A56" s="60">
        <v>20</v>
      </c>
      <c r="B56" s="10">
        <v>20</v>
      </c>
      <c r="C56" s="10" t="s">
        <v>273</v>
      </c>
      <c r="D56" s="11"/>
      <c r="E56" s="11"/>
      <c r="F56" s="11">
        <v>48</v>
      </c>
      <c r="G56" s="11">
        <v>120</v>
      </c>
      <c r="H56" s="11"/>
      <c r="I56" s="11">
        <v>36</v>
      </c>
      <c r="J56" s="11"/>
      <c r="K56" s="11"/>
      <c r="L56" s="11"/>
      <c r="M56" s="11"/>
      <c r="N56" s="11">
        <v>840</v>
      </c>
      <c r="O56" s="11"/>
      <c r="P56" s="11"/>
      <c r="Q56" s="11">
        <v>504</v>
      </c>
      <c r="R56" s="11"/>
      <c r="S56" s="11"/>
      <c r="T56" s="11"/>
      <c r="U56" s="11"/>
      <c r="V56" s="11">
        <v>300</v>
      </c>
      <c r="W56" s="11"/>
      <c r="X56" s="11"/>
      <c r="Y56" s="11"/>
      <c r="Z56" s="11"/>
      <c r="AA56" s="11"/>
      <c r="AB56" s="11">
        <v>96</v>
      </c>
      <c r="AC56" s="11"/>
      <c r="AD56" s="11">
        <v>48</v>
      </c>
      <c r="AE56" s="11"/>
      <c r="AF56" s="11"/>
      <c r="AG56" s="11"/>
      <c r="AH56" s="11"/>
      <c r="AI56" s="11"/>
      <c r="AJ56" s="11"/>
      <c r="AK56" s="11">
        <v>24</v>
      </c>
      <c r="AL56" s="11"/>
      <c r="AM56" s="11">
        <v>96</v>
      </c>
      <c r="AN56" s="11"/>
      <c r="AO56" s="11"/>
      <c r="AP56" s="11"/>
      <c r="AQ56" s="11"/>
      <c r="AR56" s="11">
        <v>60</v>
      </c>
      <c r="AS56" s="11"/>
      <c r="AT56" s="11"/>
      <c r="AU56" s="11"/>
      <c r="AV56" s="11"/>
      <c r="AW56" s="11"/>
      <c r="AX56" s="11"/>
      <c r="AY56" s="11"/>
      <c r="AZ56" s="11"/>
      <c r="BA56" s="11">
        <v>24</v>
      </c>
      <c r="BB56" s="11"/>
      <c r="BC56" s="11"/>
      <c r="BD56" s="11"/>
      <c r="BE56" s="11"/>
      <c r="BF56" s="11"/>
      <c r="BG56" s="11">
        <v>24</v>
      </c>
      <c r="BH56" s="11">
        <v>24</v>
      </c>
      <c r="BI56" s="11"/>
      <c r="BJ56" s="11">
        <v>60</v>
      </c>
      <c r="BK56" s="11" t="s">
        <v>172</v>
      </c>
      <c r="BL56" s="12">
        <v>2304</v>
      </c>
      <c r="BM56" s="30" t="s">
        <v>570</v>
      </c>
      <c r="BN56" s="27" t="s">
        <v>578</v>
      </c>
      <c r="BO56" s="1" t="s">
        <v>628</v>
      </c>
      <c r="BP56" s="38" t="s">
        <v>273</v>
      </c>
      <c r="BQ56" s="38" t="s">
        <v>273</v>
      </c>
      <c r="BR56" s="38" t="s">
        <v>172</v>
      </c>
      <c r="BS56" s="34">
        <v>2304</v>
      </c>
      <c r="BT56" s="39">
        <v>8.9850999999999992</v>
      </c>
      <c r="BU56" s="39">
        <v>9.7039000000000009</v>
      </c>
      <c r="BV56" s="38">
        <v>20701.670399999999</v>
      </c>
      <c r="BW56" s="38">
        <v>22357.785600000003</v>
      </c>
      <c r="BX56" s="40" t="s">
        <v>589</v>
      </c>
      <c r="BY56" s="40" t="s">
        <v>590</v>
      </c>
      <c r="BZ56" s="40" t="s">
        <v>393</v>
      </c>
      <c r="CA56" s="40" t="s">
        <v>591</v>
      </c>
      <c r="CB56" s="40" t="s">
        <v>586</v>
      </c>
      <c r="CC56" s="38" t="s">
        <v>395</v>
      </c>
      <c r="CD56" s="1">
        <v>12</v>
      </c>
    </row>
    <row r="57" spans="1:82" ht="20.100000000000001" hidden="1" customHeight="1">
      <c r="A57" s="60">
        <v>20</v>
      </c>
      <c r="B57" s="10">
        <v>20</v>
      </c>
      <c r="C57" s="10" t="s">
        <v>274</v>
      </c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>
        <v>288</v>
      </c>
      <c r="AE57" s="11"/>
      <c r="AF57" s="11"/>
      <c r="AG57" s="11"/>
      <c r="AH57" s="11"/>
      <c r="AI57" s="11"/>
      <c r="AJ57" s="11">
        <v>36</v>
      </c>
      <c r="AK57" s="11"/>
      <c r="AL57" s="11"/>
      <c r="AM57" s="11"/>
      <c r="AN57" s="11"/>
      <c r="AO57" s="11"/>
      <c r="AP57" s="11"/>
      <c r="AQ57" s="11">
        <v>24</v>
      </c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>
        <v>60</v>
      </c>
      <c r="BF57" s="11"/>
      <c r="BG57" s="11"/>
      <c r="BH57" s="11"/>
      <c r="BI57" s="11">
        <v>48</v>
      </c>
      <c r="BJ57" s="11"/>
      <c r="BK57" s="11" t="s">
        <v>172</v>
      </c>
      <c r="BL57" s="12">
        <v>456</v>
      </c>
      <c r="BM57" s="30" t="s">
        <v>571</v>
      </c>
      <c r="BN57" s="27" t="s">
        <v>579</v>
      </c>
      <c r="BO57" s="1" t="s">
        <v>628</v>
      </c>
      <c r="BP57" s="38" t="s">
        <v>274</v>
      </c>
      <c r="BQ57" s="38" t="s">
        <v>274</v>
      </c>
      <c r="BR57" s="38" t="s">
        <v>172</v>
      </c>
      <c r="BS57" s="34">
        <v>456</v>
      </c>
      <c r="BT57" s="39">
        <v>13.241300000000001</v>
      </c>
      <c r="BU57" s="39">
        <v>14.300599999999999</v>
      </c>
      <c r="BV57" s="38">
        <v>6038.0328</v>
      </c>
      <c r="BW57" s="38">
        <v>6521.0735999999997</v>
      </c>
      <c r="BX57" s="40" t="s">
        <v>592</v>
      </c>
      <c r="BY57" s="40" t="s">
        <v>377</v>
      </c>
      <c r="BZ57" s="40" t="s">
        <v>393</v>
      </c>
      <c r="CA57" s="40" t="s">
        <v>593</v>
      </c>
      <c r="CB57" s="40" t="s">
        <v>586</v>
      </c>
      <c r="CC57" s="38" t="s">
        <v>395</v>
      </c>
      <c r="CD57" s="1">
        <v>12</v>
      </c>
    </row>
    <row r="58" spans="1:82" ht="20.100000000000001" hidden="1" customHeight="1">
      <c r="A58" s="60">
        <v>20</v>
      </c>
      <c r="B58" s="10">
        <v>20</v>
      </c>
      <c r="C58" s="10" t="s">
        <v>275</v>
      </c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>
        <v>96</v>
      </c>
      <c r="P58" s="11"/>
      <c r="Q58" s="11">
        <v>900</v>
      </c>
      <c r="R58" s="11"/>
      <c r="S58" s="11"/>
      <c r="T58" s="11"/>
      <c r="U58" s="11"/>
      <c r="V58" s="11"/>
      <c r="W58" s="11"/>
      <c r="X58" s="11"/>
      <c r="Y58" s="11"/>
      <c r="Z58" s="11">
        <v>96</v>
      </c>
      <c r="AA58" s="11"/>
      <c r="AB58" s="11"/>
      <c r="AC58" s="11">
        <v>36</v>
      </c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>
        <v>24</v>
      </c>
      <c r="BE58" s="11"/>
      <c r="BF58" s="11">
        <v>12</v>
      </c>
      <c r="BG58" s="11"/>
      <c r="BH58" s="11"/>
      <c r="BI58" s="11">
        <v>48</v>
      </c>
      <c r="BJ58" s="11">
        <v>60</v>
      </c>
      <c r="BK58" s="11" t="s">
        <v>172</v>
      </c>
      <c r="BL58" s="12">
        <v>1272</v>
      </c>
      <c r="BM58" s="30" t="s">
        <v>572</v>
      </c>
      <c r="BN58" s="27" t="s">
        <v>580</v>
      </c>
      <c r="BO58" s="1" t="s">
        <v>628</v>
      </c>
      <c r="BP58" s="38" t="s">
        <v>275</v>
      </c>
      <c r="BQ58" s="38" t="s">
        <v>275</v>
      </c>
      <c r="BR58" s="38" t="s">
        <v>172</v>
      </c>
      <c r="BS58" s="34">
        <v>1272</v>
      </c>
      <c r="BT58" s="39">
        <v>13.241300000000001</v>
      </c>
      <c r="BU58" s="39">
        <v>14.300599999999999</v>
      </c>
      <c r="BV58" s="38">
        <v>16842.9336</v>
      </c>
      <c r="BW58" s="38">
        <v>18190.3632</v>
      </c>
      <c r="BX58" s="40" t="s">
        <v>594</v>
      </c>
      <c r="BY58" s="40" t="s">
        <v>377</v>
      </c>
      <c r="BZ58" s="40" t="s">
        <v>393</v>
      </c>
      <c r="CA58" s="40" t="s">
        <v>595</v>
      </c>
      <c r="CB58" s="40" t="s">
        <v>596</v>
      </c>
      <c r="CC58" s="38" t="s">
        <v>395</v>
      </c>
      <c r="CD58" s="1">
        <v>12</v>
      </c>
    </row>
    <row r="59" spans="1:82" ht="20.100000000000001" hidden="1" customHeight="1">
      <c r="A59" s="60">
        <v>20</v>
      </c>
      <c r="B59" s="10">
        <v>20</v>
      </c>
      <c r="C59" s="10" t="s">
        <v>276</v>
      </c>
      <c r="D59" s="11"/>
      <c r="E59" s="11"/>
      <c r="F59" s="11"/>
      <c r="G59" s="11">
        <v>120</v>
      </c>
      <c r="H59" s="11"/>
      <c r="I59" s="11"/>
      <c r="J59" s="11"/>
      <c r="K59" s="11"/>
      <c r="L59" s="11">
        <v>96</v>
      </c>
      <c r="M59" s="11"/>
      <c r="N59" s="11">
        <v>600</v>
      </c>
      <c r="O59" s="11"/>
      <c r="P59" s="11"/>
      <c r="Q59" s="11">
        <v>300</v>
      </c>
      <c r="R59" s="11">
        <v>600</v>
      </c>
      <c r="S59" s="11">
        <v>300</v>
      </c>
      <c r="T59" s="11"/>
      <c r="U59" s="11"/>
      <c r="V59" s="11">
        <v>120</v>
      </c>
      <c r="W59" s="11"/>
      <c r="X59" s="11"/>
      <c r="Y59" s="11"/>
      <c r="Z59" s="11">
        <v>60</v>
      </c>
      <c r="AA59" s="11"/>
      <c r="AB59" s="11"/>
      <c r="AC59" s="11">
        <v>36</v>
      </c>
      <c r="AD59" s="11"/>
      <c r="AE59" s="11"/>
      <c r="AF59" s="11"/>
      <c r="AG59" s="11">
        <v>120</v>
      </c>
      <c r="AH59" s="11"/>
      <c r="AI59" s="11">
        <v>24</v>
      </c>
      <c r="AJ59" s="11"/>
      <c r="AK59" s="11">
        <v>48</v>
      </c>
      <c r="AL59" s="11"/>
      <c r="AM59" s="11"/>
      <c r="AN59" s="11"/>
      <c r="AO59" s="11"/>
      <c r="AP59" s="11"/>
      <c r="AQ59" s="11"/>
      <c r="AR59" s="11"/>
      <c r="AS59" s="11">
        <v>24</v>
      </c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>
        <v>12</v>
      </c>
      <c r="BG59" s="11"/>
      <c r="BH59" s="11"/>
      <c r="BI59" s="11">
        <v>48</v>
      </c>
      <c r="BJ59" s="11">
        <v>60</v>
      </c>
      <c r="BK59" s="11" t="s">
        <v>172</v>
      </c>
      <c r="BL59" s="12">
        <v>2568</v>
      </c>
      <c r="BM59" s="30" t="s">
        <v>573</v>
      </c>
      <c r="BN59" s="27" t="s">
        <v>581</v>
      </c>
      <c r="BO59" s="1" t="s">
        <v>628</v>
      </c>
      <c r="BP59" s="38" t="s">
        <v>276</v>
      </c>
      <c r="BQ59" s="38" t="s">
        <v>276</v>
      </c>
      <c r="BR59" s="38" t="s">
        <v>172</v>
      </c>
      <c r="BS59" s="34">
        <v>2568</v>
      </c>
      <c r="BT59" s="39">
        <v>8.9850999999999992</v>
      </c>
      <c r="BU59" s="39">
        <v>9.7039000000000009</v>
      </c>
      <c r="BV59" s="38">
        <v>23073.736799999999</v>
      </c>
      <c r="BW59" s="38">
        <v>24919.615200000004</v>
      </c>
      <c r="BX59" s="40" t="s">
        <v>597</v>
      </c>
      <c r="BY59" s="40" t="s">
        <v>377</v>
      </c>
      <c r="BZ59" s="40" t="s">
        <v>393</v>
      </c>
      <c r="CA59" s="40" t="s">
        <v>598</v>
      </c>
      <c r="CB59" s="40" t="s">
        <v>596</v>
      </c>
      <c r="CC59" s="38" t="s">
        <v>395</v>
      </c>
      <c r="CD59" s="1">
        <v>12</v>
      </c>
    </row>
    <row r="60" spans="1:82" ht="20.100000000000001" hidden="1" customHeight="1">
      <c r="A60" s="60">
        <v>20</v>
      </c>
      <c r="B60" s="10">
        <v>20</v>
      </c>
      <c r="C60" s="10" t="s">
        <v>277</v>
      </c>
      <c r="D60" s="11">
        <v>24</v>
      </c>
      <c r="E60" s="11"/>
      <c r="F60" s="11"/>
      <c r="G60" s="11"/>
      <c r="H60" s="11"/>
      <c r="I60" s="11"/>
      <c r="J60" s="11"/>
      <c r="K60" s="11"/>
      <c r="L60" s="11"/>
      <c r="M60" s="11"/>
      <c r="N60" s="11">
        <v>480</v>
      </c>
      <c r="O60" s="11">
        <v>396</v>
      </c>
      <c r="P60" s="11"/>
      <c r="Q60" s="11">
        <v>348</v>
      </c>
      <c r="R60" s="11"/>
      <c r="S60" s="11"/>
      <c r="T60" s="11"/>
      <c r="U60" s="11"/>
      <c r="V60" s="11">
        <v>252</v>
      </c>
      <c r="W60" s="11"/>
      <c r="X60" s="11"/>
      <c r="Y60" s="11"/>
      <c r="Z60" s="11">
        <v>216</v>
      </c>
      <c r="AA60" s="11"/>
      <c r="AB60" s="11"/>
      <c r="AC60" s="11">
        <v>24</v>
      </c>
      <c r="AD60" s="11"/>
      <c r="AE60" s="11"/>
      <c r="AF60" s="11"/>
      <c r="AG60" s="11"/>
      <c r="AH60" s="11"/>
      <c r="AI60" s="11"/>
      <c r="AJ60" s="11"/>
      <c r="AK60" s="11"/>
      <c r="AL60" s="11"/>
      <c r="AM60" s="11">
        <v>96</v>
      </c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>
        <v>24</v>
      </c>
      <c r="BD60" s="11">
        <v>24</v>
      </c>
      <c r="BE60" s="11">
        <v>72</v>
      </c>
      <c r="BF60" s="11"/>
      <c r="BG60" s="11"/>
      <c r="BH60" s="11"/>
      <c r="BI60" s="11">
        <v>36</v>
      </c>
      <c r="BJ60" s="11">
        <v>24</v>
      </c>
      <c r="BK60" s="11" t="s">
        <v>172</v>
      </c>
      <c r="BL60" s="12">
        <v>2016</v>
      </c>
      <c r="BM60" s="30" t="s">
        <v>574</v>
      </c>
      <c r="BN60" s="27" t="s">
        <v>582</v>
      </c>
      <c r="BO60" s="1" t="s">
        <v>628</v>
      </c>
      <c r="BP60" s="38" t="s">
        <v>277</v>
      </c>
      <c r="BQ60" s="38" t="s">
        <v>277</v>
      </c>
      <c r="BR60" s="38" t="s">
        <v>172</v>
      </c>
      <c r="BS60" s="34">
        <v>2016</v>
      </c>
      <c r="BT60" s="39">
        <v>8.9850999999999992</v>
      </c>
      <c r="BU60" s="39">
        <v>9.7039000000000009</v>
      </c>
      <c r="BV60" s="38">
        <v>18113.961599999999</v>
      </c>
      <c r="BW60" s="38">
        <v>19563.062400000003</v>
      </c>
      <c r="BX60" s="40" t="s">
        <v>599</v>
      </c>
      <c r="BY60" s="40" t="s">
        <v>377</v>
      </c>
      <c r="BZ60" s="40" t="s">
        <v>393</v>
      </c>
      <c r="CA60" s="40" t="s">
        <v>600</v>
      </c>
      <c r="CB60" s="40" t="s">
        <v>596</v>
      </c>
      <c r="CC60" s="38" t="s">
        <v>395</v>
      </c>
      <c r="CD60" s="1">
        <v>12</v>
      </c>
    </row>
    <row r="61" spans="1:82" ht="20.100000000000001" hidden="1" customHeight="1">
      <c r="A61" s="60">
        <v>20</v>
      </c>
      <c r="B61" s="10">
        <v>20</v>
      </c>
      <c r="C61" s="10" t="s">
        <v>278</v>
      </c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>
        <v>60</v>
      </c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 t="s">
        <v>172</v>
      </c>
      <c r="BL61" s="12">
        <v>60</v>
      </c>
      <c r="BM61" s="30" t="s">
        <v>575</v>
      </c>
      <c r="BN61" s="27" t="s">
        <v>583</v>
      </c>
      <c r="BO61" s="1" t="s">
        <v>628</v>
      </c>
      <c r="BP61" s="38" t="s">
        <v>278</v>
      </c>
      <c r="BQ61" s="38" t="s">
        <v>278</v>
      </c>
      <c r="BR61" s="38" t="s">
        <v>172</v>
      </c>
      <c r="BS61" s="34">
        <v>60</v>
      </c>
      <c r="BT61" s="39">
        <v>8.9850999999999992</v>
      </c>
      <c r="BU61" s="39">
        <v>9.7039000000000009</v>
      </c>
      <c r="BV61" s="38">
        <v>539.10599999999999</v>
      </c>
      <c r="BW61" s="38">
        <v>582.23400000000004</v>
      </c>
      <c r="BX61" s="40" t="s">
        <v>601</v>
      </c>
      <c r="BY61" s="40" t="s">
        <v>590</v>
      </c>
      <c r="BZ61" s="40" t="s">
        <v>393</v>
      </c>
      <c r="CA61" s="40" t="s">
        <v>602</v>
      </c>
      <c r="CB61" s="40" t="s">
        <v>596</v>
      </c>
      <c r="CC61" s="38" t="s">
        <v>395</v>
      </c>
      <c r="CD61" s="1">
        <v>12</v>
      </c>
    </row>
    <row r="62" spans="1:82" ht="20.100000000000001" hidden="1" customHeight="1">
      <c r="A62" s="60">
        <v>20</v>
      </c>
      <c r="B62" s="10">
        <v>22</v>
      </c>
      <c r="C62" s="10" t="s">
        <v>286</v>
      </c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>
        <v>12</v>
      </c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>
        <v>168</v>
      </c>
      <c r="AA62" s="11"/>
      <c r="AB62" s="11"/>
      <c r="AC62" s="11"/>
      <c r="AD62" s="11"/>
      <c r="AE62" s="11"/>
      <c r="AF62" s="11"/>
      <c r="AG62" s="11"/>
      <c r="AH62" s="11">
        <v>60</v>
      </c>
      <c r="AI62" s="11"/>
      <c r="AJ62" s="11"/>
      <c r="AK62" s="11"/>
      <c r="AL62" s="11"/>
      <c r="AM62" s="11"/>
      <c r="AN62" s="11"/>
      <c r="AO62" s="11">
        <v>12</v>
      </c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 t="s">
        <v>172</v>
      </c>
      <c r="BL62" s="12">
        <v>252</v>
      </c>
      <c r="BM62" s="30" t="s">
        <v>603</v>
      </c>
      <c r="BN62" s="27" t="s">
        <v>605</v>
      </c>
      <c r="BO62" s="1" t="s">
        <v>628</v>
      </c>
      <c r="BP62" s="43" t="s">
        <v>286</v>
      </c>
      <c r="BQ62" s="43" t="s">
        <v>286</v>
      </c>
      <c r="BR62" s="43" t="s">
        <v>172</v>
      </c>
      <c r="BS62" s="44">
        <v>252</v>
      </c>
      <c r="BT62" s="45">
        <v>135</v>
      </c>
      <c r="BU62" s="45">
        <v>145.80000000000001</v>
      </c>
      <c r="BV62" s="44">
        <v>34020</v>
      </c>
      <c r="BW62" s="44">
        <v>36741.600000000006</v>
      </c>
      <c r="BX62" s="40" t="s">
        <v>607</v>
      </c>
      <c r="BY62" s="42" t="s">
        <v>357</v>
      </c>
      <c r="BZ62" s="42" t="s">
        <v>358</v>
      </c>
      <c r="CA62" s="42" t="s">
        <v>657</v>
      </c>
      <c r="CB62" s="42" t="s">
        <v>608</v>
      </c>
      <c r="CC62" s="43" t="s">
        <v>361</v>
      </c>
      <c r="CD62" s="1">
        <v>1</v>
      </c>
    </row>
    <row r="63" spans="1:82" ht="20.100000000000001" hidden="1" customHeight="1">
      <c r="A63" s="60">
        <v>20</v>
      </c>
      <c r="B63" s="10">
        <v>22</v>
      </c>
      <c r="C63" s="10" t="s">
        <v>287</v>
      </c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>
        <v>12</v>
      </c>
      <c r="O63" s="11"/>
      <c r="P63" s="11"/>
      <c r="Q63" s="11"/>
      <c r="R63" s="11"/>
      <c r="S63" s="11"/>
      <c r="T63" s="11"/>
      <c r="U63" s="11"/>
      <c r="V63" s="11">
        <v>24</v>
      </c>
      <c r="W63" s="11"/>
      <c r="X63" s="11">
        <v>12</v>
      </c>
      <c r="Y63" s="11"/>
      <c r="Z63" s="11">
        <v>120</v>
      </c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 t="s">
        <v>172</v>
      </c>
      <c r="BL63" s="12">
        <v>168</v>
      </c>
      <c r="BM63" s="30" t="s">
        <v>604</v>
      </c>
      <c r="BN63" s="27" t="s">
        <v>606</v>
      </c>
      <c r="BO63" s="1" t="s">
        <v>628</v>
      </c>
      <c r="BP63" s="43" t="s">
        <v>287</v>
      </c>
      <c r="BQ63" s="43" t="s">
        <v>287</v>
      </c>
      <c r="BR63" s="43" t="s">
        <v>172</v>
      </c>
      <c r="BS63" s="44">
        <v>168</v>
      </c>
      <c r="BT63" s="45">
        <v>113</v>
      </c>
      <c r="BU63" s="45">
        <v>122.04</v>
      </c>
      <c r="BV63" s="44">
        <v>18984</v>
      </c>
      <c r="BW63" s="44">
        <v>20502.72</v>
      </c>
      <c r="BX63" s="42" t="s">
        <v>609</v>
      </c>
      <c r="BY63" s="42" t="s">
        <v>357</v>
      </c>
      <c r="BZ63" s="42" t="s">
        <v>358</v>
      </c>
      <c r="CA63" s="42" t="s">
        <v>610</v>
      </c>
      <c r="CB63" s="42" t="s">
        <v>611</v>
      </c>
      <c r="CC63" s="43" t="s">
        <v>361</v>
      </c>
      <c r="CD63" s="1">
        <v>1</v>
      </c>
    </row>
    <row r="64" spans="1:82" s="2" customFormat="1" ht="33" hidden="1" customHeight="1">
      <c r="B64" s="19">
        <v>25</v>
      </c>
      <c r="C64" s="10" t="s">
        <v>166</v>
      </c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>
        <v>12</v>
      </c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1" t="s">
        <v>172</v>
      </c>
      <c r="BL64" s="11">
        <v>12</v>
      </c>
      <c r="BM64" s="30" t="s">
        <v>612</v>
      </c>
      <c r="BN64" s="27" t="s">
        <v>616</v>
      </c>
      <c r="BO64" s="1" t="s">
        <v>628</v>
      </c>
      <c r="BP64" s="40" t="s">
        <v>166</v>
      </c>
      <c r="BQ64" s="38" t="s">
        <v>166</v>
      </c>
      <c r="BR64" s="38" t="s">
        <v>172</v>
      </c>
      <c r="BS64" s="34">
        <v>12</v>
      </c>
      <c r="BT64" s="39">
        <v>195.1</v>
      </c>
      <c r="BU64" s="39">
        <v>234.12</v>
      </c>
      <c r="BV64" s="39">
        <v>2341.1999999999998</v>
      </c>
      <c r="BW64" s="38">
        <v>2809.44</v>
      </c>
      <c r="BX64" s="40" t="s">
        <v>620</v>
      </c>
      <c r="BY64" s="40" t="s">
        <v>621</v>
      </c>
      <c r="BZ64" s="40" t="s">
        <v>622</v>
      </c>
      <c r="CA64" s="40" t="s">
        <v>652</v>
      </c>
      <c r="CB64" s="40" t="s">
        <v>623</v>
      </c>
      <c r="CC64" s="40" t="s">
        <v>422</v>
      </c>
      <c r="CD64" s="2">
        <v>36</v>
      </c>
    </row>
    <row r="65" spans="2:82" s="2" customFormat="1" ht="48" hidden="1" customHeight="1">
      <c r="B65" s="19">
        <v>25</v>
      </c>
      <c r="C65" s="10" t="s">
        <v>167</v>
      </c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>
        <v>12</v>
      </c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1" t="s">
        <v>172</v>
      </c>
      <c r="BL65" s="11">
        <v>12</v>
      </c>
      <c r="BM65" s="30" t="s">
        <v>613</v>
      </c>
      <c r="BN65" s="27" t="s">
        <v>617</v>
      </c>
      <c r="BO65" s="1" t="s">
        <v>628</v>
      </c>
      <c r="BP65" s="40" t="s">
        <v>167</v>
      </c>
      <c r="BQ65" s="38" t="s">
        <v>167</v>
      </c>
      <c r="BR65" s="38" t="s">
        <v>172</v>
      </c>
      <c r="BS65" s="34">
        <v>12</v>
      </c>
      <c r="BT65" s="39">
        <v>47.51</v>
      </c>
      <c r="BU65" s="39">
        <v>57.01</v>
      </c>
      <c r="BV65" s="39">
        <v>570.12</v>
      </c>
      <c r="BW65" s="38">
        <v>684.12</v>
      </c>
      <c r="BX65" s="40" t="s">
        <v>624</v>
      </c>
      <c r="BY65" s="40" t="s">
        <v>621</v>
      </c>
      <c r="BZ65" s="40" t="s">
        <v>622</v>
      </c>
      <c r="CA65" s="40" t="s">
        <v>653</v>
      </c>
      <c r="CB65" s="40" t="s">
        <v>623</v>
      </c>
      <c r="CC65" s="40" t="s">
        <v>422</v>
      </c>
      <c r="CD65" s="2">
        <v>36</v>
      </c>
    </row>
    <row r="66" spans="2:82" s="2" customFormat="1" ht="32.25" hidden="1" customHeight="1">
      <c r="B66" s="19">
        <v>25</v>
      </c>
      <c r="C66" s="10" t="s">
        <v>168</v>
      </c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>
        <v>12</v>
      </c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1" t="s">
        <v>172</v>
      </c>
      <c r="BL66" s="11">
        <v>12</v>
      </c>
      <c r="BM66" s="30" t="s">
        <v>614</v>
      </c>
      <c r="BN66" s="27" t="s">
        <v>618</v>
      </c>
      <c r="BO66" s="1" t="s">
        <v>628</v>
      </c>
      <c r="BP66" s="40" t="s">
        <v>168</v>
      </c>
      <c r="BQ66" s="38" t="s">
        <v>168</v>
      </c>
      <c r="BR66" s="38" t="s">
        <v>172</v>
      </c>
      <c r="BS66" s="34">
        <v>12</v>
      </c>
      <c r="BT66" s="39">
        <v>43.21</v>
      </c>
      <c r="BU66" s="39">
        <v>51.85</v>
      </c>
      <c r="BV66" s="39">
        <v>518.52</v>
      </c>
      <c r="BW66" s="38">
        <v>622.20000000000005</v>
      </c>
      <c r="BX66" s="40" t="s">
        <v>625</v>
      </c>
      <c r="BY66" s="40" t="s">
        <v>621</v>
      </c>
      <c r="BZ66" s="40" t="s">
        <v>622</v>
      </c>
      <c r="CA66" s="40" t="s">
        <v>654</v>
      </c>
      <c r="CB66" s="40" t="s">
        <v>623</v>
      </c>
      <c r="CC66" s="42" t="s">
        <v>422</v>
      </c>
      <c r="CD66" s="2">
        <v>36</v>
      </c>
    </row>
    <row r="67" spans="2:82" s="2" customFormat="1" ht="35.25" hidden="1" customHeight="1">
      <c r="B67" s="19">
        <v>25</v>
      </c>
      <c r="C67" s="10" t="s">
        <v>169</v>
      </c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>
        <v>12</v>
      </c>
      <c r="BI67" s="19"/>
      <c r="BJ67" s="19"/>
      <c r="BK67" s="11" t="s">
        <v>172</v>
      </c>
      <c r="BL67" s="11">
        <v>12</v>
      </c>
      <c r="BM67" s="30" t="s">
        <v>615</v>
      </c>
      <c r="BN67" s="27" t="s">
        <v>619</v>
      </c>
      <c r="BO67" s="1" t="s">
        <v>628</v>
      </c>
      <c r="BP67" s="40" t="s">
        <v>169</v>
      </c>
      <c r="BQ67" s="38" t="s">
        <v>169</v>
      </c>
      <c r="BR67" s="38" t="s">
        <v>172</v>
      </c>
      <c r="BS67" s="34">
        <v>12</v>
      </c>
      <c r="BT67" s="39">
        <v>38.200000000000003</v>
      </c>
      <c r="BU67" s="39">
        <v>45.85</v>
      </c>
      <c r="BV67" s="39">
        <v>458.40000000000003</v>
      </c>
      <c r="BW67" s="38">
        <v>550.20000000000005</v>
      </c>
      <c r="BX67" s="40" t="s">
        <v>626</v>
      </c>
      <c r="BY67" s="40" t="s">
        <v>621</v>
      </c>
      <c r="BZ67" s="40" t="s">
        <v>622</v>
      </c>
      <c r="CA67" s="40" t="s">
        <v>655</v>
      </c>
      <c r="CB67" s="40" t="s">
        <v>623</v>
      </c>
      <c r="CC67" s="42" t="s">
        <v>422</v>
      </c>
      <c r="CD67" s="2">
        <v>36</v>
      </c>
    </row>
    <row r="68" spans="2:82" s="2" customFormat="1" ht="60" hidden="1" customHeight="1">
      <c r="D68" s="65">
        <f t="shared" ref="D68:BE68" si="0">SUM(D2:D67)</f>
        <v>24</v>
      </c>
      <c r="E68" s="65">
        <f t="shared" si="0"/>
        <v>72</v>
      </c>
      <c r="F68" s="65">
        <f t="shared" si="0"/>
        <v>48</v>
      </c>
      <c r="G68" s="65">
        <f t="shared" si="0"/>
        <v>372</v>
      </c>
      <c r="H68" s="65">
        <f t="shared" si="0"/>
        <v>96</v>
      </c>
      <c r="I68" s="65">
        <f t="shared" si="0"/>
        <v>36</v>
      </c>
      <c r="J68" s="65">
        <f t="shared" si="0"/>
        <v>72</v>
      </c>
      <c r="K68" s="65">
        <f t="shared" si="0"/>
        <v>12</v>
      </c>
      <c r="L68" s="65">
        <f t="shared" si="0"/>
        <v>96</v>
      </c>
      <c r="M68" s="65">
        <f t="shared" si="0"/>
        <v>20</v>
      </c>
      <c r="N68" s="65">
        <f t="shared" si="0"/>
        <v>20680</v>
      </c>
      <c r="O68" s="65">
        <f t="shared" si="0"/>
        <v>1492</v>
      </c>
      <c r="P68" s="65">
        <f t="shared" si="0"/>
        <v>49</v>
      </c>
      <c r="Q68" s="65">
        <f t="shared" si="0"/>
        <v>4570</v>
      </c>
      <c r="R68" s="65">
        <f t="shared" si="0"/>
        <v>5424</v>
      </c>
      <c r="S68" s="65">
        <f t="shared" si="0"/>
        <v>300</v>
      </c>
      <c r="T68" s="65">
        <f t="shared" si="0"/>
        <v>1860</v>
      </c>
      <c r="U68" s="65">
        <f t="shared" si="0"/>
        <v>9800</v>
      </c>
      <c r="V68" s="65">
        <f t="shared" si="0"/>
        <v>1244</v>
      </c>
      <c r="W68" s="65">
        <f t="shared" si="0"/>
        <v>7979</v>
      </c>
      <c r="X68" s="65">
        <f t="shared" si="0"/>
        <v>3388</v>
      </c>
      <c r="Y68" s="65">
        <f t="shared" si="0"/>
        <v>2304</v>
      </c>
      <c r="Z68" s="65">
        <f t="shared" si="0"/>
        <v>16400</v>
      </c>
      <c r="AA68" s="65">
        <f t="shared" si="0"/>
        <v>1744</v>
      </c>
      <c r="AB68" s="65">
        <f t="shared" si="0"/>
        <v>292</v>
      </c>
      <c r="AC68" s="65">
        <f t="shared" si="0"/>
        <v>216</v>
      </c>
      <c r="AD68" s="65">
        <f t="shared" si="0"/>
        <v>733</v>
      </c>
      <c r="AE68" s="65">
        <f t="shared" si="0"/>
        <v>162</v>
      </c>
      <c r="AF68" s="65">
        <f t="shared" si="0"/>
        <v>50</v>
      </c>
      <c r="AG68" s="65">
        <f t="shared" si="0"/>
        <v>549</v>
      </c>
      <c r="AH68" s="65">
        <f t="shared" si="0"/>
        <v>370</v>
      </c>
      <c r="AI68" s="65">
        <f t="shared" si="0"/>
        <v>296</v>
      </c>
      <c r="AJ68" s="65">
        <f t="shared" si="0"/>
        <v>84</v>
      </c>
      <c r="AK68" s="65">
        <f t="shared" si="0"/>
        <v>336</v>
      </c>
      <c r="AL68" s="65">
        <f t="shared" si="0"/>
        <v>60</v>
      </c>
      <c r="AM68" s="65">
        <f t="shared" si="0"/>
        <v>356</v>
      </c>
      <c r="AN68" s="65">
        <f t="shared" si="0"/>
        <v>204</v>
      </c>
      <c r="AO68" s="65">
        <f t="shared" si="0"/>
        <v>720</v>
      </c>
      <c r="AP68" s="65">
        <f t="shared" si="0"/>
        <v>110</v>
      </c>
      <c r="AQ68" s="65">
        <f t="shared" si="0"/>
        <v>560</v>
      </c>
      <c r="AR68" s="65">
        <f t="shared" si="0"/>
        <v>120</v>
      </c>
      <c r="AS68" s="65">
        <f t="shared" si="0"/>
        <v>156</v>
      </c>
      <c r="AT68" s="65">
        <f t="shared" si="0"/>
        <v>572</v>
      </c>
      <c r="AU68" s="65">
        <f t="shared" si="0"/>
        <v>44</v>
      </c>
      <c r="AV68" s="65">
        <f t="shared" si="0"/>
        <v>1840</v>
      </c>
      <c r="AW68" s="65">
        <f t="shared" si="0"/>
        <v>22</v>
      </c>
      <c r="AX68" s="65">
        <f t="shared" si="0"/>
        <v>409</v>
      </c>
      <c r="AY68" s="65">
        <f t="shared" si="0"/>
        <v>228</v>
      </c>
      <c r="AZ68" s="65">
        <f t="shared" si="0"/>
        <v>84</v>
      </c>
      <c r="BA68" s="65">
        <f t="shared" si="0"/>
        <v>458</v>
      </c>
      <c r="BB68" s="65">
        <f t="shared" si="0"/>
        <v>500</v>
      </c>
      <c r="BC68" s="65">
        <f t="shared" si="0"/>
        <v>300</v>
      </c>
      <c r="BD68" s="65">
        <f t="shared" si="0"/>
        <v>492</v>
      </c>
      <c r="BE68" s="65">
        <f t="shared" si="0"/>
        <v>682</v>
      </c>
      <c r="BF68" s="65">
        <f t="shared" ref="BF68:BJ68" si="1">SUM(BF2:BF67)</f>
        <v>325</v>
      </c>
      <c r="BG68" s="65">
        <f t="shared" si="1"/>
        <v>24</v>
      </c>
      <c r="BH68" s="65">
        <f t="shared" si="1"/>
        <v>72</v>
      </c>
      <c r="BI68" s="65">
        <f t="shared" si="1"/>
        <v>666</v>
      </c>
      <c r="BJ68" s="65">
        <f t="shared" si="1"/>
        <v>862</v>
      </c>
    </row>
    <row r="69" spans="2:82" s="2" customFormat="1"/>
    <row r="70" spans="2:82" s="2" customFormat="1"/>
    <row r="71" spans="2:82" s="2" customFormat="1"/>
    <row r="72" spans="2:82" s="2" customFormat="1"/>
    <row r="73" spans="2:82" s="2" customFormat="1"/>
    <row r="74" spans="2:82" s="2" customFormat="1"/>
    <row r="75" spans="2:82" s="2" customFormat="1"/>
    <row r="76" spans="2:82" s="2" customFormat="1"/>
    <row r="77" spans="2:82" s="2" customFormat="1"/>
    <row r="78" spans="2:82" s="2" customFormat="1"/>
    <row r="79" spans="2:82" s="2" customFormat="1"/>
    <row r="80" spans="2:82" s="2" customFormat="1"/>
    <row r="81" spans="82:82" s="2" customFormat="1"/>
    <row r="82" spans="82:82" s="2" customFormat="1"/>
    <row r="83" spans="82:82" s="2" customFormat="1"/>
    <row r="84" spans="82:82" s="2" customFormat="1"/>
    <row r="85" spans="82:82" s="2" customFormat="1"/>
    <row r="86" spans="82:82" s="2" customFormat="1"/>
    <row r="87" spans="82:82" s="2" customFormat="1"/>
    <row r="88" spans="82:82" s="2" customFormat="1"/>
    <row r="89" spans="82:82" s="2" customFormat="1"/>
    <row r="90" spans="82:82" s="2" customFormat="1"/>
    <row r="91" spans="82:82" s="2" customFormat="1"/>
    <row r="92" spans="82:82" s="2" customFormat="1"/>
    <row r="93" spans="82:82">
      <c r="CD93" s="1"/>
    </row>
    <row r="94" spans="82:82">
      <c r="CD94" s="1"/>
    </row>
    <row r="95" spans="82:82">
      <c r="CD95" s="1"/>
    </row>
    <row r="96" spans="82:82">
      <c r="CD96" s="1"/>
    </row>
    <row r="97" spans="65:82">
      <c r="CD97" s="1"/>
    </row>
    <row r="98" spans="65:82">
      <c r="CD98" s="1"/>
    </row>
    <row r="99" spans="65:82">
      <c r="CD99" s="1"/>
    </row>
    <row r="100" spans="65:82">
      <c r="CD100" s="1"/>
    </row>
    <row r="101" spans="65:82">
      <c r="CD101" s="1"/>
    </row>
    <row r="102" spans="65:82">
      <c r="CD102" s="1"/>
    </row>
    <row r="103" spans="65:82">
      <c r="CD103" s="1"/>
    </row>
    <row r="104" spans="65:82">
      <c r="CD104" s="1"/>
    </row>
    <row r="105" spans="65:82">
      <c r="CD105" s="1"/>
    </row>
    <row r="106" spans="65:82">
      <c r="CD106" s="1"/>
    </row>
    <row r="107" spans="65:82">
      <c r="CD107" s="1"/>
    </row>
    <row r="108" spans="65:82" ht="71.25">
      <c r="BM108" s="8" t="s">
        <v>19</v>
      </c>
      <c r="CD108" s="1"/>
    </row>
    <row r="109" spans="65:82" ht="99.75">
      <c r="BM109" s="8" t="s">
        <v>18</v>
      </c>
      <c r="CD109" s="1"/>
    </row>
    <row r="110" spans="65:82" ht="85.5">
      <c r="BM110" s="8" t="s">
        <v>18</v>
      </c>
      <c r="CD110" s="1"/>
    </row>
    <row r="111" spans="65:82" ht="85.5">
      <c r="BM111" s="8" t="s">
        <v>67</v>
      </c>
      <c r="CD111" s="1"/>
    </row>
    <row r="112" spans="65:82" ht="71.25">
      <c r="BM112" s="8" t="s">
        <v>65</v>
      </c>
      <c r="CD112" s="1"/>
    </row>
    <row r="113" spans="82:82">
      <c r="CD113" s="1"/>
    </row>
    <row r="114" spans="82:82">
      <c r="CD114" s="1"/>
    </row>
    <row r="115" spans="82:82">
      <c r="CD115" s="1"/>
    </row>
    <row r="116" spans="82:82">
      <c r="CD116" s="1"/>
    </row>
    <row r="117" spans="82:82">
      <c r="CD117" s="1"/>
    </row>
    <row r="118" spans="82:82">
      <c r="CD118" s="1"/>
    </row>
    <row r="119" spans="82:82">
      <c r="CD119" s="1"/>
    </row>
    <row r="120" spans="82:82">
      <c r="CD120" s="1"/>
    </row>
    <row r="121" spans="82:82">
      <c r="CD121" s="1"/>
    </row>
    <row r="122" spans="82:82">
      <c r="CD122" s="1"/>
    </row>
    <row r="123" spans="82:82">
      <c r="CD123" s="1"/>
    </row>
    <row r="124" spans="82:82">
      <c r="CD124" s="1"/>
    </row>
    <row r="125" spans="82:82">
      <c r="CD125" s="1"/>
    </row>
    <row r="126" spans="82:82">
      <c r="CD126" s="1"/>
    </row>
    <row r="127" spans="82:82">
      <c r="CD127" s="1"/>
    </row>
    <row r="128" spans="82:82">
      <c r="CD128" s="1"/>
    </row>
    <row r="129" spans="82:82">
      <c r="CD129" s="1"/>
    </row>
    <row r="130" spans="82:82">
      <c r="CD130" s="1"/>
    </row>
    <row r="131" spans="82:82">
      <c r="CD131" s="1"/>
    </row>
    <row r="132" spans="82:82">
      <c r="CD132" s="1"/>
    </row>
    <row r="133" spans="82:82">
      <c r="CD133" s="1"/>
    </row>
    <row r="134" spans="82:82">
      <c r="CD134" s="1"/>
    </row>
    <row r="135" spans="82:82">
      <c r="CD135" s="1"/>
    </row>
    <row r="136" spans="82:82">
      <c r="CD136" s="1"/>
    </row>
    <row r="137" spans="82:82">
      <c r="CD137" s="1"/>
    </row>
    <row r="138" spans="82:82">
      <c r="CD138" s="1"/>
    </row>
    <row r="139" spans="82:82">
      <c r="CD139" s="1"/>
    </row>
    <row r="140" spans="82:82">
      <c r="CD140" s="1"/>
    </row>
    <row r="141" spans="82:82">
      <c r="CD141" s="1"/>
    </row>
    <row r="142" spans="82:82">
      <c r="CD142" s="1"/>
    </row>
    <row r="143" spans="82:82">
      <c r="CD143" s="1"/>
    </row>
    <row r="144" spans="82:82">
      <c r="CD144" s="1"/>
    </row>
    <row r="145" spans="82:82">
      <c r="CD145" s="1"/>
    </row>
    <row r="146" spans="82:82">
      <c r="CD146" s="1"/>
    </row>
    <row r="147" spans="82:82">
      <c r="CD147" s="1"/>
    </row>
    <row r="148" spans="82:82">
      <c r="CD148" s="1"/>
    </row>
    <row r="149" spans="82:82">
      <c r="CD149" s="1"/>
    </row>
    <row r="150" spans="82:82">
      <c r="CD150" s="1"/>
    </row>
    <row r="151" spans="82:82">
      <c r="CD151" s="1"/>
    </row>
    <row r="152" spans="82:82">
      <c r="CD152" s="1"/>
    </row>
    <row r="153" spans="82:82">
      <c r="CD153" s="1"/>
    </row>
    <row r="154" spans="82:82">
      <c r="CD154" s="1"/>
    </row>
    <row r="155" spans="82:82">
      <c r="CD155" s="1"/>
    </row>
    <row r="156" spans="82:82">
      <c r="CD156" s="1"/>
    </row>
    <row r="157" spans="82:82">
      <c r="CD157" s="1"/>
    </row>
    <row r="158" spans="82:82">
      <c r="CD158" s="1"/>
    </row>
    <row r="159" spans="82:82">
      <c r="CD159" s="1"/>
    </row>
    <row r="160" spans="82:82">
      <c r="CD160" s="1"/>
    </row>
    <row r="161" spans="82:82">
      <c r="CD161" s="1"/>
    </row>
    <row r="162" spans="82:82">
      <c r="CD162" s="1"/>
    </row>
    <row r="163" spans="82:82">
      <c r="CD163" s="1"/>
    </row>
    <row r="164" spans="82:82">
      <c r="CD164" s="1"/>
    </row>
    <row r="165" spans="82:82">
      <c r="CD165" s="1"/>
    </row>
    <row r="166" spans="82:82">
      <c r="CD166" s="1"/>
    </row>
    <row r="167" spans="82:82">
      <c r="CD167" s="1"/>
    </row>
    <row r="168" spans="82:82">
      <c r="CD168" s="1"/>
    </row>
    <row r="169" spans="82:82">
      <c r="CD169" s="1"/>
    </row>
    <row r="170" spans="82:82">
      <c r="CD170" s="1"/>
    </row>
    <row r="171" spans="82:82">
      <c r="CD171" s="1"/>
    </row>
    <row r="172" spans="82:82">
      <c r="CD172" s="1"/>
    </row>
    <row r="173" spans="82:82">
      <c r="CD173" s="1"/>
    </row>
    <row r="174" spans="82:82">
      <c r="CD174" s="1"/>
    </row>
    <row r="175" spans="82:82">
      <c r="CD175" s="1"/>
    </row>
    <row r="176" spans="82:82">
      <c r="CD176" s="1"/>
    </row>
    <row r="177" spans="82:82">
      <c r="CD177" s="1"/>
    </row>
    <row r="178" spans="82:82">
      <c r="CD178" s="1"/>
    </row>
    <row r="179" spans="82:82">
      <c r="CD179" s="1"/>
    </row>
    <row r="180" spans="82:82">
      <c r="CD180" s="1"/>
    </row>
    <row r="181" spans="82:82">
      <c r="CD181" s="1"/>
    </row>
    <row r="182" spans="82:82">
      <c r="CD182" s="1"/>
    </row>
    <row r="183" spans="82:82">
      <c r="CD183" s="1"/>
    </row>
  </sheetData>
  <autoFilter ref="B1:CC68" xr:uid="{F7C28A06-272A-41AD-ADEE-57295910DB47}">
    <filterColumn colId="63">
      <filters>
        <filter val="10.1"/>
        <filter val="10.2"/>
        <filter val="18.1"/>
        <filter val="18.2"/>
        <filter val="18.3"/>
        <filter val="18.4"/>
        <filter val="18.5"/>
        <filter val="18.6"/>
        <filter val="18.7"/>
        <filter val="18.8"/>
        <filter val="18.9"/>
      </filters>
    </filterColumn>
  </autoFilter>
  <pageMargins left="0.2" right="0.2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E5C56-FA4A-4CFB-A029-1F6FB35C0497}">
  <dimension ref="A1:P180"/>
  <sheetViews>
    <sheetView zoomScale="80" zoomScaleNormal="80" workbookViewId="0">
      <selection activeCell="Q14" sqref="Q14"/>
    </sheetView>
  </sheetViews>
  <sheetFormatPr defaultRowHeight="15"/>
  <cols>
    <col min="1" max="1" width="12.28515625" customWidth="1"/>
    <col min="2" max="2" width="22.42578125" customWidth="1"/>
    <col min="3" max="3" width="14.5703125" customWidth="1"/>
    <col min="4" max="4" width="9.5703125" customWidth="1"/>
    <col min="5" max="5" width="15.5703125" customWidth="1"/>
    <col min="6" max="6" width="10.140625" customWidth="1"/>
    <col min="7" max="7" width="13" customWidth="1"/>
    <col min="8" max="8" width="8.5703125" customWidth="1"/>
    <col min="9" max="9" width="7.5703125" customWidth="1"/>
    <col min="10" max="10" width="18.140625" customWidth="1"/>
    <col min="11" max="11" width="13.140625" customWidth="1"/>
    <col min="12" max="13" width="19.140625" customWidth="1"/>
    <col min="14" max="14" width="61.42578125" bestFit="1" customWidth="1"/>
    <col min="15" max="15" width="24.28515625" bestFit="1" customWidth="1"/>
    <col min="16" max="16" width="6.5703125" bestFit="1" customWidth="1"/>
    <col min="17" max="17" width="59.140625" bestFit="1" customWidth="1"/>
    <col min="18" max="18" width="40.28515625" bestFit="1" customWidth="1"/>
    <col min="19" max="19" width="49.140625" bestFit="1" customWidth="1"/>
    <col min="20" max="20" width="46.7109375" bestFit="1" customWidth="1"/>
    <col min="21" max="21" width="47.28515625" bestFit="1" customWidth="1"/>
    <col min="22" max="22" width="77" bestFit="1" customWidth="1"/>
    <col min="23" max="23" width="49.28515625" bestFit="1" customWidth="1"/>
    <col min="24" max="24" width="57.42578125" bestFit="1" customWidth="1"/>
    <col min="25" max="25" width="46.7109375" bestFit="1" customWidth="1"/>
    <col min="26" max="26" width="51" bestFit="1" customWidth="1"/>
    <col min="27" max="27" width="43.5703125" bestFit="1" customWidth="1"/>
    <col min="28" max="28" width="44.42578125" bestFit="1" customWidth="1"/>
    <col min="29" max="29" width="47.140625" bestFit="1" customWidth="1"/>
    <col min="30" max="30" width="45.85546875" bestFit="1" customWidth="1"/>
    <col min="31" max="31" width="47.85546875" bestFit="1" customWidth="1"/>
    <col min="32" max="32" width="44.5703125" bestFit="1" customWidth="1"/>
    <col min="33" max="33" width="46.42578125" bestFit="1" customWidth="1"/>
    <col min="34" max="34" width="43.7109375" bestFit="1" customWidth="1"/>
    <col min="35" max="35" width="47" bestFit="1" customWidth="1"/>
    <col min="36" max="37" width="46.28515625" bestFit="1" customWidth="1"/>
    <col min="38" max="38" width="46.42578125" bestFit="1" customWidth="1"/>
    <col min="39" max="39" width="44.85546875" bestFit="1" customWidth="1"/>
    <col min="40" max="40" width="44.42578125" bestFit="1" customWidth="1"/>
    <col min="41" max="41" width="68.85546875" bestFit="1" customWidth="1"/>
    <col min="42" max="42" width="45.7109375" bestFit="1" customWidth="1"/>
    <col min="43" max="43" width="65" bestFit="1" customWidth="1"/>
    <col min="44" max="44" width="64.42578125" bestFit="1" customWidth="1"/>
    <col min="45" max="45" width="52" bestFit="1" customWidth="1"/>
    <col min="46" max="46" width="47.42578125" bestFit="1" customWidth="1"/>
    <col min="47" max="47" width="43.85546875" bestFit="1" customWidth="1"/>
    <col min="48" max="48" width="46.5703125" bestFit="1" customWidth="1"/>
    <col min="49" max="49" width="45" bestFit="1" customWidth="1"/>
    <col min="50" max="50" width="48.140625" bestFit="1" customWidth="1"/>
    <col min="51" max="51" width="36.5703125" bestFit="1" customWidth="1"/>
    <col min="52" max="52" width="64.28515625" bestFit="1" customWidth="1"/>
    <col min="53" max="53" width="66.7109375" bestFit="1" customWidth="1"/>
    <col min="54" max="54" width="74.28515625" bestFit="1" customWidth="1"/>
    <col min="55" max="55" width="61" bestFit="1" customWidth="1"/>
    <col min="56" max="56" width="47.140625" bestFit="1" customWidth="1"/>
    <col min="57" max="57" width="50.28515625" bestFit="1" customWidth="1"/>
    <col min="58" max="58" width="67" bestFit="1" customWidth="1"/>
    <col min="59" max="59" width="67.42578125" bestFit="1" customWidth="1"/>
    <col min="60" max="60" width="85.28515625" bestFit="1" customWidth="1"/>
    <col min="61" max="61" width="53.5703125" bestFit="1" customWidth="1"/>
    <col min="62" max="62" width="61.28515625" bestFit="1" customWidth="1"/>
    <col min="63" max="63" width="42.28515625" bestFit="1" customWidth="1"/>
    <col min="64" max="64" width="68.42578125" bestFit="1" customWidth="1"/>
    <col min="65" max="65" width="40.140625" bestFit="1" customWidth="1"/>
    <col min="66" max="66" width="59.85546875" bestFit="1" customWidth="1"/>
    <col min="67" max="67" width="60.5703125" bestFit="1" customWidth="1"/>
    <col min="68" max="68" width="61" bestFit="1" customWidth="1"/>
    <col min="69" max="69" width="57.85546875" bestFit="1" customWidth="1"/>
    <col min="70" max="70" width="61.28515625" bestFit="1" customWidth="1"/>
    <col min="71" max="71" width="62.42578125" bestFit="1" customWidth="1"/>
    <col min="72" max="72" width="60.5703125" bestFit="1" customWidth="1"/>
    <col min="73" max="73" width="62.140625" bestFit="1" customWidth="1"/>
  </cols>
  <sheetData>
    <row r="1" spans="1:16">
      <c r="A1" s="69" t="s">
        <v>316</v>
      </c>
      <c r="B1" s="66" t="s">
        <v>326</v>
      </c>
    </row>
    <row r="3" spans="1:16">
      <c r="A3" s="69" t="s">
        <v>796</v>
      </c>
      <c r="B3" s="69" t="s">
        <v>795</v>
      </c>
      <c r="C3" s="69" t="s">
        <v>303</v>
      </c>
      <c r="D3" s="69" t="s">
        <v>627</v>
      </c>
      <c r="E3" s="69" t="s">
        <v>629</v>
      </c>
      <c r="F3" s="69" t="s">
        <v>158</v>
      </c>
      <c r="G3" s="69" t="s">
        <v>171</v>
      </c>
      <c r="H3" s="69" t="s">
        <v>305</v>
      </c>
      <c r="I3" s="69" t="s">
        <v>307</v>
      </c>
      <c r="J3" s="69" t="s">
        <v>308</v>
      </c>
      <c r="K3" s="69" t="s">
        <v>311</v>
      </c>
      <c r="L3" s="69" t="s">
        <v>312</v>
      </c>
      <c r="M3" s="69" t="s">
        <v>313</v>
      </c>
      <c r="N3" s="69" t="s">
        <v>314</v>
      </c>
      <c r="O3" s="69" t="s">
        <v>315</v>
      </c>
    </row>
    <row r="4" spans="1:16">
      <c r="A4" s="66" t="s">
        <v>793</v>
      </c>
      <c r="B4" s="66" t="s">
        <v>317</v>
      </c>
      <c r="C4" s="66" t="s">
        <v>319</v>
      </c>
      <c r="D4" s="66" t="s">
        <v>628</v>
      </c>
      <c r="E4" s="66">
        <v>1</v>
      </c>
      <c r="F4" s="66" t="s">
        <v>191</v>
      </c>
      <c r="G4" s="66" t="s">
        <v>172</v>
      </c>
      <c r="H4" s="66" t="s">
        <v>191</v>
      </c>
      <c r="I4" s="66">
        <v>81.5</v>
      </c>
      <c r="J4" s="66">
        <v>88.02</v>
      </c>
      <c r="K4" s="66" t="s">
        <v>321</v>
      </c>
      <c r="L4" s="66" t="s">
        <v>322</v>
      </c>
      <c r="M4" s="66" t="s">
        <v>323</v>
      </c>
      <c r="N4" s="66" t="s">
        <v>324</v>
      </c>
      <c r="O4" s="66" t="s">
        <v>325</v>
      </c>
      <c r="P4" s="70">
        <v>100</v>
      </c>
    </row>
    <row r="5" spans="1:16">
      <c r="B5" s="66" t="s">
        <v>318</v>
      </c>
      <c r="C5" s="66" t="s">
        <v>320</v>
      </c>
      <c r="D5" s="66" t="s">
        <v>628</v>
      </c>
      <c r="E5" s="66">
        <v>1</v>
      </c>
      <c r="F5" s="66" t="s">
        <v>192</v>
      </c>
      <c r="G5" s="66" t="s">
        <v>172</v>
      </c>
      <c r="H5" s="66" t="s">
        <v>192</v>
      </c>
      <c r="I5" s="66">
        <v>81.5</v>
      </c>
      <c r="J5" s="66">
        <v>88.02</v>
      </c>
      <c r="K5" s="66" t="s">
        <v>327</v>
      </c>
      <c r="L5" s="66" t="s">
        <v>322</v>
      </c>
      <c r="M5" s="66" t="s">
        <v>323</v>
      </c>
      <c r="N5" s="66" t="s">
        <v>328</v>
      </c>
      <c r="O5" s="66" t="s">
        <v>329</v>
      </c>
      <c r="P5" s="70">
        <v>100</v>
      </c>
    </row>
    <row r="6" spans="1:16">
      <c r="A6" s="66" t="s">
        <v>794</v>
      </c>
      <c r="B6" s="66" t="s">
        <v>317</v>
      </c>
      <c r="C6" s="66" t="s">
        <v>319</v>
      </c>
      <c r="D6" s="66" t="s">
        <v>628</v>
      </c>
      <c r="E6" s="66">
        <v>1</v>
      </c>
      <c r="F6" s="66" t="s">
        <v>191</v>
      </c>
      <c r="G6" s="66" t="s">
        <v>172</v>
      </c>
      <c r="H6" s="66" t="s">
        <v>191</v>
      </c>
      <c r="I6" s="66">
        <v>81.5</v>
      </c>
      <c r="J6" s="66">
        <v>88.02</v>
      </c>
      <c r="K6" s="66" t="s">
        <v>321</v>
      </c>
      <c r="L6" s="66" t="s">
        <v>322</v>
      </c>
      <c r="M6" s="66" t="s">
        <v>323</v>
      </c>
      <c r="N6" s="66" t="s">
        <v>324</v>
      </c>
      <c r="O6" s="66" t="s">
        <v>325</v>
      </c>
      <c r="P6" s="70"/>
    </row>
    <row r="7" spans="1:16">
      <c r="B7" s="66" t="s">
        <v>318</v>
      </c>
      <c r="C7" s="66" t="s">
        <v>320</v>
      </c>
      <c r="D7" s="66" t="s">
        <v>628</v>
      </c>
      <c r="E7" s="66">
        <v>1</v>
      </c>
      <c r="F7" s="66" t="s">
        <v>192</v>
      </c>
      <c r="G7" s="66" t="s">
        <v>172</v>
      </c>
      <c r="H7" s="66" t="s">
        <v>192</v>
      </c>
      <c r="I7" s="66">
        <v>81.5</v>
      </c>
      <c r="J7" s="66">
        <v>88.02</v>
      </c>
      <c r="K7" s="66" t="s">
        <v>327</v>
      </c>
      <c r="L7" s="66" t="s">
        <v>322</v>
      </c>
      <c r="M7" s="66" t="s">
        <v>323</v>
      </c>
      <c r="N7" s="66" t="s">
        <v>328</v>
      </c>
      <c r="O7" s="66" t="s">
        <v>329</v>
      </c>
      <c r="P7" s="70">
        <v>200</v>
      </c>
    </row>
    <row r="8" spans="1:16">
      <c r="A8" s="66" t="s">
        <v>697</v>
      </c>
      <c r="B8" s="66" t="s">
        <v>317</v>
      </c>
      <c r="C8" s="66" t="s">
        <v>319</v>
      </c>
      <c r="D8" s="66" t="s">
        <v>628</v>
      </c>
      <c r="E8" s="66">
        <v>1</v>
      </c>
      <c r="F8" s="66" t="s">
        <v>191</v>
      </c>
      <c r="G8" s="66" t="s">
        <v>172</v>
      </c>
      <c r="H8" s="66" t="s">
        <v>191</v>
      </c>
      <c r="I8" s="66">
        <v>81.5</v>
      </c>
      <c r="J8" s="66">
        <v>88.02</v>
      </c>
      <c r="K8" s="66" t="s">
        <v>321</v>
      </c>
      <c r="L8" s="66" t="s">
        <v>322</v>
      </c>
      <c r="M8" s="66" t="s">
        <v>323</v>
      </c>
      <c r="N8" s="66" t="s">
        <v>324</v>
      </c>
      <c r="O8" s="66" t="s">
        <v>325</v>
      </c>
      <c r="P8" s="70"/>
    </row>
    <row r="9" spans="1:16">
      <c r="B9" s="66" t="s">
        <v>318</v>
      </c>
      <c r="C9" s="66" t="s">
        <v>320</v>
      </c>
      <c r="D9" s="66" t="s">
        <v>628</v>
      </c>
      <c r="E9" s="66">
        <v>1</v>
      </c>
      <c r="F9" s="66" t="s">
        <v>192</v>
      </c>
      <c r="G9" s="66" t="s">
        <v>172</v>
      </c>
      <c r="H9" s="66" t="s">
        <v>192</v>
      </c>
      <c r="I9" s="66">
        <v>81.5</v>
      </c>
      <c r="J9" s="66">
        <v>88.02</v>
      </c>
      <c r="K9" s="66" t="s">
        <v>327</v>
      </c>
      <c r="L9" s="66" t="s">
        <v>322</v>
      </c>
      <c r="M9" s="66" t="s">
        <v>323</v>
      </c>
      <c r="N9" s="66" t="s">
        <v>328</v>
      </c>
      <c r="O9" s="66" t="s">
        <v>329</v>
      </c>
      <c r="P9" s="70"/>
    </row>
    <row r="10" spans="1:16">
      <c r="A10" s="66" t="s">
        <v>791</v>
      </c>
      <c r="B10" s="66" t="s">
        <v>317</v>
      </c>
      <c r="C10" s="66" t="s">
        <v>319</v>
      </c>
      <c r="D10" s="66" t="s">
        <v>628</v>
      </c>
      <c r="E10" s="66">
        <v>1</v>
      </c>
      <c r="F10" s="66" t="s">
        <v>191</v>
      </c>
      <c r="G10" s="66" t="s">
        <v>172</v>
      </c>
      <c r="H10" s="66" t="s">
        <v>191</v>
      </c>
      <c r="I10" s="66">
        <v>81.5</v>
      </c>
      <c r="J10" s="66">
        <v>88.02</v>
      </c>
      <c r="K10" s="66" t="s">
        <v>321</v>
      </c>
      <c r="L10" s="66" t="s">
        <v>322</v>
      </c>
      <c r="M10" s="66" t="s">
        <v>323</v>
      </c>
      <c r="N10" s="66" t="s">
        <v>324</v>
      </c>
      <c r="O10" s="66" t="s">
        <v>325</v>
      </c>
      <c r="P10" s="70"/>
    </row>
    <row r="11" spans="1:16">
      <c r="B11" s="66" t="s">
        <v>318</v>
      </c>
      <c r="C11" s="66" t="s">
        <v>320</v>
      </c>
      <c r="D11" s="66" t="s">
        <v>628</v>
      </c>
      <c r="E11" s="66">
        <v>1</v>
      </c>
      <c r="F11" s="66" t="s">
        <v>192</v>
      </c>
      <c r="G11" s="66" t="s">
        <v>172</v>
      </c>
      <c r="H11" s="66" t="s">
        <v>192</v>
      </c>
      <c r="I11" s="66">
        <v>81.5</v>
      </c>
      <c r="J11" s="66">
        <v>88.02</v>
      </c>
      <c r="K11" s="66" t="s">
        <v>327</v>
      </c>
      <c r="L11" s="66" t="s">
        <v>322</v>
      </c>
      <c r="M11" s="66" t="s">
        <v>323</v>
      </c>
      <c r="N11" s="66" t="s">
        <v>328</v>
      </c>
      <c r="O11" s="66" t="s">
        <v>329</v>
      </c>
      <c r="P11" s="70"/>
    </row>
    <row r="12" spans="1:16">
      <c r="A12" s="66" t="s">
        <v>790</v>
      </c>
      <c r="B12" s="66" t="s">
        <v>317</v>
      </c>
      <c r="C12" s="66" t="s">
        <v>319</v>
      </c>
      <c r="D12" s="66" t="s">
        <v>628</v>
      </c>
      <c r="E12" s="66">
        <v>1</v>
      </c>
      <c r="F12" s="66" t="s">
        <v>191</v>
      </c>
      <c r="G12" s="66" t="s">
        <v>172</v>
      </c>
      <c r="H12" s="66" t="s">
        <v>191</v>
      </c>
      <c r="I12" s="66">
        <v>81.5</v>
      </c>
      <c r="J12" s="66">
        <v>88.02</v>
      </c>
      <c r="K12" s="66" t="s">
        <v>321</v>
      </c>
      <c r="L12" s="66" t="s">
        <v>322</v>
      </c>
      <c r="M12" s="66" t="s">
        <v>323</v>
      </c>
      <c r="N12" s="66" t="s">
        <v>324</v>
      </c>
      <c r="O12" s="66" t="s">
        <v>325</v>
      </c>
      <c r="P12" s="70">
        <v>5</v>
      </c>
    </row>
    <row r="13" spans="1:16">
      <c r="B13" s="66" t="s">
        <v>318</v>
      </c>
      <c r="C13" s="66" t="s">
        <v>320</v>
      </c>
      <c r="D13" s="66" t="s">
        <v>628</v>
      </c>
      <c r="E13" s="66">
        <v>1</v>
      </c>
      <c r="F13" s="66" t="s">
        <v>192</v>
      </c>
      <c r="G13" s="66" t="s">
        <v>172</v>
      </c>
      <c r="H13" s="66" t="s">
        <v>192</v>
      </c>
      <c r="I13" s="66">
        <v>81.5</v>
      </c>
      <c r="J13" s="66">
        <v>88.02</v>
      </c>
      <c r="K13" s="66" t="s">
        <v>327</v>
      </c>
      <c r="L13" s="66" t="s">
        <v>322</v>
      </c>
      <c r="M13" s="66" t="s">
        <v>323</v>
      </c>
      <c r="N13" s="66" t="s">
        <v>328</v>
      </c>
      <c r="O13" s="66" t="s">
        <v>329</v>
      </c>
      <c r="P13" s="70">
        <v>5</v>
      </c>
    </row>
    <row r="14" spans="1:16">
      <c r="A14" s="66" t="s">
        <v>787</v>
      </c>
      <c r="B14" s="66" t="s">
        <v>317</v>
      </c>
      <c r="C14" s="66" t="s">
        <v>319</v>
      </c>
      <c r="D14" s="66" t="s">
        <v>628</v>
      </c>
      <c r="E14" s="66">
        <v>1</v>
      </c>
      <c r="F14" s="66" t="s">
        <v>191</v>
      </c>
      <c r="G14" s="66" t="s">
        <v>172</v>
      </c>
      <c r="H14" s="66" t="s">
        <v>191</v>
      </c>
      <c r="I14" s="66">
        <v>81.5</v>
      </c>
      <c r="J14" s="66">
        <v>88.02</v>
      </c>
      <c r="K14" s="66" t="s">
        <v>321</v>
      </c>
      <c r="L14" s="66" t="s">
        <v>322</v>
      </c>
      <c r="M14" s="66" t="s">
        <v>323</v>
      </c>
      <c r="N14" s="66" t="s">
        <v>324</v>
      </c>
      <c r="O14" s="66" t="s">
        <v>325</v>
      </c>
      <c r="P14" s="70">
        <v>120</v>
      </c>
    </row>
    <row r="15" spans="1:16">
      <c r="B15" s="66" t="s">
        <v>318</v>
      </c>
      <c r="C15" s="66" t="s">
        <v>320</v>
      </c>
      <c r="D15" s="66" t="s">
        <v>628</v>
      </c>
      <c r="E15" s="66">
        <v>1</v>
      </c>
      <c r="F15" s="66" t="s">
        <v>192</v>
      </c>
      <c r="G15" s="66" t="s">
        <v>172</v>
      </c>
      <c r="H15" s="66" t="s">
        <v>192</v>
      </c>
      <c r="I15" s="66">
        <v>81.5</v>
      </c>
      <c r="J15" s="66">
        <v>88.02</v>
      </c>
      <c r="K15" s="66" t="s">
        <v>327</v>
      </c>
      <c r="L15" s="66" t="s">
        <v>322</v>
      </c>
      <c r="M15" s="66" t="s">
        <v>323</v>
      </c>
      <c r="N15" s="66" t="s">
        <v>328</v>
      </c>
      <c r="O15" s="66" t="s">
        <v>329</v>
      </c>
      <c r="P15" s="70">
        <v>120</v>
      </c>
    </row>
    <row r="16" spans="1:16">
      <c r="A16" s="66" t="s">
        <v>788</v>
      </c>
      <c r="B16" s="66" t="s">
        <v>317</v>
      </c>
      <c r="C16" s="66" t="s">
        <v>319</v>
      </c>
      <c r="D16" s="66" t="s">
        <v>628</v>
      </c>
      <c r="E16" s="66">
        <v>1</v>
      </c>
      <c r="F16" s="66" t="s">
        <v>191</v>
      </c>
      <c r="G16" s="66" t="s">
        <v>172</v>
      </c>
      <c r="H16" s="66" t="s">
        <v>191</v>
      </c>
      <c r="I16" s="66">
        <v>81.5</v>
      </c>
      <c r="J16" s="66">
        <v>88.02</v>
      </c>
      <c r="K16" s="66" t="s">
        <v>321</v>
      </c>
      <c r="L16" s="66" t="s">
        <v>322</v>
      </c>
      <c r="M16" s="66" t="s">
        <v>323</v>
      </c>
      <c r="N16" s="66" t="s">
        <v>324</v>
      </c>
      <c r="O16" s="66" t="s">
        <v>325</v>
      </c>
      <c r="P16" s="70"/>
    </row>
    <row r="17" spans="1:16">
      <c r="B17" s="66" t="s">
        <v>318</v>
      </c>
      <c r="C17" s="66" t="s">
        <v>320</v>
      </c>
      <c r="D17" s="66" t="s">
        <v>628</v>
      </c>
      <c r="E17" s="66">
        <v>1</v>
      </c>
      <c r="F17" s="66" t="s">
        <v>192</v>
      </c>
      <c r="G17" s="66" t="s">
        <v>172</v>
      </c>
      <c r="H17" s="66" t="s">
        <v>192</v>
      </c>
      <c r="I17" s="66">
        <v>81.5</v>
      </c>
      <c r="J17" s="66">
        <v>88.02</v>
      </c>
      <c r="K17" s="66" t="s">
        <v>327</v>
      </c>
      <c r="L17" s="66" t="s">
        <v>322</v>
      </c>
      <c r="M17" s="66" t="s">
        <v>323</v>
      </c>
      <c r="N17" s="66" t="s">
        <v>328</v>
      </c>
      <c r="O17" s="66" t="s">
        <v>329</v>
      </c>
      <c r="P17" s="70"/>
    </row>
    <row r="18" spans="1:16">
      <c r="A18" s="66" t="s">
        <v>792</v>
      </c>
      <c r="B18" s="66" t="s">
        <v>317</v>
      </c>
      <c r="C18" s="66" t="s">
        <v>319</v>
      </c>
      <c r="D18" s="66" t="s">
        <v>628</v>
      </c>
      <c r="E18" s="66">
        <v>1</v>
      </c>
      <c r="F18" s="66" t="s">
        <v>191</v>
      </c>
      <c r="G18" s="66" t="s">
        <v>172</v>
      </c>
      <c r="H18" s="66" t="s">
        <v>191</v>
      </c>
      <c r="I18" s="66">
        <v>81.5</v>
      </c>
      <c r="J18" s="66">
        <v>88.02</v>
      </c>
      <c r="K18" s="66" t="s">
        <v>321</v>
      </c>
      <c r="L18" s="66" t="s">
        <v>322</v>
      </c>
      <c r="M18" s="66" t="s">
        <v>323</v>
      </c>
      <c r="N18" s="66" t="s">
        <v>324</v>
      </c>
      <c r="O18" s="66" t="s">
        <v>325</v>
      </c>
      <c r="P18" s="70"/>
    </row>
    <row r="19" spans="1:16">
      <c r="B19" s="66" t="s">
        <v>318</v>
      </c>
      <c r="C19" s="66" t="s">
        <v>320</v>
      </c>
      <c r="D19" s="66" t="s">
        <v>628</v>
      </c>
      <c r="E19" s="66">
        <v>1</v>
      </c>
      <c r="F19" s="66" t="s">
        <v>192</v>
      </c>
      <c r="G19" s="66" t="s">
        <v>172</v>
      </c>
      <c r="H19" s="66" t="s">
        <v>192</v>
      </c>
      <c r="I19" s="66">
        <v>81.5</v>
      </c>
      <c r="J19" s="66">
        <v>88.02</v>
      </c>
      <c r="K19" s="66" t="s">
        <v>327</v>
      </c>
      <c r="L19" s="66" t="s">
        <v>322</v>
      </c>
      <c r="M19" s="66" t="s">
        <v>323</v>
      </c>
      <c r="N19" s="66" t="s">
        <v>328</v>
      </c>
      <c r="O19" s="66" t="s">
        <v>329</v>
      </c>
      <c r="P19" s="70"/>
    </row>
    <row r="20" spans="1:16">
      <c r="A20" s="66" t="s">
        <v>784</v>
      </c>
      <c r="B20" s="66" t="s">
        <v>317</v>
      </c>
      <c r="C20" s="66" t="s">
        <v>319</v>
      </c>
      <c r="D20" s="66" t="s">
        <v>628</v>
      </c>
      <c r="E20" s="66">
        <v>1</v>
      </c>
      <c r="F20" s="66" t="s">
        <v>191</v>
      </c>
      <c r="G20" s="66" t="s">
        <v>172</v>
      </c>
      <c r="H20" s="66" t="s">
        <v>191</v>
      </c>
      <c r="I20" s="66">
        <v>81.5</v>
      </c>
      <c r="J20" s="66">
        <v>88.02</v>
      </c>
      <c r="K20" s="66" t="s">
        <v>321</v>
      </c>
      <c r="L20" s="66" t="s">
        <v>322</v>
      </c>
      <c r="M20" s="66" t="s">
        <v>323</v>
      </c>
      <c r="N20" s="66" t="s">
        <v>324</v>
      </c>
      <c r="O20" s="66" t="s">
        <v>325</v>
      </c>
      <c r="P20" s="70"/>
    </row>
    <row r="21" spans="1:16">
      <c r="B21" s="66" t="s">
        <v>318</v>
      </c>
      <c r="C21" s="66" t="s">
        <v>320</v>
      </c>
      <c r="D21" s="66" t="s">
        <v>628</v>
      </c>
      <c r="E21" s="66">
        <v>1</v>
      </c>
      <c r="F21" s="66" t="s">
        <v>192</v>
      </c>
      <c r="G21" s="66" t="s">
        <v>172</v>
      </c>
      <c r="H21" s="66" t="s">
        <v>192</v>
      </c>
      <c r="I21" s="66">
        <v>81.5</v>
      </c>
      <c r="J21" s="66">
        <v>88.02</v>
      </c>
      <c r="K21" s="66" t="s">
        <v>327</v>
      </c>
      <c r="L21" s="66" t="s">
        <v>322</v>
      </c>
      <c r="M21" s="66" t="s">
        <v>323</v>
      </c>
      <c r="N21" s="66" t="s">
        <v>328</v>
      </c>
      <c r="O21" s="66" t="s">
        <v>329</v>
      </c>
      <c r="P21" s="70"/>
    </row>
    <row r="22" spans="1:16">
      <c r="A22" s="66" t="s">
        <v>785</v>
      </c>
      <c r="B22" s="66" t="s">
        <v>317</v>
      </c>
      <c r="C22" s="66" t="s">
        <v>319</v>
      </c>
      <c r="D22" s="66" t="s">
        <v>628</v>
      </c>
      <c r="E22" s="66">
        <v>1</v>
      </c>
      <c r="F22" s="66" t="s">
        <v>191</v>
      </c>
      <c r="G22" s="66" t="s">
        <v>172</v>
      </c>
      <c r="H22" s="66" t="s">
        <v>191</v>
      </c>
      <c r="I22" s="66">
        <v>81.5</v>
      </c>
      <c r="J22" s="66">
        <v>88.02</v>
      </c>
      <c r="K22" s="66" t="s">
        <v>321</v>
      </c>
      <c r="L22" s="66" t="s">
        <v>322</v>
      </c>
      <c r="M22" s="66" t="s">
        <v>323</v>
      </c>
      <c r="N22" s="66" t="s">
        <v>324</v>
      </c>
      <c r="O22" s="66" t="s">
        <v>325</v>
      </c>
      <c r="P22" s="70">
        <v>170</v>
      </c>
    </row>
    <row r="23" spans="1:16">
      <c r="B23" s="66" t="s">
        <v>318</v>
      </c>
      <c r="C23" s="66" t="s">
        <v>320</v>
      </c>
      <c r="D23" s="66" t="s">
        <v>628</v>
      </c>
      <c r="E23" s="66">
        <v>1</v>
      </c>
      <c r="F23" s="66" t="s">
        <v>192</v>
      </c>
      <c r="G23" s="66" t="s">
        <v>172</v>
      </c>
      <c r="H23" s="66" t="s">
        <v>192</v>
      </c>
      <c r="I23" s="66">
        <v>81.5</v>
      </c>
      <c r="J23" s="66">
        <v>88.02</v>
      </c>
      <c r="K23" s="66" t="s">
        <v>327</v>
      </c>
      <c r="L23" s="66" t="s">
        <v>322</v>
      </c>
      <c r="M23" s="66" t="s">
        <v>323</v>
      </c>
      <c r="N23" s="66" t="s">
        <v>328</v>
      </c>
      <c r="O23" s="66" t="s">
        <v>329</v>
      </c>
      <c r="P23" s="70">
        <v>180</v>
      </c>
    </row>
    <row r="24" spans="1:16">
      <c r="A24" s="66" t="s">
        <v>789</v>
      </c>
      <c r="B24" s="66" t="s">
        <v>317</v>
      </c>
      <c r="C24" s="66" t="s">
        <v>319</v>
      </c>
      <c r="D24" s="66" t="s">
        <v>628</v>
      </c>
      <c r="E24" s="66">
        <v>1</v>
      </c>
      <c r="F24" s="66" t="s">
        <v>191</v>
      </c>
      <c r="G24" s="66" t="s">
        <v>172</v>
      </c>
      <c r="H24" s="66" t="s">
        <v>191</v>
      </c>
      <c r="I24" s="66">
        <v>81.5</v>
      </c>
      <c r="J24" s="66">
        <v>88.02</v>
      </c>
      <c r="K24" s="66" t="s">
        <v>321</v>
      </c>
      <c r="L24" s="66" t="s">
        <v>322</v>
      </c>
      <c r="M24" s="66" t="s">
        <v>323</v>
      </c>
      <c r="N24" s="66" t="s">
        <v>324</v>
      </c>
      <c r="O24" s="66" t="s">
        <v>325</v>
      </c>
      <c r="P24" s="70">
        <v>100</v>
      </c>
    </row>
    <row r="25" spans="1:16">
      <c r="B25" s="66" t="s">
        <v>318</v>
      </c>
      <c r="C25" s="66" t="s">
        <v>320</v>
      </c>
      <c r="D25" s="66" t="s">
        <v>628</v>
      </c>
      <c r="E25" s="66">
        <v>1</v>
      </c>
      <c r="F25" s="66" t="s">
        <v>192</v>
      </c>
      <c r="G25" s="66" t="s">
        <v>172</v>
      </c>
      <c r="H25" s="66" t="s">
        <v>192</v>
      </c>
      <c r="I25" s="66">
        <v>81.5</v>
      </c>
      <c r="J25" s="66">
        <v>88.02</v>
      </c>
      <c r="K25" s="66" t="s">
        <v>327</v>
      </c>
      <c r="L25" s="66" t="s">
        <v>322</v>
      </c>
      <c r="M25" s="66" t="s">
        <v>323</v>
      </c>
      <c r="N25" s="66" t="s">
        <v>328</v>
      </c>
      <c r="O25" s="66" t="s">
        <v>329</v>
      </c>
      <c r="P25" s="70">
        <v>300</v>
      </c>
    </row>
    <row r="26" spans="1:16">
      <c r="A26" s="66" t="s">
        <v>786</v>
      </c>
      <c r="B26" s="66" t="s">
        <v>317</v>
      </c>
      <c r="C26" s="66" t="s">
        <v>319</v>
      </c>
      <c r="D26" s="66" t="s">
        <v>628</v>
      </c>
      <c r="E26" s="66">
        <v>1</v>
      </c>
      <c r="F26" s="66" t="s">
        <v>191</v>
      </c>
      <c r="G26" s="66" t="s">
        <v>172</v>
      </c>
      <c r="H26" s="66" t="s">
        <v>191</v>
      </c>
      <c r="I26" s="66">
        <v>81.5</v>
      </c>
      <c r="J26" s="66">
        <v>88.02</v>
      </c>
      <c r="K26" s="66" t="s">
        <v>321</v>
      </c>
      <c r="L26" s="66" t="s">
        <v>322</v>
      </c>
      <c r="M26" s="66" t="s">
        <v>323</v>
      </c>
      <c r="N26" s="66" t="s">
        <v>324</v>
      </c>
      <c r="O26" s="66" t="s">
        <v>325</v>
      </c>
      <c r="P26" s="70">
        <v>250</v>
      </c>
    </row>
    <row r="27" spans="1:16">
      <c r="B27" s="66" t="s">
        <v>318</v>
      </c>
      <c r="C27" s="66" t="s">
        <v>320</v>
      </c>
      <c r="D27" s="66" t="s">
        <v>628</v>
      </c>
      <c r="E27" s="66">
        <v>1</v>
      </c>
      <c r="F27" s="66" t="s">
        <v>192</v>
      </c>
      <c r="G27" s="66" t="s">
        <v>172</v>
      </c>
      <c r="H27" s="66" t="s">
        <v>192</v>
      </c>
      <c r="I27" s="66">
        <v>81.5</v>
      </c>
      <c r="J27" s="66">
        <v>88.02</v>
      </c>
      <c r="K27" s="66" t="s">
        <v>327</v>
      </c>
      <c r="L27" s="66" t="s">
        <v>322</v>
      </c>
      <c r="M27" s="66" t="s">
        <v>323</v>
      </c>
      <c r="N27" s="66" t="s">
        <v>328</v>
      </c>
      <c r="O27" s="66" t="s">
        <v>329</v>
      </c>
      <c r="P27" s="70">
        <v>250</v>
      </c>
    </row>
    <row r="28" spans="1:16">
      <c r="A28" s="66" t="s">
        <v>780</v>
      </c>
      <c r="B28" s="66" t="s">
        <v>317</v>
      </c>
      <c r="C28" s="66" t="s">
        <v>319</v>
      </c>
      <c r="D28" s="66" t="s">
        <v>628</v>
      </c>
      <c r="E28" s="66">
        <v>1</v>
      </c>
      <c r="F28" s="66" t="s">
        <v>191</v>
      </c>
      <c r="G28" s="66" t="s">
        <v>172</v>
      </c>
      <c r="H28" s="66" t="s">
        <v>191</v>
      </c>
      <c r="I28" s="66">
        <v>81.5</v>
      </c>
      <c r="J28" s="66">
        <v>88.02</v>
      </c>
      <c r="K28" s="66" t="s">
        <v>321</v>
      </c>
      <c r="L28" s="66" t="s">
        <v>322</v>
      </c>
      <c r="M28" s="66" t="s">
        <v>323</v>
      </c>
      <c r="N28" s="66" t="s">
        <v>324</v>
      </c>
      <c r="O28" s="66" t="s">
        <v>325</v>
      </c>
      <c r="P28" s="70">
        <v>500</v>
      </c>
    </row>
    <row r="29" spans="1:16">
      <c r="B29" s="66" t="s">
        <v>318</v>
      </c>
      <c r="C29" s="66" t="s">
        <v>320</v>
      </c>
      <c r="D29" s="66" t="s">
        <v>628</v>
      </c>
      <c r="E29" s="66">
        <v>1</v>
      </c>
      <c r="F29" s="66" t="s">
        <v>192</v>
      </c>
      <c r="G29" s="66" t="s">
        <v>172</v>
      </c>
      <c r="H29" s="66" t="s">
        <v>192</v>
      </c>
      <c r="I29" s="66">
        <v>81.5</v>
      </c>
      <c r="J29" s="66">
        <v>88.02</v>
      </c>
      <c r="K29" s="66" t="s">
        <v>327</v>
      </c>
      <c r="L29" s="66" t="s">
        <v>322</v>
      </c>
      <c r="M29" s="66" t="s">
        <v>323</v>
      </c>
      <c r="N29" s="66" t="s">
        <v>328</v>
      </c>
      <c r="O29" s="66" t="s">
        <v>329</v>
      </c>
      <c r="P29" s="70">
        <v>500</v>
      </c>
    </row>
    <row r="30" spans="1:16">
      <c r="A30" s="66" t="s">
        <v>782</v>
      </c>
      <c r="B30" s="66" t="s">
        <v>317</v>
      </c>
      <c r="C30" s="66" t="s">
        <v>319</v>
      </c>
      <c r="D30" s="66" t="s">
        <v>628</v>
      </c>
      <c r="E30" s="66">
        <v>1</v>
      </c>
      <c r="F30" s="66" t="s">
        <v>191</v>
      </c>
      <c r="G30" s="66" t="s">
        <v>172</v>
      </c>
      <c r="H30" s="66" t="s">
        <v>191</v>
      </c>
      <c r="I30" s="66">
        <v>81.5</v>
      </c>
      <c r="J30" s="66">
        <v>88.02</v>
      </c>
      <c r="K30" s="66" t="s">
        <v>321</v>
      </c>
      <c r="L30" s="66" t="s">
        <v>322</v>
      </c>
      <c r="M30" s="66" t="s">
        <v>323</v>
      </c>
      <c r="N30" s="66" t="s">
        <v>324</v>
      </c>
      <c r="O30" s="66" t="s">
        <v>325</v>
      </c>
      <c r="P30" s="70">
        <v>180</v>
      </c>
    </row>
    <row r="31" spans="1:16">
      <c r="B31" s="66" t="s">
        <v>318</v>
      </c>
      <c r="C31" s="66" t="s">
        <v>320</v>
      </c>
      <c r="D31" s="66" t="s">
        <v>628</v>
      </c>
      <c r="E31" s="66">
        <v>1</v>
      </c>
      <c r="F31" s="66" t="s">
        <v>192</v>
      </c>
      <c r="G31" s="66" t="s">
        <v>172</v>
      </c>
      <c r="H31" s="66" t="s">
        <v>192</v>
      </c>
      <c r="I31" s="66">
        <v>81.5</v>
      </c>
      <c r="J31" s="66">
        <v>88.02</v>
      </c>
      <c r="K31" s="66" t="s">
        <v>327</v>
      </c>
      <c r="L31" s="66" t="s">
        <v>322</v>
      </c>
      <c r="M31" s="66" t="s">
        <v>323</v>
      </c>
      <c r="N31" s="66" t="s">
        <v>328</v>
      </c>
      <c r="O31" s="66" t="s">
        <v>329</v>
      </c>
      <c r="P31" s="70">
        <v>180</v>
      </c>
    </row>
    <row r="32" spans="1:16">
      <c r="A32" s="66" t="s">
        <v>783</v>
      </c>
      <c r="B32" s="66" t="s">
        <v>317</v>
      </c>
      <c r="C32" s="66" t="s">
        <v>319</v>
      </c>
      <c r="D32" s="66" t="s">
        <v>628</v>
      </c>
      <c r="E32" s="66">
        <v>1</v>
      </c>
      <c r="F32" s="66" t="s">
        <v>191</v>
      </c>
      <c r="G32" s="66" t="s">
        <v>172</v>
      </c>
      <c r="H32" s="66" t="s">
        <v>191</v>
      </c>
      <c r="I32" s="66">
        <v>81.5</v>
      </c>
      <c r="J32" s="66">
        <v>88.02</v>
      </c>
      <c r="K32" s="66" t="s">
        <v>321</v>
      </c>
      <c r="L32" s="66" t="s">
        <v>322</v>
      </c>
      <c r="M32" s="66" t="s">
        <v>323</v>
      </c>
      <c r="N32" s="66" t="s">
        <v>324</v>
      </c>
      <c r="O32" s="66" t="s">
        <v>325</v>
      </c>
      <c r="P32" s="70"/>
    </row>
    <row r="33" spans="1:16">
      <c r="B33" s="66" t="s">
        <v>318</v>
      </c>
      <c r="C33" s="66" t="s">
        <v>320</v>
      </c>
      <c r="D33" s="66" t="s">
        <v>628</v>
      </c>
      <c r="E33" s="66">
        <v>1</v>
      </c>
      <c r="F33" s="66" t="s">
        <v>192</v>
      </c>
      <c r="G33" s="66" t="s">
        <v>172</v>
      </c>
      <c r="H33" s="66" t="s">
        <v>192</v>
      </c>
      <c r="I33" s="66">
        <v>81.5</v>
      </c>
      <c r="J33" s="66">
        <v>88.02</v>
      </c>
      <c r="K33" s="66" t="s">
        <v>327</v>
      </c>
      <c r="L33" s="66" t="s">
        <v>322</v>
      </c>
      <c r="M33" s="66" t="s">
        <v>323</v>
      </c>
      <c r="N33" s="66" t="s">
        <v>328</v>
      </c>
      <c r="O33" s="66" t="s">
        <v>329</v>
      </c>
      <c r="P33" s="70"/>
    </row>
    <row r="34" spans="1:16">
      <c r="A34" s="66" t="s">
        <v>781</v>
      </c>
      <c r="B34" s="66" t="s">
        <v>317</v>
      </c>
      <c r="C34" s="66" t="s">
        <v>319</v>
      </c>
      <c r="D34" s="66" t="s">
        <v>628</v>
      </c>
      <c r="E34" s="66">
        <v>1</v>
      </c>
      <c r="F34" s="66" t="s">
        <v>191</v>
      </c>
      <c r="G34" s="66" t="s">
        <v>172</v>
      </c>
      <c r="H34" s="66" t="s">
        <v>191</v>
      </c>
      <c r="I34" s="66">
        <v>81.5</v>
      </c>
      <c r="J34" s="66">
        <v>88.02</v>
      </c>
      <c r="K34" s="66" t="s">
        <v>321</v>
      </c>
      <c r="L34" s="66" t="s">
        <v>322</v>
      </c>
      <c r="M34" s="66" t="s">
        <v>323</v>
      </c>
      <c r="N34" s="66" t="s">
        <v>324</v>
      </c>
      <c r="O34" s="66" t="s">
        <v>325</v>
      </c>
      <c r="P34" s="70">
        <v>21</v>
      </c>
    </row>
    <row r="35" spans="1:16">
      <c r="B35" s="66" t="s">
        <v>318</v>
      </c>
      <c r="C35" s="66" t="s">
        <v>320</v>
      </c>
      <c r="D35" s="66" t="s">
        <v>628</v>
      </c>
      <c r="E35" s="66">
        <v>1</v>
      </c>
      <c r="F35" s="66" t="s">
        <v>192</v>
      </c>
      <c r="G35" s="66" t="s">
        <v>172</v>
      </c>
      <c r="H35" s="66" t="s">
        <v>192</v>
      </c>
      <c r="I35" s="66">
        <v>81.5</v>
      </c>
      <c r="J35" s="66">
        <v>88.02</v>
      </c>
      <c r="K35" s="66" t="s">
        <v>327</v>
      </c>
      <c r="L35" s="66" t="s">
        <v>322</v>
      </c>
      <c r="M35" s="66" t="s">
        <v>323</v>
      </c>
      <c r="N35" s="66" t="s">
        <v>328</v>
      </c>
      <c r="O35" s="66" t="s">
        <v>329</v>
      </c>
      <c r="P35" s="70">
        <v>1</v>
      </c>
    </row>
    <row r="36" spans="1:16">
      <c r="A36" s="66" t="s">
        <v>778</v>
      </c>
      <c r="B36" s="66" t="s">
        <v>317</v>
      </c>
      <c r="C36" s="66" t="s">
        <v>319</v>
      </c>
      <c r="D36" s="66" t="s">
        <v>628</v>
      </c>
      <c r="E36" s="66">
        <v>1</v>
      </c>
      <c r="F36" s="66" t="s">
        <v>191</v>
      </c>
      <c r="G36" s="66" t="s">
        <v>172</v>
      </c>
      <c r="H36" s="66" t="s">
        <v>191</v>
      </c>
      <c r="I36" s="66">
        <v>81.5</v>
      </c>
      <c r="J36" s="66">
        <v>88.02</v>
      </c>
      <c r="K36" s="66" t="s">
        <v>321</v>
      </c>
      <c r="L36" s="66" t="s">
        <v>322</v>
      </c>
      <c r="M36" s="66" t="s">
        <v>323</v>
      </c>
      <c r="N36" s="66" t="s">
        <v>324</v>
      </c>
      <c r="O36" s="66" t="s">
        <v>325</v>
      </c>
      <c r="P36" s="70">
        <v>72</v>
      </c>
    </row>
    <row r="37" spans="1:16">
      <c r="B37" s="66" t="s">
        <v>318</v>
      </c>
      <c r="C37" s="66" t="s">
        <v>320</v>
      </c>
      <c r="D37" s="66" t="s">
        <v>628</v>
      </c>
      <c r="E37" s="66">
        <v>1</v>
      </c>
      <c r="F37" s="66" t="s">
        <v>192</v>
      </c>
      <c r="G37" s="66" t="s">
        <v>172</v>
      </c>
      <c r="H37" s="66" t="s">
        <v>192</v>
      </c>
      <c r="I37" s="66">
        <v>81.5</v>
      </c>
      <c r="J37" s="66">
        <v>88.02</v>
      </c>
      <c r="K37" s="66" t="s">
        <v>327</v>
      </c>
      <c r="L37" s="66" t="s">
        <v>322</v>
      </c>
      <c r="M37" s="66" t="s">
        <v>323</v>
      </c>
      <c r="N37" s="66" t="s">
        <v>328</v>
      </c>
      <c r="O37" s="66" t="s">
        <v>329</v>
      </c>
      <c r="P37" s="70">
        <v>100</v>
      </c>
    </row>
    <row r="38" spans="1:16">
      <c r="A38" s="66" t="s">
        <v>779</v>
      </c>
      <c r="B38" s="66" t="s">
        <v>317</v>
      </c>
      <c r="C38" s="66" t="s">
        <v>319</v>
      </c>
      <c r="D38" s="66" t="s">
        <v>628</v>
      </c>
      <c r="E38" s="66">
        <v>1</v>
      </c>
      <c r="F38" s="66" t="s">
        <v>191</v>
      </c>
      <c r="G38" s="66" t="s">
        <v>172</v>
      </c>
      <c r="H38" s="66" t="s">
        <v>191</v>
      </c>
      <c r="I38" s="66">
        <v>81.5</v>
      </c>
      <c r="J38" s="66">
        <v>88.02</v>
      </c>
      <c r="K38" s="66" t="s">
        <v>321</v>
      </c>
      <c r="L38" s="66" t="s">
        <v>322</v>
      </c>
      <c r="M38" s="66" t="s">
        <v>323</v>
      </c>
      <c r="N38" s="66" t="s">
        <v>324</v>
      </c>
      <c r="O38" s="66" t="s">
        <v>325</v>
      </c>
      <c r="P38" s="70">
        <v>10</v>
      </c>
    </row>
    <row r="39" spans="1:16">
      <c r="B39" s="66" t="s">
        <v>318</v>
      </c>
      <c r="C39" s="66" t="s">
        <v>320</v>
      </c>
      <c r="D39" s="66" t="s">
        <v>628</v>
      </c>
      <c r="E39" s="66">
        <v>1</v>
      </c>
      <c r="F39" s="66" t="s">
        <v>192</v>
      </c>
      <c r="G39" s="66" t="s">
        <v>172</v>
      </c>
      <c r="H39" s="66" t="s">
        <v>192</v>
      </c>
      <c r="I39" s="66">
        <v>81.5</v>
      </c>
      <c r="J39" s="66">
        <v>88.02</v>
      </c>
      <c r="K39" s="66" t="s">
        <v>327</v>
      </c>
      <c r="L39" s="66" t="s">
        <v>322</v>
      </c>
      <c r="M39" s="66" t="s">
        <v>323</v>
      </c>
      <c r="N39" s="66" t="s">
        <v>328</v>
      </c>
      <c r="O39" s="66" t="s">
        <v>329</v>
      </c>
      <c r="P39" s="70">
        <v>10</v>
      </c>
    </row>
    <row r="40" spans="1:16">
      <c r="A40" s="66" t="s">
        <v>776</v>
      </c>
      <c r="B40" s="66" t="s">
        <v>317</v>
      </c>
      <c r="C40" s="66" t="s">
        <v>319</v>
      </c>
      <c r="D40" s="66" t="s">
        <v>628</v>
      </c>
      <c r="E40" s="66">
        <v>1</v>
      </c>
      <c r="F40" s="66" t="s">
        <v>191</v>
      </c>
      <c r="G40" s="66" t="s">
        <v>172</v>
      </c>
      <c r="H40" s="66" t="s">
        <v>191</v>
      </c>
      <c r="I40" s="66">
        <v>81.5</v>
      </c>
      <c r="J40" s="66">
        <v>88.02</v>
      </c>
      <c r="K40" s="66" t="s">
        <v>321</v>
      </c>
      <c r="L40" s="66" t="s">
        <v>322</v>
      </c>
      <c r="M40" s="66" t="s">
        <v>323</v>
      </c>
      <c r="N40" s="66" t="s">
        <v>324</v>
      </c>
      <c r="O40" s="66" t="s">
        <v>325</v>
      </c>
      <c r="P40" s="70"/>
    </row>
    <row r="41" spans="1:16">
      <c r="B41" s="66" t="s">
        <v>318</v>
      </c>
      <c r="C41" s="66" t="s">
        <v>320</v>
      </c>
      <c r="D41" s="66" t="s">
        <v>628</v>
      </c>
      <c r="E41" s="66">
        <v>1</v>
      </c>
      <c r="F41" s="66" t="s">
        <v>192</v>
      </c>
      <c r="G41" s="66" t="s">
        <v>172</v>
      </c>
      <c r="H41" s="66" t="s">
        <v>192</v>
      </c>
      <c r="I41" s="66">
        <v>81.5</v>
      </c>
      <c r="J41" s="66">
        <v>88.02</v>
      </c>
      <c r="K41" s="66" t="s">
        <v>327</v>
      </c>
      <c r="L41" s="66" t="s">
        <v>322</v>
      </c>
      <c r="M41" s="66" t="s">
        <v>323</v>
      </c>
      <c r="N41" s="66" t="s">
        <v>328</v>
      </c>
      <c r="O41" s="66" t="s">
        <v>329</v>
      </c>
      <c r="P41" s="70"/>
    </row>
    <row r="42" spans="1:16">
      <c r="A42" s="66" t="s">
        <v>777</v>
      </c>
      <c r="B42" s="66" t="s">
        <v>317</v>
      </c>
      <c r="C42" s="66" t="s">
        <v>319</v>
      </c>
      <c r="D42" s="66" t="s">
        <v>628</v>
      </c>
      <c r="E42" s="66">
        <v>1</v>
      </c>
      <c r="F42" s="66" t="s">
        <v>191</v>
      </c>
      <c r="G42" s="66" t="s">
        <v>172</v>
      </c>
      <c r="H42" s="66" t="s">
        <v>191</v>
      </c>
      <c r="I42" s="66">
        <v>81.5</v>
      </c>
      <c r="J42" s="66">
        <v>88.02</v>
      </c>
      <c r="K42" s="66" t="s">
        <v>321</v>
      </c>
      <c r="L42" s="66" t="s">
        <v>322</v>
      </c>
      <c r="M42" s="66" t="s">
        <v>323</v>
      </c>
      <c r="N42" s="66" t="s">
        <v>324</v>
      </c>
      <c r="O42" s="66" t="s">
        <v>325</v>
      </c>
      <c r="P42" s="70">
        <v>72</v>
      </c>
    </row>
    <row r="43" spans="1:16">
      <c r="B43" s="66" t="s">
        <v>318</v>
      </c>
      <c r="C43" s="66" t="s">
        <v>320</v>
      </c>
      <c r="D43" s="66" t="s">
        <v>628</v>
      </c>
      <c r="E43" s="66">
        <v>1</v>
      </c>
      <c r="F43" s="66" t="s">
        <v>192</v>
      </c>
      <c r="G43" s="66" t="s">
        <v>172</v>
      </c>
      <c r="H43" s="66" t="s">
        <v>192</v>
      </c>
      <c r="I43" s="66">
        <v>81.5</v>
      </c>
      <c r="J43" s="66">
        <v>88.02</v>
      </c>
      <c r="K43" s="66" t="s">
        <v>327</v>
      </c>
      <c r="L43" s="66" t="s">
        <v>322</v>
      </c>
      <c r="M43" s="66" t="s">
        <v>323</v>
      </c>
      <c r="N43" s="66" t="s">
        <v>328</v>
      </c>
      <c r="O43" s="66" t="s">
        <v>329</v>
      </c>
      <c r="P43" s="70">
        <v>36</v>
      </c>
    </row>
    <row r="44" spans="1:16">
      <c r="A44" s="66" t="s">
        <v>775</v>
      </c>
      <c r="B44" s="66" t="s">
        <v>317</v>
      </c>
      <c r="C44" s="66" t="s">
        <v>319</v>
      </c>
      <c r="D44" s="66" t="s">
        <v>628</v>
      </c>
      <c r="E44" s="66">
        <v>1</v>
      </c>
      <c r="F44" s="66" t="s">
        <v>191</v>
      </c>
      <c r="G44" s="66" t="s">
        <v>172</v>
      </c>
      <c r="H44" s="66" t="s">
        <v>191</v>
      </c>
      <c r="I44" s="66">
        <v>81.5</v>
      </c>
      <c r="J44" s="66">
        <v>88.02</v>
      </c>
      <c r="K44" s="66" t="s">
        <v>321</v>
      </c>
      <c r="L44" s="66" t="s">
        <v>322</v>
      </c>
      <c r="M44" s="66" t="s">
        <v>323</v>
      </c>
      <c r="N44" s="66" t="s">
        <v>324</v>
      </c>
      <c r="O44" s="66" t="s">
        <v>325</v>
      </c>
      <c r="P44" s="70">
        <v>100</v>
      </c>
    </row>
    <row r="45" spans="1:16">
      <c r="B45" s="66" t="s">
        <v>318</v>
      </c>
      <c r="C45" s="66" t="s">
        <v>320</v>
      </c>
      <c r="D45" s="66" t="s">
        <v>628</v>
      </c>
      <c r="E45" s="66">
        <v>1</v>
      </c>
      <c r="F45" s="66" t="s">
        <v>192</v>
      </c>
      <c r="G45" s="66" t="s">
        <v>172</v>
      </c>
      <c r="H45" s="66" t="s">
        <v>192</v>
      </c>
      <c r="I45" s="66">
        <v>81.5</v>
      </c>
      <c r="J45" s="66">
        <v>88.02</v>
      </c>
      <c r="K45" s="66" t="s">
        <v>327</v>
      </c>
      <c r="L45" s="66" t="s">
        <v>322</v>
      </c>
      <c r="M45" s="66" t="s">
        <v>323</v>
      </c>
      <c r="N45" s="66" t="s">
        <v>328</v>
      </c>
      <c r="O45" s="66" t="s">
        <v>329</v>
      </c>
      <c r="P45" s="70">
        <v>100</v>
      </c>
    </row>
    <row r="46" spans="1:16">
      <c r="A46" s="66" t="s">
        <v>773</v>
      </c>
      <c r="B46" s="66" t="s">
        <v>317</v>
      </c>
      <c r="C46" s="66" t="s">
        <v>319</v>
      </c>
      <c r="D46" s="66" t="s">
        <v>628</v>
      </c>
      <c r="E46" s="66">
        <v>1</v>
      </c>
      <c r="F46" s="66" t="s">
        <v>191</v>
      </c>
      <c r="G46" s="66" t="s">
        <v>172</v>
      </c>
      <c r="H46" s="66" t="s">
        <v>191</v>
      </c>
      <c r="I46" s="66">
        <v>81.5</v>
      </c>
      <c r="J46" s="66">
        <v>88.02</v>
      </c>
      <c r="K46" s="66" t="s">
        <v>321</v>
      </c>
      <c r="L46" s="66" t="s">
        <v>322</v>
      </c>
      <c r="M46" s="66" t="s">
        <v>323</v>
      </c>
      <c r="N46" s="66" t="s">
        <v>324</v>
      </c>
      <c r="O46" s="66" t="s">
        <v>325</v>
      </c>
      <c r="P46" s="70">
        <v>50</v>
      </c>
    </row>
    <row r="47" spans="1:16">
      <c r="B47" s="66" t="s">
        <v>318</v>
      </c>
      <c r="C47" s="66" t="s">
        <v>320</v>
      </c>
      <c r="D47" s="66" t="s">
        <v>628</v>
      </c>
      <c r="E47" s="66">
        <v>1</v>
      </c>
      <c r="F47" s="66" t="s">
        <v>192</v>
      </c>
      <c r="G47" s="66" t="s">
        <v>172</v>
      </c>
      <c r="H47" s="66" t="s">
        <v>192</v>
      </c>
      <c r="I47" s="66">
        <v>81.5</v>
      </c>
      <c r="J47" s="66">
        <v>88.02</v>
      </c>
      <c r="K47" s="66" t="s">
        <v>327</v>
      </c>
      <c r="L47" s="66" t="s">
        <v>322</v>
      </c>
      <c r="M47" s="66" t="s">
        <v>323</v>
      </c>
      <c r="N47" s="66" t="s">
        <v>328</v>
      </c>
      <c r="O47" s="66" t="s">
        <v>329</v>
      </c>
      <c r="P47" s="70">
        <v>60</v>
      </c>
    </row>
    <row r="48" spans="1:16">
      <c r="A48" s="66" t="s">
        <v>729</v>
      </c>
      <c r="B48" s="66" t="s">
        <v>317</v>
      </c>
      <c r="C48" s="66" t="s">
        <v>319</v>
      </c>
      <c r="D48" s="66" t="s">
        <v>628</v>
      </c>
      <c r="E48" s="66">
        <v>1</v>
      </c>
      <c r="F48" s="66" t="s">
        <v>191</v>
      </c>
      <c r="G48" s="66" t="s">
        <v>172</v>
      </c>
      <c r="H48" s="66" t="s">
        <v>191</v>
      </c>
      <c r="I48" s="66">
        <v>81.5</v>
      </c>
      <c r="J48" s="66">
        <v>88.02</v>
      </c>
      <c r="K48" s="66" t="s">
        <v>321</v>
      </c>
      <c r="L48" s="66" t="s">
        <v>322</v>
      </c>
      <c r="M48" s="66" t="s">
        <v>323</v>
      </c>
      <c r="N48" s="66" t="s">
        <v>324</v>
      </c>
      <c r="O48" s="66" t="s">
        <v>325</v>
      </c>
      <c r="P48" s="70">
        <v>60</v>
      </c>
    </row>
    <row r="49" spans="1:16">
      <c r="B49" s="66" t="s">
        <v>318</v>
      </c>
      <c r="C49" s="66" t="s">
        <v>320</v>
      </c>
      <c r="D49" s="66" t="s">
        <v>628</v>
      </c>
      <c r="E49" s="66">
        <v>1</v>
      </c>
      <c r="F49" s="66" t="s">
        <v>192</v>
      </c>
      <c r="G49" s="66" t="s">
        <v>172</v>
      </c>
      <c r="H49" s="66" t="s">
        <v>192</v>
      </c>
      <c r="I49" s="66">
        <v>81.5</v>
      </c>
      <c r="J49" s="66">
        <v>88.02</v>
      </c>
      <c r="K49" s="66" t="s">
        <v>327</v>
      </c>
      <c r="L49" s="66" t="s">
        <v>322</v>
      </c>
      <c r="M49" s="66" t="s">
        <v>323</v>
      </c>
      <c r="N49" s="66" t="s">
        <v>328</v>
      </c>
      <c r="O49" s="66" t="s">
        <v>329</v>
      </c>
      <c r="P49" s="70">
        <v>24</v>
      </c>
    </row>
    <row r="50" spans="1:16">
      <c r="A50" s="66" t="s">
        <v>771</v>
      </c>
      <c r="B50" s="66" t="s">
        <v>317</v>
      </c>
      <c r="C50" s="66" t="s">
        <v>319</v>
      </c>
      <c r="D50" s="66" t="s">
        <v>628</v>
      </c>
      <c r="E50" s="66">
        <v>1</v>
      </c>
      <c r="F50" s="66" t="s">
        <v>191</v>
      </c>
      <c r="G50" s="66" t="s">
        <v>172</v>
      </c>
      <c r="H50" s="66" t="s">
        <v>191</v>
      </c>
      <c r="I50" s="66">
        <v>81.5</v>
      </c>
      <c r="J50" s="66">
        <v>88.02</v>
      </c>
      <c r="K50" s="66" t="s">
        <v>321</v>
      </c>
      <c r="L50" s="66" t="s">
        <v>322</v>
      </c>
      <c r="M50" s="66" t="s">
        <v>323</v>
      </c>
      <c r="N50" s="66" t="s">
        <v>324</v>
      </c>
      <c r="O50" s="66" t="s">
        <v>325</v>
      </c>
      <c r="P50" s="70"/>
    </row>
    <row r="51" spans="1:16">
      <c r="B51" s="66" t="s">
        <v>318</v>
      </c>
      <c r="C51" s="66" t="s">
        <v>320</v>
      </c>
      <c r="D51" s="66" t="s">
        <v>628</v>
      </c>
      <c r="E51" s="66">
        <v>1</v>
      </c>
      <c r="F51" s="66" t="s">
        <v>192</v>
      </c>
      <c r="G51" s="66" t="s">
        <v>172</v>
      </c>
      <c r="H51" s="66" t="s">
        <v>192</v>
      </c>
      <c r="I51" s="66">
        <v>81.5</v>
      </c>
      <c r="J51" s="66">
        <v>88.02</v>
      </c>
      <c r="K51" s="66" t="s">
        <v>327</v>
      </c>
      <c r="L51" s="66" t="s">
        <v>322</v>
      </c>
      <c r="M51" s="66" t="s">
        <v>323</v>
      </c>
      <c r="N51" s="66" t="s">
        <v>328</v>
      </c>
      <c r="O51" s="66" t="s">
        <v>329</v>
      </c>
      <c r="P51" s="70"/>
    </row>
    <row r="52" spans="1:16">
      <c r="A52" s="66" t="s">
        <v>769</v>
      </c>
      <c r="B52" s="66" t="s">
        <v>317</v>
      </c>
      <c r="C52" s="66" t="s">
        <v>319</v>
      </c>
      <c r="D52" s="66" t="s">
        <v>628</v>
      </c>
      <c r="E52" s="66">
        <v>1</v>
      </c>
      <c r="F52" s="66" t="s">
        <v>191</v>
      </c>
      <c r="G52" s="66" t="s">
        <v>172</v>
      </c>
      <c r="H52" s="66" t="s">
        <v>191</v>
      </c>
      <c r="I52" s="66">
        <v>81.5</v>
      </c>
      <c r="J52" s="66">
        <v>88.02</v>
      </c>
      <c r="K52" s="66" t="s">
        <v>321</v>
      </c>
      <c r="L52" s="66" t="s">
        <v>322</v>
      </c>
      <c r="M52" s="66" t="s">
        <v>323</v>
      </c>
      <c r="N52" s="66" t="s">
        <v>324</v>
      </c>
      <c r="O52" s="66" t="s">
        <v>325</v>
      </c>
      <c r="P52" s="70">
        <v>60</v>
      </c>
    </row>
    <row r="53" spans="1:16">
      <c r="B53" s="66" t="s">
        <v>318</v>
      </c>
      <c r="C53" s="66" t="s">
        <v>320</v>
      </c>
      <c r="D53" s="66" t="s">
        <v>628</v>
      </c>
      <c r="E53" s="66">
        <v>1</v>
      </c>
      <c r="F53" s="66" t="s">
        <v>192</v>
      </c>
      <c r="G53" s="66" t="s">
        <v>172</v>
      </c>
      <c r="H53" s="66" t="s">
        <v>192</v>
      </c>
      <c r="I53" s="66">
        <v>81.5</v>
      </c>
      <c r="J53" s="66">
        <v>88.02</v>
      </c>
      <c r="K53" s="66" t="s">
        <v>327</v>
      </c>
      <c r="L53" s="66" t="s">
        <v>322</v>
      </c>
      <c r="M53" s="66" t="s">
        <v>323</v>
      </c>
      <c r="N53" s="66" t="s">
        <v>328</v>
      </c>
      <c r="O53" s="66" t="s">
        <v>329</v>
      </c>
      <c r="P53" s="70">
        <v>60</v>
      </c>
    </row>
    <row r="54" spans="1:16">
      <c r="A54" s="66" t="s">
        <v>767</v>
      </c>
      <c r="B54" s="66" t="s">
        <v>317</v>
      </c>
      <c r="C54" s="66" t="s">
        <v>319</v>
      </c>
      <c r="D54" s="66" t="s">
        <v>628</v>
      </c>
      <c r="E54" s="66">
        <v>1</v>
      </c>
      <c r="F54" s="66" t="s">
        <v>191</v>
      </c>
      <c r="G54" s="66" t="s">
        <v>172</v>
      </c>
      <c r="H54" s="66" t="s">
        <v>191</v>
      </c>
      <c r="I54" s="66">
        <v>81.5</v>
      </c>
      <c r="J54" s="66">
        <v>88.02</v>
      </c>
      <c r="K54" s="66" t="s">
        <v>321</v>
      </c>
      <c r="L54" s="66" t="s">
        <v>322</v>
      </c>
      <c r="M54" s="66" t="s">
        <v>323</v>
      </c>
      <c r="N54" s="66" t="s">
        <v>324</v>
      </c>
      <c r="O54" s="66" t="s">
        <v>325</v>
      </c>
      <c r="P54" s="70">
        <v>10</v>
      </c>
    </row>
    <row r="55" spans="1:16">
      <c r="B55" s="66" t="s">
        <v>318</v>
      </c>
      <c r="C55" s="66" t="s">
        <v>320</v>
      </c>
      <c r="D55" s="66" t="s">
        <v>628</v>
      </c>
      <c r="E55" s="66">
        <v>1</v>
      </c>
      <c r="F55" s="66" t="s">
        <v>192</v>
      </c>
      <c r="G55" s="66" t="s">
        <v>172</v>
      </c>
      <c r="H55" s="66" t="s">
        <v>192</v>
      </c>
      <c r="I55" s="66">
        <v>81.5</v>
      </c>
      <c r="J55" s="66">
        <v>88.02</v>
      </c>
      <c r="K55" s="66" t="s">
        <v>327</v>
      </c>
      <c r="L55" s="66" t="s">
        <v>322</v>
      </c>
      <c r="M55" s="66" t="s">
        <v>323</v>
      </c>
      <c r="N55" s="66" t="s">
        <v>328</v>
      </c>
      <c r="O55" s="66" t="s">
        <v>329</v>
      </c>
      <c r="P55" s="70">
        <v>10</v>
      </c>
    </row>
    <row r="56" spans="1:16">
      <c r="A56" s="66" t="s">
        <v>765</v>
      </c>
      <c r="B56" s="66" t="s">
        <v>317</v>
      </c>
      <c r="C56" s="66" t="s">
        <v>319</v>
      </c>
      <c r="D56" s="66" t="s">
        <v>628</v>
      </c>
      <c r="E56" s="66">
        <v>1</v>
      </c>
      <c r="F56" s="66" t="s">
        <v>191</v>
      </c>
      <c r="G56" s="66" t="s">
        <v>172</v>
      </c>
      <c r="H56" s="66" t="s">
        <v>191</v>
      </c>
      <c r="I56" s="66">
        <v>81.5</v>
      </c>
      <c r="J56" s="66">
        <v>88.02</v>
      </c>
      <c r="K56" s="66" t="s">
        <v>321</v>
      </c>
      <c r="L56" s="66" t="s">
        <v>322</v>
      </c>
      <c r="M56" s="66" t="s">
        <v>323</v>
      </c>
      <c r="N56" s="66" t="s">
        <v>324</v>
      </c>
      <c r="O56" s="66" t="s">
        <v>325</v>
      </c>
      <c r="P56" s="70"/>
    </row>
    <row r="57" spans="1:16">
      <c r="B57" s="66" t="s">
        <v>318</v>
      </c>
      <c r="C57" s="66" t="s">
        <v>320</v>
      </c>
      <c r="D57" s="66" t="s">
        <v>628</v>
      </c>
      <c r="E57" s="66">
        <v>1</v>
      </c>
      <c r="F57" s="66" t="s">
        <v>192</v>
      </c>
      <c r="G57" s="66" t="s">
        <v>172</v>
      </c>
      <c r="H57" s="66" t="s">
        <v>192</v>
      </c>
      <c r="I57" s="66">
        <v>81.5</v>
      </c>
      <c r="J57" s="66">
        <v>88.02</v>
      </c>
      <c r="K57" s="66" t="s">
        <v>327</v>
      </c>
      <c r="L57" s="66" t="s">
        <v>322</v>
      </c>
      <c r="M57" s="66" t="s">
        <v>323</v>
      </c>
      <c r="N57" s="66" t="s">
        <v>328</v>
      </c>
      <c r="O57" s="66" t="s">
        <v>329</v>
      </c>
      <c r="P57" s="70"/>
    </row>
    <row r="58" spans="1:16">
      <c r="A58" s="66" t="s">
        <v>728</v>
      </c>
      <c r="B58" s="66" t="s">
        <v>317</v>
      </c>
      <c r="C58" s="66" t="s">
        <v>319</v>
      </c>
      <c r="D58" s="66" t="s">
        <v>628</v>
      </c>
      <c r="E58" s="66">
        <v>1</v>
      </c>
      <c r="F58" s="66" t="s">
        <v>191</v>
      </c>
      <c r="G58" s="66" t="s">
        <v>172</v>
      </c>
      <c r="H58" s="66" t="s">
        <v>191</v>
      </c>
      <c r="I58" s="66">
        <v>81.5</v>
      </c>
      <c r="J58" s="66">
        <v>88.02</v>
      </c>
      <c r="K58" s="66" t="s">
        <v>321</v>
      </c>
      <c r="L58" s="66" t="s">
        <v>322</v>
      </c>
      <c r="M58" s="66" t="s">
        <v>323</v>
      </c>
      <c r="N58" s="66" t="s">
        <v>324</v>
      </c>
      <c r="O58" s="66" t="s">
        <v>325</v>
      </c>
      <c r="P58" s="70">
        <v>100</v>
      </c>
    </row>
    <row r="59" spans="1:16">
      <c r="B59" s="66" t="s">
        <v>318</v>
      </c>
      <c r="C59" s="66" t="s">
        <v>320</v>
      </c>
      <c r="D59" s="66" t="s">
        <v>628</v>
      </c>
      <c r="E59" s="66">
        <v>1</v>
      </c>
      <c r="F59" s="66" t="s">
        <v>192</v>
      </c>
      <c r="G59" s="66" t="s">
        <v>172</v>
      </c>
      <c r="H59" s="66" t="s">
        <v>192</v>
      </c>
      <c r="I59" s="66">
        <v>81.5</v>
      </c>
      <c r="J59" s="66">
        <v>88.02</v>
      </c>
      <c r="K59" s="66" t="s">
        <v>327</v>
      </c>
      <c r="L59" s="66" t="s">
        <v>322</v>
      </c>
      <c r="M59" s="66" t="s">
        <v>323</v>
      </c>
      <c r="N59" s="66" t="s">
        <v>328</v>
      </c>
      <c r="O59" s="66" t="s">
        <v>329</v>
      </c>
      <c r="P59" s="70">
        <v>100</v>
      </c>
    </row>
    <row r="60" spans="1:16">
      <c r="A60" s="66" t="s">
        <v>726</v>
      </c>
      <c r="B60" s="66" t="s">
        <v>317</v>
      </c>
      <c r="C60" s="66" t="s">
        <v>319</v>
      </c>
      <c r="D60" s="66" t="s">
        <v>628</v>
      </c>
      <c r="E60" s="66">
        <v>1</v>
      </c>
      <c r="F60" s="66" t="s">
        <v>191</v>
      </c>
      <c r="G60" s="66" t="s">
        <v>172</v>
      </c>
      <c r="H60" s="66" t="s">
        <v>191</v>
      </c>
      <c r="I60" s="66">
        <v>81.5</v>
      </c>
      <c r="J60" s="66">
        <v>88.02</v>
      </c>
      <c r="K60" s="66" t="s">
        <v>321</v>
      </c>
      <c r="L60" s="66" t="s">
        <v>322</v>
      </c>
      <c r="M60" s="66" t="s">
        <v>323</v>
      </c>
      <c r="N60" s="66" t="s">
        <v>324</v>
      </c>
      <c r="O60" s="66" t="s">
        <v>325</v>
      </c>
      <c r="P60" s="70">
        <v>100</v>
      </c>
    </row>
    <row r="61" spans="1:16">
      <c r="B61" s="66" t="s">
        <v>318</v>
      </c>
      <c r="C61" s="66" t="s">
        <v>320</v>
      </c>
      <c r="D61" s="66" t="s">
        <v>628</v>
      </c>
      <c r="E61" s="66">
        <v>1</v>
      </c>
      <c r="F61" s="66" t="s">
        <v>192</v>
      </c>
      <c r="G61" s="66" t="s">
        <v>172</v>
      </c>
      <c r="H61" s="66" t="s">
        <v>192</v>
      </c>
      <c r="I61" s="66">
        <v>81.5</v>
      </c>
      <c r="J61" s="66">
        <v>88.02</v>
      </c>
      <c r="K61" s="66" t="s">
        <v>327</v>
      </c>
      <c r="L61" s="66" t="s">
        <v>322</v>
      </c>
      <c r="M61" s="66" t="s">
        <v>323</v>
      </c>
      <c r="N61" s="66" t="s">
        <v>328</v>
      </c>
      <c r="O61" s="66" t="s">
        <v>329</v>
      </c>
      <c r="P61" s="70">
        <v>100</v>
      </c>
    </row>
    <row r="62" spans="1:16">
      <c r="A62" s="66" t="s">
        <v>763</v>
      </c>
      <c r="B62" s="66" t="s">
        <v>317</v>
      </c>
      <c r="C62" s="66" t="s">
        <v>319</v>
      </c>
      <c r="D62" s="66" t="s">
        <v>628</v>
      </c>
      <c r="E62" s="66">
        <v>1</v>
      </c>
      <c r="F62" s="66" t="s">
        <v>191</v>
      </c>
      <c r="G62" s="66" t="s">
        <v>172</v>
      </c>
      <c r="H62" s="66" t="s">
        <v>191</v>
      </c>
      <c r="I62" s="66">
        <v>81.5</v>
      </c>
      <c r="J62" s="66">
        <v>88.02</v>
      </c>
      <c r="K62" s="66" t="s">
        <v>321</v>
      </c>
      <c r="L62" s="66" t="s">
        <v>322</v>
      </c>
      <c r="M62" s="66" t="s">
        <v>323</v>
      </c>
      <c r="N62" s="66" t="s">
        <v>324</v>
      </c>
      <c r="O62" s="66" t="s">
        <v>325</v>
      </c>
      <c r="P62" s="70"/>
    </row>
    <row r="63" spans="1:16">
      <c r="B63" s="66" t="s">
        <v>318</v>
      </c>
      <c r="C63" s="66" t="s">
        <v>320</v>
      </c>
      <c r="D63" s="66" t="s">
        <v>628</v>
      </c>
      <c r="E63" s="66">
        <v>1</v>
      </c>
      <c r="F63" s="66" t="s">
        <v>192</v>
      </c>
      <c r="G63" s="66" t="s">
        <v>172</v>
      </c>
      <c r="H63" s="66" t="s">
        <v>192</v>
      </c>
      <c r="I63" s="66">
        <v>81.5</v>
      </c>
      <c r="J63" s="66">
        <v>88.02</v>
      </c>
      <c r="K63" s="66" t="s">
        <v>327</v>
      </c>
      <c r="L63" s="66" t="s">
        <v>322</v>
      </c>
      <c r="M63" s="66" t="s">
        <v>323</v>
      </c>
      <c r="N63" s="66" t="s">
        <v>328</v>
      </c>
      <c r="O63" s="66" t="s">
        <v>329</v>
      </c>
      <c r="P63" s="70"/>
    </row>
    <row r="64" spans="1:16">
      <c r="A64" s="66" t="s">
        <v>727</v>
      </c>
      <c r="B64" s="66" t="s">
        <v>317</v>
      </c>
      <c r="C64" s="66" t="s">
        <v>319</v>
      </c>
      <c r="D64" s="66" t="s">
        <v>628</v>
      </c>
      <c r="E64" s="66">
        <v>1</v>
      </c>
      <c r="F64" s="66" t="s">
        <v>191</v>
      </c>
      <c r="G64" s="66" t="s">
        <v>172</v>
      </c>
      <c r="H64" s="66" t="s">
        <v>191</v>
      </c>
      <c r="I64" s="66">
        <v>81.5</v>
      </c>
      <c r="J64" s="66">
        <v>88.02</v>
      </c>
      <c r="K64" s="66" t="s">
        <v>321</v>
      </c>
      <c r="L64" s="66" t="s">
        <v>322</v>
      </c>
      <c r="M64" s="66" t="s">
        <v>323</v>
      </c>
      <c r="N64" s="66" t="s">
        <v>324</v>
      </c>
      <c r="O64" s="66" t="s">
        <v>325</v>
      </c>
      <c r="P64" s="70">
        <v>50</v>
      </c>
    </row>
    <row r="65" spans="1:16">
      <c r="B65" s="66" t="s">
        <v>318</v>
      </c>
      <c r="C65" s="66" t="s">
        <v>320</v>
      </c>
      <c r="D65" s="66" t="s">
        <v>628</v>
      </c>
      <c r="E65" s="66">
        <v>1</v>
      </c>
      <c r="F65" s="66" t="s">
        <v>192</v>
      </c>
      <c r="G65" s="66" t="s">
        <v>172</v>
      </c>
      <c r="H65" s="66" t="s">
        <v>192</v>
      </c>
      <c r="I65" s="66">
        <v>81.5</v>
      </c>
      <c r="J65" s="66">
        <v>88.02</v>
      </c>
      <c r="K65" s="66" t="s">
        <v>327</v>
      </c>
      <c r="L65" s="66" t="s">
        <v>322</v>
      </c>
      <c r="M65" s="66" t="s">
        <v>323</v>
      </c>
      <c r="N65" s="66" t="s">
        <v>328</v>
      </c>
      <c r="O65" s="66" t="s">
        <v>329</v>
      </c>
      <c r="P65" s="70">
        <v>80</v>
      </c>
    </row>
    <row r="66" spans="1:16">
      <c r="A66" s="66" t="s">
        <v>725</v>
      </c>
      <c r="B66" s="66" t="s">
        <v>317</v>
      </c>
      <c r="C66" s="66" t="s">
        <v>319</v>
      </c>
      <c r="D66" s="66" t="s">
        <v>628</v>
      </c>
      <c r="E66" s="66">
        <v>1</v>
      </c>
      <c r="F66" s="66" t="s">
        <v>191</v>
      </c>
      <c r="G66" s="66" t="s">
        <v>172</v>
      </c>
      <c r="H66" s="66" t="s">
        <v>191</v>
      </c>
      <c r="I66" s="66">
        <v>81.5</v>
      </c>
      <c r="J66" s="66">
        <v>88.02</v>
      </c>
      <c r="K66" s="66" t="s">
        <v>321</v>
      </c>
      <c r="L66" s="66" t="s">
        <v>322</v>
      </c>
      <c r="M66" s="66" t="s">
        <v>323</v>
      </c>
      <c r="N66" s="66" t="s">
        <v>324</v>
      </c>
      <c r="O66" s="66" t="s">
        <v>325</v>
      </c>
      <c r="P66" s="70">
        <v>20</v>
      </c>
    </row>
    <row r="67" spans="1:16">
      <c r="B67" s="66" t="s">
        <v>318</v>
      </c>
      <c r="C67" s="66" t="s">
        <v>320</v>
      </c>
      <c r="D67" s="66" t="s">
        <v>628</v>
      </c>
      <c r="E67" s="66">
        <v>1</v>
      </c>
      <c r="F67" s="66" t="s">
        <v>192</v>
      </c>
      <c r="G67" s="66" t="s">
        <v>172</v>
      </c>
      <c r="H67" s="66" t="s">
        <v>192</v>
      </c>
      <c r="I67" s="66">
        <v>81.5</v>
      </c>
      <c r="J67" s="66">
        <v>88.02</v>
      </c>
      <c r="K67" s="66" t="s">
        <v>327</v>
      </c>
      <c r="L67" s="66" t="s">
        <v>322</v>
      </c>
      <c r="M67" s="66" t="s">
        <v>323</v>
      </c>
      <c r="N67" s="66" t="s">
        <v>328</v>
      </c>
      <c r="O67" s="66" t="s">
        <v>329</v>
      </c>
      <c r="P67" s="70">
        <v>30</v>
      </c>
    </row>
    <row r="68" spans="1:16">
      <c r="A68" s="66" t="s">
        <v>723</v>
      </c>
      <c r="B68" s="66" t="s">
        <v>317</v>
      </c>
      <c r="C68" s="66" t="s">
        <v>319</v>
      </c>
      <c r="D68" s="66" t="s">
        <v>628</v>
      </c>
      <c r="E68" s="66">
        <v>1</v>
      </c>
      <c r="F68" s="66" t="s">
        <v>191</v>
      </c>
      <c r="G68" s="66" t="s">
        <v>172</v>
      </c>
      <c r="H68" s="66" t="s">
        <v>191</v>
      </c>
      <c r="I68" s="66">
        <v>81.5</v>
      </c>
      <c r="J68" s="66">
        <v>88.02</v>
      </c>
      <c r="K68" s="66" t="s">
        <v>321</v>
      </c>
      <c r="L68" s="66" t="s">
        <v>322</v>
      </c>
      <c r="M68" s="66" t="s">
        <v>323</v>
      </c>
      <c r="N68" s="66" t="s">
        <v>324</v>
      </c>
      <c r="O68" s="66" t="s">
        <v>325</v>
      </c>
      <c r="P68" s="70">
        <v>192</v>
      </c>
    </row>
    <row r="69" spans="1:16">
      <c r="B69" s="66" t="s">
        <v>318</v>
      </c>
      <c r="C69" s="66" t="s">
        <v>320</v>
      </c>
      <c r="D69" s="66" t="s">
        <v>628</v>
      </c>
      <c r="E69" s="66">
        <v>1</v>
      </c>
      <c r="F69" s="66" t="s">
        <v>192</v>
      </c>
      <c r="G69" s="66" t="s">
        <v>172</v>
      </c>
      <c r="H69" s="66" t="s">
        <v>192</v>
      </c>
      <c r="I69" s="66">
        <v>81.5</v>
      </c>
      <c r="J69" s="66">
        <v>88.02</v>
      </c>
      <c r="K69" s="66" t="s">
        <v>327</v>
      </c>
      <c r="L69" s="66" t="s">
        <v>322</v>
      </c>
      <c r="M69" s="66" t="s">
        <v>323</v>
      </c>
      <c r="N69" s="66" t="s">
        <v>328</v>
      </c>
      <c r="O69" s="66" t="s">
        <v>329</v>
      </c>
      <c r="P69" s="70">
        <v>152</v>
      </c>
    </row>
    <row r="70" spans="1:16">
      <c r="A70" s="66" t="s">
        <v>724</v>
      </c>
      <c r="B70" s="66" t="s">
        <v>317</v>
      </c>
      <c r="C70" s="66" t="s">
        <v>319</v>
      </c>
      <c r="D70" s="66" t="s">
        <v>628</v>
      </c>
      <c r="E70" s="66">
        <v>1</v>
      </c>
      <c r="F70" s="66" t="s">
        <v>191</v>
      </c>
      <c r="G70" s="66" t="s">
        <v>172</v>
      </c>
      <c r="H70" s="66" t="s">
        <v>191</v>
      </c>
      <c r="I70" s="66">
        <v>81.5</v>
      </c>
      <c r="J70" s="66">
        <v>88.02</v>
      </c>
      <c r="K70" s="66" t="s">
        <v>321</v>
      </c>
      <c r="L70" s="66" t="s">
        <v>322</v>
      </c>
      <c r="M70" s="66" t="s">
        <v>323</v>
      </c>
      <c r="N70" s="66" t="s">
        <v>324</v>
      </c>
      <c r="O70" s="66" t="s">
        <v>325</v>
      </c>
      <c r="P70" s="70"/>
    </row>
    <row r="71" spans="1:16">
      <c r="B71" s="66" t="s">
        <v>318</v>
      </c>
      <c r="C71" s="66" t="s">
        <v>320</v>
      </c>
      <c r="D71" s="66" t="s">
        <v>628</v>
      </c>
      <c r="E71" s="66">
        <v>1</v>
      </c>
      <c r="F71" s="66" t="s">
        <v>192</v>
      </c>
      <c r="G71" s="66" t="s">
        <v>172</v>
      </c>
      <c r="H71" s="66" t="s">
        <v>192</v>
      </c>
      <c r="I71" s="66">
        <v>81.5</v>
      </c>
      <c r="J71" s="66">
        <v>88.02</v>
      </c>
      <c r="K71" s="66" t="s">
        <v>327</v>
      </c>
      <c r="L71" s="66" t="s">
        <v>322</v>
      </c>
      <c r="M71" s="66" t="s">
        <v>323</v>
      </c>
      <c r="N71" s="66" t="s">
        <v>328</v>
      </c>
      <c r="O71" s="66" t="s">
        <v>329</v>
      </c>
      <c r="P71" s="70">
        <v>30</v>
      </c>
    </row>
    <row r="72" spans="1:16">
      <c r="A72" s="66" t="s">
        <v>722</v>
      </c>
      <c r="B72" s="66" t="s">
        <v>317</v>
      </c>
      <c r="C72" s="66" t="s">
        <v>319</v>
      </c>
      <c r="D72" s="66" t="s">
        <v>628</v>
      </c>
      <c r="E72" s="66">
        <v>1</v>
      </c>
      <c r="F72" s="66" t="s">
        <v>191</v>
      </c>
      <c r="G72" s="66" t="s">
        <v>172</v>
      </c>
      <c r="H72" s="66" t="s">
        <v>191</v>
      </c>
      <c r="I72" s="66">
        <v>81.5</v>
      </c>
      <c r="J72" s="66">
        <v>88.02</v>
      </c>
      <c r="K72" s="66" t="s">
        <v>321</v>
      </c>
      <c r="L72" s="66" t="s">
        <v>322</v>
      </c>
      <c r="M72" s="66" t="s">
        <v>323</v>
      </c>
      <c r="N72" s="66" t="s">
        <v>324</v>
      </c>
      <c r="O72" s="66" t="s">
        <v>325</v>
      </c>
      <c r="P72" s="70"/>
    </row>
    <row r="73" spans="1:16">
      <c r="B73" s="66" t="s">
        <v>318</v>
      </c>
      <c r="C73" s="66" t="s">
        <v>320</v>
      </c>
      <c r="D73" s="66" t="s">
        <v>628</v>
      </c>
      <c r="E73" s="66">
        <v>1</v>
      </c>
      <c r="F73" s="66" t="s">
        <v>192</v>
      </c>
      <c r="G73" s="66" t="s">
        <v>172</v>
      </c>
      <c r="H73" s="66" t="s">
        <v>192</v>
      </c>
      <c r="I73" s="66">
        <v>81.5</v>
      </c>
      <c r="J73" s="66">
        <v>88.02</v>
      </c>
      <c r="K73" s="66" t="s">
        <v>327</v>
      </c>
      <c r="L73" s="66" t="s">
        <v>322</v>
      </c>
      <c r="M73" s="66" t="s">
        <v>323</v>
      </c>
      <c r="N73" s="66" t="s">
        <v>328</v>
      </c>
      <c r="O73" s="66" t="s">
        <v>329</v>
      </c>
      <c r="P73" s="70"/>
    </row>
    <row r="74" spans="1:16">
      <c r="A74" s="66" t="s">
        <v>721</v>
      </c>
      <c r="B74" s="66" t="s">
        <v>317</v>
      </c>
      <c r="C74" s="66" t="s">
        <v>319</v>
      </c>
      <c r="D74" s="66" t="s">
        <v>628</v>
      </c>
      <c r="E74" s="66">
        <v>1</v>
      </c>
      <c r="F74" s="66" t="s">
        <v>191</v>
      </c>
      <c r="G74" s="66" t="s">
        <v>172</v>
      </c>
      <c r="H74" s="66" t="s">
        <v>191</v>
      </c>
      <c r="I74" s="66">
        <v>81.5</v>
      </c>
      <c r="J74" s="66">
        <v>88.02</v>
      </c>
      <c r="K74" s="66" t="s">
        <v>321</v>
      </c>
      <c r="L74" s="66" t="s">
        <v>322</v>
      </c>
      <c r="M74" s="66" t="s">
        <v>323</v>
      </c>
      <c r="N74" s="66" t="s">
        <v>324</v>
      </c>
      <c r="O74" s="66" t="s">
        <v>325</v>
      </c>
      <c r="P74" s="70">
        <v>50</v>
      </c>
    </row>
    <row r="75" spans="1:16">
      <c r="B75" s="66" t="s">
        <v>318</v>
      </c>
      <c r="C75" s="66" t="s">
        <v>320</v>
      </c>
      <c r="D75" s="66" t="s">
        <v>628</v>
      </c>
      <c r="E75" s="66">
        <v>1</v>
      </c>
      <c r="F75" s="66" t="s">
        <v>192</v>
      </c>
      <c r="G75" s="66" t="s">
        <v>172</v>
      </c>
      <c r="H75" s="66" t="s">
        <v>192</v>
      </c>
      <c r="I75" s="66">
        <v>81.5</v>
      </c>
      <c r="J75" s="66">
        <v>88.02</v>
      </c>
      <c r="K75" s="66" t="s">
        <v>327</v>
      </c>
      <c r="L75" s="66" t="s">
        <v>322</v>
      </c>
      <c r="M75" s="66" t="s">
        <v>323</v>
      </c>
      <c r="N75" s="66" t="s">
        <v>328</v>
      </c>
      <c r="O75" s="66" t="s">
        <v>329</v>
      </c>
      <c r="P75" s="70">
        <v>50</v>
      </c>
    </row>
    <row r="76" spans="1:16">
      <c r="A76" s="66" t="s">
        <v>720</v>
      </c>
      <c r="B76" s="66" t="s">
        <v>317</v>
      </c>
      <c r="C76" s="66" t="s">
        <v>319</v>
      </c>
      <c r="D76" s="66" t="s">
        <v>628</v>
      </c>
      <c r="E76" s="66">
        <v>1</v>
      </c>
      <c r="F76" s="66" t="s">
        <v>191</v>
      </c>
      <c r="G76" s="66" t="s">
        <v>172</v>
      </c>
      <c r="H76" s="66" t="s">
        <v>191</v>
      </c>
      <c r="I76" s="66">
        <v>81.5</v>
      </c>
      <c r="J76" s="66">
        <v>88.02</v>
      </c>
      <c r="K76" s="66" t="s">
        <v>321</v>
      </c>
      <c r="L76" s="66" t="s">
        <v>322</v>
      </c>
      <c r="M76" s="66" t="s">
        <v>323</v>
      </c>
      <c r="N76" s="66" t="s">
        <v>324</v>
      </c>
      <c r="O76" s="66" t="s">
        <v>325</v>
      </c>
      <c r="P76" s="70">
        <v>200</v>
      </c>
    </row>
    <row r="77" spans="1:16">
      <c r="B77" s="66" t="s">
        <v>318</v>
      </c>
      <c r="C77" s="66" t="s">
        <v>320</v>
      </c>
      <c r="D77" s="66" t="s">
        <v>628</v>
      </c>
      <c r="E77" s="66">
        <v>1</v>
      </c>
      <c r="F77" s="66" t="s">
        <v>192</v>
      </c>
      <c r="G77" s="66" t="s">
        <v>172</v>
      </c>
      <c r="H77" s="66" t="s">
        <v>192</v>
      </c>
      <c r="I77" s="66">
        <v>81.5</v>
      </c>
      <c r="J77" s="66">
        <v>88.02</v>
      </c>
      <c r="K77" s="66" t="s">
        <v>327</v>
      </c>
      <c r="L77" s="66" t="s">
        <v>322</v>
      </c>
      <c r="M77" s="66" t="s">
        <v>323</v>
      </c>
      <c r="N77" s="66" t="s">
        <v>328</v>
      </c>
      <c r="O77" s="66" t="s">
        <v>329</v>
      </c>
      <c r="P77" s="70">
        <v>200</v>
      </c>
    </row>
    <row r="78" spans="1:16">
      <c r="A78" s="66" t="s">
        <v>716</v>
      </c>
      <c r="B78" s="66" t="s">
        <v>317</v>
      </c>
      <c r="C78" s="66" t="s">
        <v>319</v>
      </c>
      <c r="D78" s="66" t="s">
        <v>628</v>
      </c>
      <c r="E78" s="66">
        <v>1</v>
      </c>
      <c r="F78" s="66" t="s">
        <v>191</v>
      </c>
      <c r="G78" s="66" t="s">
        <v>172</v>
      </c>
      <c r="H78" s="66" t="s">
        <v>191</v>
      </c>
      <c r="I78" s="66">
        <v>81.5</v>
      </c>
      <c r="J78" s="66">
        <v>88.02</v>
      </c>
      <c r="K78" s="66" t="s">
        <v>321</v>
      </c>
      <c r="L78" s="66" t="s">
        <v>322</v>
      </c>
      <c r="M78" s="66" t="s">
        <v>323</v>
      </c>
      <c r="N78" s="66" t="s">
        <v>324</v>
      </c>
      <c r="O78" s="66" t="s">
        <v>325</v>
      </c>
      <c r="P78" s="70">
        <v>10</v>
      </c>
    </row>
    <row r="79" spans="1:16">
      <c r="B79" s="66" t="s">
        <v>318</v>
      </c>
      <c r="C79" s="66" t="s">
        <v>320</v>
      </c>
      <c r="D79" s="66" t="s">
        <v>628</v>
      </c>
      <c r="E79" s="66">
        <v>1</v>
      </c>
      <c r="F79" s="66" t="s">
        <v>192</v>
      </c>
      <c r="G79" s="66" t="s">
        <v>172</v>
      </c>
      <c r="H79" s="66" t="s">
        <v>192</v>
      </c>
      <c r="I79" s="66">
        <v>81.5</v>
      </c>
      <c r="J79" s="66">
        <v>88.02</v>
      </c>
      <c r="K79" s="66" t="s">
        <v>327</v>
      </c>
      <c r="L79" s="66" t="s">
        <v>322</v>
      </c>
      <c r="M79" s="66" t="s">
        <v>323</v>
      </c>
      <c r="N79" s="66" t="s">
        <v>328</v>
      </c>
      <c r="O79" s="66" t="s">
        <v>329</v>
      </c>
      <c r="P79" s="70">
        <v>1000</v>
      </c>
    </row>
    <row r="80" spans="1:16">
      <c r="A80" s="66" t="s">
        <v>719</v>
      </c>
      <c r="B80" s="66" t="s">
        <v>317</v>
      </c>
      <c r="C80" s="66" t="s">
        <v>319</v>
      </c>
      <c r="D80" s="66" t="s">
        <v>628</v>
      </c>
      <c r="E80" s="66">
        <v>1</v>
      </c>
      <c r="F80" s="66" t="s">
        <v>191</v>
      </c>
      <c r="G80" s="66" t="s">
        <v>172</v>
      </c>
      <c r="H80" s="66" t="s">
        <v>191</v>
      </c>
      <c r="I80" s="66">
        <v>81.5</v>
      </c>
      <c r="J80" s="66">
        <v>88.02</v>
      </c>
      <c r="K80" s="66" t="s">
        <v>321</v>
      </c>
      <c r="L80" s="66" t="s">
        <v>322</v>
      </c>
      <c r="M80" s="66" t="s">
        <v>323</v>
      </c>
      <c r="N80" s="66" t="s">
        <v>324</v>
      </c>
      <c r="O80" s="66" t="s">
        <v>325</v>
      </c>
      <c r="P80" s="70">
        <v>3333</v>
      </c>
    </row>
    <row r="81" spans="1:16">
      <c r="B81" s="66" t="s">
        <v>318</v>
      </c>
      <c r="C81" s="66" t="s">
        <v>320</v>
      </c>
      <c r="D81" s="66" t="s">
        <v>628</v>
      </c>
      <c r="E81" s="66">
        <v>1</v>
      </c>
      <c r="F81" s="66" t="s">
        <v>192</v>
      </c>
      <c r="G81" s="66" t="s">
        <v>172</v>
      </c>
      <c r="H81" s="66" t="s">
        <v>192</v>
      </c>
      <c r="I81" s="66">
        <v>81.5</v>
      </c>
      <c r="J81" s="66">
        <v>88.02</v>
      </c>
      <c r="K81" s="66" t="s">
        <v>327</v>
      </c>
      <c r="L81" s="66" t="s">
        <v>322</v>
      </c>
      <c r="M81" s="66" t="s">
        <v>323</v>
      </c>
      <c r="N81" s="66" t="s">
        <v>328</v>
      </c>
      <c r="O81" s="66" t="s">
        <v>329</v>
      </c>
      <c r="P81" s="70">
        <v>4080</v>
      </c>
    </row>
    <row r="82" spans="1:16">
      <c r="A82" s="66" t="s">
        <v>718</v>
      </c>
      <c r="B82" s="66" t="s">
        <v>317</v>
      </c>
      <c r="C82" s="66" t="s">
        <v>319</v>
      </c>
      <c r="D82" s="66" t="s">
        <v>628</v>
      </c>
      <c r="E82" s="66">
        <v>1</v>
      </c>
      <c r="F82" s="66" t="s">
        <v>191</v>
      </c>
      <c r="G82" s="66" t="s">
        <v>172</v>
      </c>
      <c r="H82" s="66" t="s">
        <v>191</v>
      </c>
      <c r="I82" s="66">
        <v>81.5</v>
      </c>
      <c r="J82" s="66">
        <v>88.02</v>
      </c>
      <c r="K82" s="66" t="s">
        <v>321</v>
      </c>
      <c r="L82" s="66" t="s">
        <v>322</v>
      </c>
      <c r="M82" s="66" t="s">
        <v>323</v>
      </c>
      <c r="N82" s="66" t="s">
        <v>324</v>
      </c>
      <c r="O82" s="66" t="s">
        <v>325</v>
      </c>
      <c r="P82" s="70">
        <v>300</v>
      </c>
    </row>
    <row r="83" spans="1:16">
      <c r="B83" s="66" t="s">
        <v>318</v>
      </c>
      <c r="C83" s="66" t="s">
        <v>320</v>
      </c>
      <c r="D83" s="66" t="s">
        <v>628</v>
      </c>
      <c r="E83" s="66">
        <v>1</v>
      </c>
      <c r="F83" s="66" t="s">
        <v>192</v>
      </c>
      <c r="G83" s="66" t="s">
        <v>172</v>
      </c>
      <c r="H83" s="66" t="s">
        <v>192</v>
      </c>
      <c r="I83" s="66">
        <v>81.5</v>
      </c>
      <c r="J83" s="66">
        <v>88.02</v>
      </c>
      <c r="K83" s="66" t="s">
        <v>327</v>
      </c>
      <c r="L83" s="66" t="s">
        <v>322</v>
      </c>
      <c r="M83" s="66" t="s">
        <v>323</v>
      </c>
      <c r="N83" s="66" t="s">
        <v>328</v>
      </c>
      <c r="O83" s="66" t="s">
        <v>329</v>
      </c>
      <c r="P83" s="70"/>
    </row>
    <row r="84" spans="1:16">
      <c r="A84" s="66" t="s">
        <v>717</v>
      </c>
      <c r="B84" s="66" t="s">
        <v>317</v>
      </c>
      <c r="C84" s="66" t="s">
        <v>319</v>
      </c>
      <c r="D84" s="66" t="s">
        <v>628</v>
      </c>
      <c r="E84" s="66">
        <v>1</v>
      </c>
      <c r="F84" s="66" t="s">
        <v>191</v>
      </c>
      <c r="G84" s="66" t="s">
        <v>172</v>
      </c>
      <c r="H84" s="66" t="s">
        <v>191</v>
      </c>
      <c r="I84" s="66">
        <v>81.5</v>
      </c>
      <c r="J84" s="66">
        <v>88.02</v>
      </c>
      <c r="K84" s="66" t="s">
        <v>321</v>
      </c>
      <c r="L84" s="66" t="s">
        <v>322</v>
      </c>
      <c r="M84" s="66" t="s">
        <v>323</v>
      </c>
      <c r="N84" s="66" t="s">
        <v>324</v>
      </c>
      <c r="O84" s="66" t="s">
        <v>325</v>
      </c>
      <c r="P84" s="70">
        <v>200</v>
      </c>
    </row>
    <row r="85" spans="1:16">
      <c r="B85" s="66" t="s">
        <v>318</v>
      </c>
      <c r="C85" s="66" t="s">
        <v>320</v>
      </c>
      <c r="D85" s="66" t="s">
        <v>628</v>
      </c>
      <c r="E85" s="66">
        <v>1</v>
      </c>
      <c r="F85" s="66" t="s">
        <v>192</v>
      </c>
      <c r="G85" s="66" t="s">
        <v>172</v>
      </c>
      <c r="H85" s="66" t="s">
        <v>192</v>
      </c>
      <c r="I85" s="66">
        <v>81.5</v>
      </c>
      <c r="J85" s="66">
        <v>88.02</v>
      </c>
      <c r="K85" s="66" t="s">
        <v>327</v>
      </c>
      <c r="L85" s="66" t="s">
        <v>322</v>
      </c>
      <c r="M85" s="66" t="s">
        <v>323</v>
      </c>
      <c r="N85" s="66" t="s">
        <v>328</v>
      </c>
      <c r="O85" s="66" t="s">
        <v>329</v>
      </c>
      <c r="P85" s="70">
        <v>150</v>
      </c>
    </row>
    <row r="86" spans="1:16">
      <c r="A86" s="66" t="s">
        <v>706</v>
      </c>
      <c r="B86" s="66" t="s">
        <v>317</v>
      </c>
      <c r="C86" s="66" t="s">
        <v>319</v>
      </c>
      <c r="D86" s="66" t="s">
        <v>628</v>
      </c>
      <c r="E86" s="66">
        <v>1</v>
      </c>
      <c r="F86" s="66" t="s">
        <v>191</v>
      </c>
      <c r="G86" s="66" t="s">
        <v>172</v>
      </c>
      <c r="H86" s="66" t="s">
        <v>191</v>
      </c>
      <c r="I86" s="66">
        <v>81.5</v>
      </c>
      <c r="J86" s="66">
        <v>88.02</v>
      </c>
      <c r="K86" s="66" t="s">
        <v>321</v>
      </c>
      <c r="L86" s="66" t="s">
        <v>322</v>
      </c>
      <c r="M86" s="66" t="s">
        <v>323</v>
      </c>
      <c r="N86" s="66" t="s">
        <v>324</v>
      </c>
      <c r="O86" s="66" t="s">
        <v>325</v>
      </c>
      <c r="P86" s="70"/>
    </row>
    <row r="87" spans="1:16">
      <c r="B87" s="66" t="s">
        <v>318</v>
      </c>
      <c r="C87" s="66" t="s">
        <v>320</v>
      </c>
      <c r="D87" s="66" t="s">
        <v>628</v>
      </c>
      <c r="E87" s="66">
        <v>1</v>
      </c>
      <c r="F87" s="66" t="s">
        <v>192</v>
      </c>
      <c r="G87" s="66" t="s">
        <v>172</v>
      </c>
      <c r="H87" s="66" t="s">
        <v>192</v>
      </c>
      <c r="I87" s="66">
        <v>81.5</v>
      </c>
      <c r="J87" s="66">
        <v>88.02</v>
      </c>
      <c r="K87" s="66" t="s">
        <v>327</v>
      </c>
      <c r="L87" s="66" t="s">
        <v>322</v>
      </c>
      <c r="M87" s="66" t="s">
        <v>323</v>
      </c>
      <c r="N87" s="66" t="s">
        <v>328</v>
      </c>
      <c r="O87" s="66" t="s">
        <v>329</v>
      </c>
      <c r="P87" s="70">
        <v>20</v>
      </c>
    </row>
    <row r="88" spans="1:16">
      <c r="A88" s="66" t="s">
        <v>710</v>
      </c>
      <c r="B88" s="66" t="s">
        <v>317</v>
      </c>
      <c r="C88" s="66" t="s">
        <v>319</v>
      </c>
      <c r="D88" s="66" t="s">
        <v>628</v>
      </c>
      <c r="E88" s="66">
        <v>1</v>
      </c>
      <c r="F88" s="66" t="s">
        <v>191</v>
      </c>
      <c r="G88" s="66" t="s">
        <v>172</v>
      </c>
      <c r="H88" s="66" t="s">
        <v>191</v>
      </c>
      <c r="I88" s="66">
        <v>81.5</v>
      </c>
      <c r="J88" s="66">
        <v>88.02</v>
      </c>
      <c r="K88" s="66" t="s">
        <v>321</v>
      </c>
      <c r="L88" s="66" t="s">
        <v>322</v>
      </c>
      <c r="M88" s="66" t="s">
        <v>323</v>
      </c>
      <c r="N88" s="66" t="s">
        <v>324</v>
      </c>
      <c r="O88" s="66" t="s">
        <v>325</v>
      </c>
      <c r="P88" s="70">
        <v>120</v>
      </c>
    </row>
    <row r="89" spans="1:16">
      <c r="B89" s="66" t="s">
        <v>318</v>
      </c>
      <c r="C89" s="66" t="s">
        <v>320</v>
      </c>
      <c r="D89" s="66" t="s">
        <v>628</v>
      </c>
      <c r="E89" s="66">
        <v>1</v>
      </c>
      <c r="F89" s="66" t="s">
        <v>192</v>
      </c>
      <c r="G89" s="66" t="s">
        <v>172</v>
      </c>
      <c r="H89" s="66" t="s">
        <v>192</v>
      </c>
      <c r="I89" s="66">
        <v>81.5</v>
      </c>
      <c r="J89" s="66">
        <v>88.02</v>
      </c>
      <c r="K89" s="66" t="s">
        <v>327</v>
      </c>
      <c r="L89" s="66" t="s">
        <v>322</v>
      </c>
      <c r="M89" s="66" t="s">
        <v>323</v>
      </c>
      <c r="N89" s="66" t="s">
        <v>328</v>
      </c>
      <c r="O89" s="66" t="s">
        <v>329</v>
      </c>
      <c r="P89" s="70">
        <v>310</v>
      </c>
    </row>
    <row r="90" spans="1:16">
      <c r="A90" s="66" t="s">
        <v>709</v>
      </c>
      <c r="B90" s="66" t="s">
        <v>317</v>
      </c>
      <c r="C90" s="66" t="s">
        <v>319</v>
      </c>
      <c r="D90" s="66" t="s">
        <v>628</v>
      </c>
      <c r="E90" s="66">
        <v>1</v>
      </c>
      <c r="F90" s="66" t="s">
        <v>191</v>
      </c>
      <c r="G90" s="66" t="s">
        <v>172</v>
      </c>
      <c r="H90" s="66" t="s">
        <v>191</v>
      </c>
      <c r="I90" s="66">
        <v>81.5</v>
      </c>
      <c r="J90" s="66">
        <v>88.02</v>
      </c>
      <c r="K90" s="66" t="s">
        <v>321</v>
      </c>
      <c r="L90" s="66" t="s">
        <v>322</v>
      </c>
      <c r="M90" s="66" t="s">
        <v>323</v>
      </c>
      <c r="N90" s="66" t="s">
        <v>324</v>
      </c>
      <c r="O90" s="66" t="s">
        <v>325</v>
      </c>
      <c r="P90" s="70">
        <v>5</v>
      </c>
    </row>
    <row r="91" spans="1:16">
      <c r="B91" s="66" t="s">
        <v>318</v>
      </c>
      <c r="C91" s="66" t="s">
        <v>320</v>
      </c>
      <c r="D91" s="66" t="s">
        <v>628</v>
      </c>
      <c r="E91" s="66">
        <v>1</v>
      </c>
      <c r="F91" s="66" t="s">
        <v>192</v>
      </c>
      <c r="G91" s="66" t="s">
        <v>172</v>
      </c>
      <c r="H91" s="66" t="s">
        <v>192</v>
      </c>
      <c r="I91" s="66">
        <v>81.5</v>
      </c>
      <c r="J91" s="66">
        <v>88.02</v>
      </c>
      <c r="K91" s="66" t="s">
        <v>327</v>
      </c>
      <c r="L91" s="66" t="s">
        <v>322</v>
      </c>
      <c r="M91" s="66" t="s">
        <v>323</v>
      </c>
      <c r="N91" s="66" t="s">
        <v>328</v>
      </c>
      <c r="O91" s="66" t="s">
        <v>329</v>
      </c>
      <c r="P91" s="70">
        <v>5</v>
      </c>
    </row>
    <row r="92" spans="1:16">
      <c r="A92" s="66" t="s">
        <v>715</v>
      </c>
      <c r="B92" s="66" t="s">
        <v>317</v>
      </c>
      <c r="C92" s="66" t="s">
        <v>319</v>
      </c>
      <c r="D92" s="66" t="s">
        <v>628</v>
      </c>
      <c r="E92" s="66">
        <v>1</v>
      </c>
      <c r="F92" s="66" t="s">
        <v>191</v>
      </c>
      <c r="G92" s="66" t="s">
        <v>172</v>
      </c>
      <c r="H92" s="66" t="s">
        <v>191</v>
      </c>
      <c r="I92" s="66">
        <v>81.5</v>
      </c>
      <c r="J92" s="66">
        <v>88.02</v>
      </c>
      <c r="K92" s="66" t="s">
        <v>321</v>
      </c>
      <c r="L92" s="66" t="s">
        <v>322</v>
      </c>
      <c r="M92" s="66" t="s">
        <v>323</v>
      </c>
      <c r="N92" s="66" t="s">
        <v>324</v>
      </c>
      <c r="O92" s="66" t="s">
        <v>325</v>
      </c>
      <c r="P92" s="70">
        <v>250</v>
      </c>
    </row>
    <row r="93" spans="1:16">
      <c r="B93" s="66" t="s">
        <v>318</v>
      </c>
      <c r="C93" s="66" t="s">
        <v>320</v>
      </c>
      <c r="D93" s="66" t="s">
        <v>628</v>
      </c>
      <c r="E93" s="66">
        <v>1</v>
      </c>
      <c r="F93" s="66" t="s">
        <v>192</v>
      </c>
      <c r="G93" s="66" t="s">
        <v>172</v>
      </c>
      <c r="H93" s="66" t="s">
        <v>192</v>
      </c>
      <c r="I93" s="66">
        <v>81.5</v>
      </c>
      <c r="J93" s="66">
        <v>88.02</v>
      </c>
      <c r="K93" s="66" t="s">
        <v>327</v>
      </c>
      <c r="L93" s="66" t="s">
        <v>322</v>
      </c>
      <c r="M93" s="66" t="s">
        <v>323</v>
      </c>
      <c r="N93" s="66" t="s">
        <v>328</v>
      </c>
      <c r="O93" s="66" t="s">
        <v>329</v>
      </c>
      <c r="P93" s="70">
        <v>250</v>
      </c>
    </row>
    <row r="94" spans="1:16">
      <c r="A94" s="66" t="s">
        <v>708</v>
      </c>
      <c r="B94" s="66" t="s">
        <v>317</v>
      </c>
      <c r="C94" s="66" t="s">
        <v>319</v>
      </c>
      <c r="D94" s="66" t="s">
        <v>628</v>
      </c>
      <c r="E94" s="66">
        <v>1</v>
      </c>
      <c r="F94" s="66" t="s">
        <v>191</v>
      </c>
      <c r="G94" s="66" t="s">
        <v>172</v>
      </c>
      <c r="H94" s="66" t="s">
        <v>191</v>
      </c>
      <c r="I94" s="66">
        <v>81.5</v>
      </c>
      <c r="J94" s="66">
        <v>88.02</v>
      </c>
      <c r="K94" s="66" t="s">
        <v>321</v>
      </c>
      <c r="L94" s="66" t="s">
        <v>322</v>
      </c>
      <c r="M94" s="66" t="s">
        <v>323</v>
      </c>
      <c r="N94" s="66" t="s">
        <v>324</v>
      </c>
      <c r="O94" s="66" t="s">
        <v>325</v>
      </c>
      <c r="P94" s="70">
        <v>600</v>
      </c>
    </row>
    <row r="95" spans="1:16">
      <c r="B95" s="66" t="s">
        <v>318</v>
      </c>
      <c r="C95" s="66" t="s">
        <v>320</v>
      </c>
      <c r="D95" s="66" t="s">
        <v>628</v>
      </c>
      <c r="E95" s="66">
        <v>1</v>
      </c>
      <c r="F95" s="66" t="s">
        <v>192</v>
      </c>
      <c r="G95" s="66" t="s">
        <v>172</v>
      </c>
      <c r="H95" s="66" t="s">
        <v>192</v>
      </c>
      <c r="I95" s="66">
        <v>81.5</v>
      </c>
      <c r="J95" s="66">
        <v>88.02</v>
      </c>
      <c r="K95" s="66" t="s">
        <v>327</v>
      </c>
      <c r="L95" s="66" t="s">
        <v>322</v>
      </c>
      <c r="M95" s="66" t="s">
        <v>323</v>
      </c>
      <c r="N95" s="66" t="s">
        <v>328</v>
      </c>
      <c r="O95" s="66" t="s">
        <v>329</v>
      </c>
      <c r="P95" s="70">
        <v>200</v>
      </c>
    </row>
    <row r="96" spans="1:16">
      <c r="A96" s="66" t="s">
        <v>707</v>
      </c>
      <c r="B96" s="66" t="s">
        <v>317</v>
      </c>
      <c r="C96" s="66" t="s">
        <v>319</v>
      </c>
      <c r="D96" s="66" t="s">
        <v>628</v>
      </c>
      <c r="E96" s="66">
        <v>1</v>
      </c>
      <c r="F96" s="66" t="s">
        <v>191</v>
      </c>
      <c r="G96" s="66" t="s">
        <v>172</v>
      </c>
      <c r="H96" s="66" t="s">
        <v>191</v>
      </c>
      <c r="I96" s="66">
        <v>81.5</v>
      </c>
      <c r="J96" s="66">
        <v>88.02</v>
      </c>
      <c r="K96" s="66" t="s">
        <v>321</v>
      </c>
      <c r="L96" s="66" t="s">
        <v>322</v>
      </c>
      <c r="M96" s="66" t="s">
        <v>323</v>
      </c>
      <c r="N96" s="66" t="s">
        <v>324</v>
      </c>
      <c r="O96" s="66" t="s">
        <v>325</v>
      </c>
      <c r="P96" s="70">
        <v>7000</v>
      </c>
    </row>
    <row r="97" spans="1:16">
      <c r="B97" s="66" t="s">
        <v>318</v>
      </c>
      <c r="C97" s="66" t="s">
        <v>320</v>
      </c>
      <c r="D97" s="66" t="s">
        <v>628</v>
      </c>
      <c r="E97" s="66">
        <v>1</v>
      </c>
      <c r="F97" s="66" t="s">
        <v>192</v>
      </c>
      <c r="G97" s="66" t="s">
        <v>172</v>
      </c>
      <c r="H97" s="66" t="s">
        <v>192</v>
      </c>
      <c r="I97" s="66">
        <v>81.5</v>
      </c>
      <c r="J97" s="66">
        <v>88.02</v>
      </c>
      <c r="K97" s="66" t="s">
        <v>327</v>
      </c>
      <c r="L97" s="66" t="s">
        <v>322</v>
      </c>
      <c r="M97" s="66" t="s">
        <v>323</v>
      </c>
      <c r="N97" s="66" t="s">
        <v>328</v>
      </c>
      <c r="O97" s="66" t="s">
        <v>329</v>
      </c>
      <c r="P97" s="70">
        <v>5400</v>
      </c>
    </row>
    <row r="98" spans="1:16">
      <c r="A98" s="66" t="s">
        <v>712</v>
      </c>
      <c r="B98" s="66" t="s">
        <v>317</v>
      </c>
      <c r="C98" s="66" t="s">
        <v>319</v>
      </c>
      <c r="D98" s="66" t="s">
        <v>628</v>
      </c>
      <c r="E98" s="66">
        <v>1</v>
      </c>
      <c r="F98" s="66" t="s">
        <v>191</v>
      </c>
      <c r="G98" s="66" t="s">
        <v>172</v>
      </c>
      <c r="H98" s="66" t="s">
        <v>191</v>
      </c>
      <c r="I98" s="66">
        <v>81.5</v>
      </c>
      <c r="J98" s="66">
        <v>88.02</v>
      </c>
      <c r="K98" s="66" t="s">
        <v>321</v>
      </c>
      <c r="L98" s="66" t="s">
        <v>322</v>
      </c>
      <c r="M98" s="66" t="s">
        <v>323</v>
      </c>
      <c r="N98" s="66" t="s">
        <v>324</v>
      </c>
      <c r="O98" s="66" t="s">
        <v>325</v>
      </c>
      <c r="P98" s="70"/>
    </row>
    <row r="99" spans="1:16">
      <c r="B99" s="66" t="s">
        <v>318</v>
      </c>
      <c r="C99" s="66" t="s">
        <v>320</v>
      </c>
      <c r="D99" s="66" t="s">
        <v>628</v>
      </c>
      <c r="E99" s="66">
        <v>1</v>
      </c>
      <c r="F99" s="66" t="s">
        <v>192</v>
      </c>
      <c r="G99" s="66" t="s">
        <v>172</v>
      </c>
      <c r="H99" s="66" t="s">
        <v>192</v>
      </c>
      <c r="I99" s="66">
        <v>81.5</v>
      </c>
      <c r="J99" s="66">
        <v>88.02</v>
      </c>
      <c r="K99" s="66" t="s">
        <v>327</v>
      </c>
      <c r="L99" s="66" t="s">
        <v>322</v>
      </c>
      <c r="M99" s="66" t="s">
        <v>323</v>
      </c>
      <c r="N99" s="66" t="s">
        <v>328</v>
      </c>
      <c r="O99" s="66" t="s">
        <v>329</v>
      </c>
      <c r="P99" s="70"/>
    </row>
    <row r="100" spans="1:16">
      <c r="A100" s="66" t="s">
        <v>711</v>
      </c>
      <c r="B100" s="66" t="s">
        <v>317</v>
      </c>
      <c r="C100" s="66" t="s">
        <v>319</v>
      </c>
      <c r="D100" s="66" t="s">
        <v>628</v>
      </c>
      <c r="E100" s="66">
        <v>1</v>
      </c>
      <c r="F100" s="66" t="s">
        <v>191</v>
      </c>
      <c r="G100" s="66" t="s">
        <v>172</v>
      </c>
      <c r="H100" s="66" t="s">
        <v>191</v>
      </c>
      <c r="I100" s="66">
        <v>81.5</v>
      </c>
      <c r="J100" s="66">
        <v>88.02</v>
      </c>
      <c r="K100" s="66" t="s">
        <v>321</v>
      </c>
      <c r="L100" s="66" t="s">
        <v>322</v>
      </c>
      <c r="M100" s="66" t="s">
        <v>323</v>
      </c>
      <c r="N100" s="66" t="s">
        <v>324</v>
      </c>
      <c r="O100" s="66" t="s">
        <v>325</v>
      </c>
      <c r="P100" s="70"/>
    </row>
    <row r="101" spans="1:16">
      <c r="B101" s="66" t="s">
        <v>318</v>
      </c>
      <c r="C101" s="66" t="s">
        <v>320</v>
      </c>
      <c r="D101" s="66" t="s">
        <v>628</v>
      </c>
      <c r="E101" s="66">
        <v>1</v>
      </c>
      <c r="F101" s="66" t="s">
        <v>192</v>
      </c>
      <c r="G101" s="66" t="s">
        <v>172</v>
      </c>
      <c r="H101" s="66" t="s">
        <v>192</v>
      </c>
      <c r="I101" s="66">
        <v>81.5</v>
      </c>
      <c r="J101" s="66">
        <v>88.02</v>
      </c>
      <c r="K101" s="66" t="s">
        <v>327</v>
      </c>
      <c r="L101" s="66" t="s">
        <v>322</v>
      </c>
      <c r="M101" s="66" t="s">
        <v>323</v>
      </c>
      <c r="N101" s="66" t="s">
        <v>328</v>
      </c>
      <c r="O101" s="66" t="s">
        <v>329</v>
      </c>
      <c r="P101" s="70"/>
    </row>
    <row r="102" spans="1:16">
      <c r="A102" s="66" t="s">
        <v>714</v>
      </c>
      <c r="B102" s="66" t="s">
        <v>317</v>
      </c>
      <c r="C102" s="66" t="s">
        <v>319</v>
      </c>
      <c r="D102" s="66" t="s">
        <v>628</v>
      </c>
      <c r="E102" s="66">
        <v>1</v>
      </c>
      <c r="F102" s="66" t="s">
        <v>191</v>
      </c>
      <c r="G102" s="66" t="s">
        <v>172</v>
      </c>
      <c r="H102" s="66" t="s">
        <v>191</v>
      </c>
      <c r="I102" s="66">
        <v>81.5</v>
      </c>
      <c r="J102" s="66">
        <v>88.02</v>
      </c>
      <c r="K102" s="66" t="s">
        <v>321</v>
      </c>
      <c r="L102" s="66" t="s">
        <v>322</v>
      </c>
      <c r="M102" s="66" t="s">
        <v>323</v>
      </c>
      <c r="N102" s="66" t="s">
        <v>324</v>
      </c>
      <c r="O102" s="66" t="s">
        <v>325</v>
      </c>
      <c r="P102" s="70"/>
    </row>
    <row r="103" spans="1:16">
      <c r="B103" s="66" t="s">
        <v>318</v>
      </c>
      <c r="C103" s="66" t="s">
        <v>320</v>
      </c>
      <c r="D103" s="66" t="s">
        <v>628</v>
      </c>
      <c r="E103" s="66">
        <v>1</v>
      </c>
      <c r="F103" s="66" t="s">
        <v>192</v>
      </c>
      <c r="G103" s="66" t="s">
        <v>172</v>
      </c>
      <c r="H103" s="66" t="s">
        <v>192</v>
      </c>
      <c r="I103" s="66">
        <v>81.5</v>
      </c>
      <c r="J103" s="66">
        <v>88.02</v>
      </c>
      <c r="K103" s="66" t="s">
        <v>327</v>
      </c>
      <c r="L103" s="66" t="s">
        <v>322</v>
      </c>
      <c r="M103" s="66" t="s">
        <v>323</v>
      </c>
      <c r="N103" s="66" t="s">
        <v>328</v>
      </c>
      <c r="O103" s="66" t="s">
        <v>329</v>
      </c>
      <c r="P103" s="70"/>
    </row>
    <row r="104" spans="1:16">
      <c r="A104" s="66" t="s">
        <v>713</v>
      </c>
      <c r="B104" s="66" t="s">
        <v>317</v>
      </c>
      <c r="C104" s="66" t="s">
        <v>319</v>
      </c>
      <c r="D104" s="66" t="s">
        <v>628</v>
      </c>
      <c r="E104" s="66">
        <v>1</v>
      </c>
      <c r="F104" s="66" t="s">
        <v>191</v>
      </c>
      <c r="G104" s="66" t="s">
        <v>172</v>
      </c>
      <c r="H104" s="66" t="s">
        <v>191</v>
      </c>
      <c r="I104" s="66">
        <v>81.5</v>
      </c>
      <c r="J104" s="66">
        <v>88.02</v>
      </c>
      <c r="K104" s="66" t="s">
        <v>321</v>
      </c>
      <c r="L104" s="66" t="s">
        <v>322</v>
      </c>
      <c r="M104" s="66" t="s">
        <v>323</v>
      </c>
      <c r="N104" s="66" t="s">
        <v>324</v>
      </c>
      <c r="O104" s="66" t="s">
        <v>325</v>
      </c>
      <c r="P104" s="70">
        <v>360</v>
      </c>
    </row>
    <row r="105" spans="1:16">
      <c r="B105" s="66" t="s">
        <v>318</v>
      </c>
      <c r="C105" s="66" t="s">
        <v>320</v>
      </c>
      <c r="D105" s="66" t="s">
        <v>628</v>
      </c>
      <c r="E105" s="66">
        <v>1</v>
      </c>
      <c r="F105" s="66" t="s">
        <v>192</v>
      </c>
      <c r="G105" s="66" t="s">
        <v>172</v>
      </c>
      <c r="H105" s="66" t="s">
        <v>192</v>
      </c>
      <c r="I105" s="66">
        <v>81.5</v>
      </c>
      <c r="J105" s="66">
        <v>88.02</v>
      </c>
      <c r="K105" s="66" t="s">
        <v>327</v>
      </c>
      <c r="L105" s="66" t="s">
        <v>322</v>
      </c>
      <c r="M105" s="66" t="s">
        <v>323</v>
      </c>
      <c r="N105" s="66" t="s">
        <v>328</v>
      </c>
      <c r="O105" s="66" t="s">
        <v>329</v>
      </c>
      <c r="P105" s="70">
        <v>360</v>
      </c>
    </row>
    <row r="106" spans="1:16">
      <c r="A106" s="66" t="s">
        <v>698</v>
      </c>
      <c r="B106" s="66" t="s">
        <v>317</v>
      </c>
      <c r="C106" s="66" t="s">
        <v>319</v>
      </c>
      <c r="D106" s="66" t="s">
        <v>628</v>
      </c>
      <c r="E106" s="66">
        <v>1</v>
      </c>
      <c r="F106" s="66" t="s">
        <v>191</v>
      </c>
      <c r="G106" s="66" t="s">
        <v>172</v>
      </c>
      <c r="H106" s="66" t="s">
        <v>191</v>
      </c>
      <c r="I106" s="66">
        <v>81.5</v>
      </c>
      <c r="J106" s="66">
        <v>88.02</v>
      </c>
      <c r="K106" s="66" t="s">
        <v>321</v>
      </c>
      <c r="L106" s="66" t="s">
        <v>322</v>
      </c>
      <c r="M106" s="66" t="s">
        <v>323</v>
      </c>
      <c r="N106" s="66" t="s">
        <v>324</v>
      </c>
      <c r="O106" s="66" t="s">
        <v>325</v>
      </c>
      <c r="P106" s="70"/>
    </row>
    <row r="107" spans="1:16">
      <c r="B107" s="66" t="s">
        <v>318</v>
      </c>
      <c r="C107" s="66" t="s">
        <v>320</v>
      </c>
      <c r="D107" s="66" t="s">
        <v>628</v>
      </c>
      <c r="E107" s="66">
        <v>1</v>
      </c>
      <c r="F107" s="66" t="s">
        <v>192</v>
      </c>
      <c r="G107" s="66" t="s">
        <v>172</v>
      </c>
      <c r="H107" s="66" t="s">
        <v>192</v>
      </c>
      <c r="I107" s="66">
        <v>81.5</v>
      </c>
      <c r="J107" s="66">
        <v>88.02</v>
      </c>
      <c r="K107" s="66" t="s">
        <v>327</v>
      </c>
      <c r="L107" s="66" t="s">
        <v>322</v>
      </c>
      <c r="M107" s="66" t="s">
        <v>323</v>
      </c>
      <c r="N107" s="66" t="s">
        <v>328</v>
      </c>
      <c r="O107" s="66" t="s">
        <v>329</v>
      </c>
      <c r="P107" s="70"/>
    </row>
    <row r="108" spans="1:16">
      <c r="A108" s="66" t="s">
        <v>705</v>
      </c>
      <c r="B108" s="66" t="s">
        <v>317</v>
      </c>
      <c r="C108" s="66" t="s">
        <v>319</v>
      </c>
      <c r="D108" s="66" t="s">
        <v>628</v>
      </c>
      <c r="E108" s="66">
        <v>1</v>
      </c>
      <c r="F108" s="66" t="s">
        <v>191</v>
      </c>
      <c r="G108" s="66" t="s">
        <v>172</v>
      </c>
      <c r="H108" s="66" t="s">
        <v>191</v>
      </c>
      <c r="I108" s="66">
        <v>81.5</v>
      </c>
      <c r="J108" s="66">
        <v>88.02</v>
      </c>
      <c r="K108" s="66" t="s">
        <v>321</v>
      </c>
      <c r="L108" s="66" t="s">
        <v>322</v>
      </c>
      <c r="M108" s="66" t="s">
        <v>323</v>
      </c>
      <c r="N108" s="66" t="s">
        <v>324</v>
      </c>
      <c r="O108" s="66" t="s">
        <v>325</v>
      </c>
      <c r="P108" s="70"/>
    </row>
    <row r="109" spans="1:16">
      <c r="B109" s="66" t="s">
        <v>318</v>
      </c>
      <c r="C109" s="66" t="s">
        <v>320</v>
      </c>
      <c r="D109" s="66" t="s">
        <v>628</v>
      </c>
      <c r="E109" s="66">
        <v>1</v>
      </c>
      <c r="F109" s="66" t="s">
        <v>192</v>
      </c>
      <c r="G109" s="66" t="s">
        <v>172</v>
      </c>
      <c r="H109" s="66" t="s">
        <v>192</v>
      </c>
      <c r="I109" s="66">
        <v>81.5</v>
      </c>
      <c r="J109" s="66">
        <v>88.02</v>
      </c>
      <c r="K109" s="66" t="s">
        <v>327</v>
      </c>
      <c r="L109" s="66" t="s">
        <v>322</v>
      </c>
      <c r="M109" s="66" t="s">
        <v>323</v>
      </c>
      <c r="N109" s="66" t="s">
        <v>328</v>
      </c>
      <c r="O109" s="66" t="s">
        <v>329</v>
      </c>
      <c r="P109" s="70"/>
    </row>
    <row r="110" spans="1:16">
      <c r="A110" s="66" t="s">
        <v>704</v>
      </c>
      <c r="B110" s="66" t="s">
        <v>317</v>
      </c>
      <c r="C110" s="66" t="s">
        <v>319</v>
      </c>
      <c r="D110" s="66" t="s">
        <v>628</v>
      </c>
      <c r="E110" s="66">
        <v>1</v>
      </c>
      <c r="F110" s="66" t="s">
        <v>191</v>
      </c>
      <c r="G110" s="66" t="s">
        <v>172</v>
      </c>
      <c r="H110" s="66" t="s">
        <v>191</v>
      </c>
      <c r="I110" s="66">
        <v>81.5</v>
      </c>
      <c r="J110" s="66">
        <v>88.02</v>
      </c>
      <c r="K110" s="66" t="s">
        <v>321</v>
      </c>
      <c r="L110" s="66" t="s">
        <v>322</v>
      </c>
      <c r="M110" s="66" t="s">
        <v>323</v>
      </c>
      <c r="N110" s="66" t="s">
        <v>324</v>
      </c>
      <c r="O110" s="66" t="s">
        <v>325</v>
      </c>
      <c r="P110" s="70"/>
    </row>
    <row r="111" spans="1:16">
      <c r="B111" s="66" t="s">
        <v>318</v>
      </c>
      <c r="C111" s="66" t="s">
        <v>320</v>
      </c>
      <c r="D111" s="66" t="s">
        <v>628</v>
      </c>
      <c r="E111" s="66">
        <v>1</v>
      </c>
      <c r="F111" s="66" t="s">
        <v>192</v>
      </c>
      <c r="G111" s="66" t="s">
        <v>172</v>
      </c>
      <c r="H111" s="66" t="s">
        <v>192</v>
      </c>
      <c r="I111" s="66">
        <v>81.5</v>
      </c>
      <c r="J111" s="66">
        <v>88.02</v>
      </c>
      <c r="K111" s="66" t="s">
        <v>327</v>
      </c>
      <c r="L111" s="66" t="s">
        <v>322</v>
      </c>
      <c r="M111" s="66" t="s">
        <v>323</v>
      </c>
      <c r="N111" s="66" t="s">
        <v>328</v>
      </c>
      <c r="O111" s="66" t="s">
        <v>329</v>
      </c>
      <c r="P111" s="70">
        <v>12</v>
      </c>
    </row>
    <row r="112" spans="1:16">
      <c r="A112" s="66" t="s">
        <v>699</v>
      </c>
      <c r="B112" s="66" t="s">
        <v>317</v>
      </c>
      <c r="C112" s="66" t="s">
        <v>319</v>
      </c>
      <c r="D112" s="66" t="s">
        <v>628</v>
      </c>
      <c r="E112" s="66">
        <v>1</v>
      </c>
      <c r="F112" s="66" t="s">
        <v>191</v>
      </c>
      <c r="G112" s="66" t="s">
        <v>172</v>
      </c>
      <c r="H112" s="66" t="s">
        <v>191</v>
      </c>
      <c r="I112" s="66">
        <v>81.5</v>
      </c>
      <c r="J112" s="66">
        <v>88.02</v>
      </c>
      <c r="K112" s="66" t="s">
        <v>321</v>
      </c>
      <c r="L112" s="66" t="s">
        <v>322</v>
      </c>
      <c r="M112" s="66" t="s">
        <v>323</v>
      </c>
      <c r="N112" s="66" t="s">
        <v>324</v>
      </c>
      <c r="O112" s="66" t="s">
        <v>325</v>
      </c>
      <c r="P112" s="70"/>
    </row>
    <row r="113" spans="1:16">
      <c r="B113" s="66" t="s">
        <v>318</v>
      </c>
      <c r="C113" s="66" t="s">
        <v>320</v>
      </c>
      <c r="D113" s="66" t="s">
        <v>628</v>
      </c>
      <c r="E113" s="66">
        <v>1</v>
      </c>
      <c r="F113" s="66" t="s">
        <v>192</v>
      </c>
      <c r="G113" s="66" t="s">
        <v>172</v>
      </c>
      <c r="H113" s="66" t="s">
        <v>192</v>
      </c>
      <c r="I113" s="66">
        <v>81.5</v>
      </c>
      <c r="J113" s="66">
        <v>88.02</v>
      </c>
      <c r="K113" s="66" t="s">
        <v>327</v>
      </c>
      <c r="L113" s="66" t="s">
        <v>322</v>
      </c>
      <c r="M113" s="66" t="s">
        <v>323</v>
      </c>
      <c r="N113" s="66" t="s">
        <v>328</v>
      </c>
      <c r="O113" s="66" t="s">
        <v>329</v>
      </c>
      <c r="P113" s="70"/>
    </row>
    <row r="114" spans="1:16">
      <c r="A114" s="66" t="s">
        <v>703</v>
      </c>
      <c r="B114" s="66" t="s">
        <v>317</v>
      </c>
      <c r="C114" s="66" t="s">
        <v>319</v>
      </c>
      <c r="D114" s="66" t="s">
        <v>628</v>
      </c>
      <c r="E114" s="66">
        <v>1</v>
      </c>
      <c r="F114" s="66" t="s">
        <v>191</v>
      </c>
      <c r="G114" s="66" t="s">
        <v>172</v>
      </c>
      <c r="H114" s="66" t="s">
        <v>191</v>
      </c>
      <c r="I114" s="66">
        <v>81.5</v>
      </c>
      <c r="J114" s="66">
        <v>88.02</v>
      </c>
      <c r="K114" s="66" t="s">
        <v>321</v>
      </c>
      <c r="L114" s="66" t="s">
        <v>322</v>
      </c>
      <c r="M114" s="66" t="s">
        <v>323</v>
      </c>
      <c r="N114" s="66" t="s">
        <v>324</v>
      </c>
      <c r="O114" s="66" t="s">
        <v>325</v>
      </c>
      <c r="P114" s="70"/>
    </row>
    <row r="115" spans="1:16">
      <c r="B115" s="66" t="s">
        <v>318</v>
      </c>
      <c r="C115" s="66" t="s">
        <v>320</v>
      </c>
      <c r="D115" s="66" t="s">
        <v>628</v>
      </c>
      <c r="E115" s="66">
        <v>1</v>
      </c>
      <c r="F115" s="66" t="s">
        <v>192</v>
      </c>
      <c r="G115" s="66" t="s">
        <v>172</v>
      </c>
      <c r="H115" s="66" t="s">
        <v>192</v>
      </c>
      <c r="I115" s="66">
        <v>81.5</v>
      </c>
      <c r="J115" s="66">
        <v>88.02</v>
      </c>
      <c r="K115" s="66" t="s">
        <v>327</v>
      </c>
      <c r="L115" s="66" t="s">
        <v>322</v>
      </c>
      <c r="M115" s="66" t="s">
        <v>323</v>
      </c>
      <c r="N115" s="66" t="s">
        <v>328</v>
      </c>
      <c r="O115" s="66" t="s">
        <v>329</v>
      </c>
      <c r="P115" s="70"/>
    </row>
    <row r="116" spans="1:16">
      <c r="A116" s="66" t="s">
        <v>700</v>
      </c>
      <c r="B116" s="66" t="s">
        <v>317</v>
      </c>
      <c r="C116" s="66" t="s">
        <v>319</v>
      </c>
      <c r="D116" s="66" t="s">
        <v>628</v>
      </c>
      <c r="E116" s="66">
        <v>1</v>
      </c>
      <c r="F116" s="66" t="s">
        <v>191</v>
      </c>
      <c r="G116" s="66" t="s">
        <v>172</v>
      </c>
      <c r="H116" s="66" t="s">
        <v>191</v>
      </c>
      <c r="I116" s="66">
        <v>81.5</v>
      </c>
      <c r="J116" s="66">
        <v>88.02</v>
      </c>
      <c r="K116" s="66" t="s">
        <v>321</v>
      </c>
      <c r="L116" s="66" t="s">
        <v>322</v>
      </c>
      <c r="M116" s="66" t="s">
        <v>323</v>
      </c>
      <c r="N116" s="66" t="s">
        <v>324</v>
      </c>
      <c r="O116" s="66" t="s">
        <v>325</v>
      </c>
      <c r="P116" s="70"/>
    </row>
    <row r="117" spans="1:16">
      <c r="B117" s="66" t="s">
        <v>318</v>
      </c>
      <c r="C117" s="66" t="s">
        <v>320</v>
      </c>
      <c r="D117" s="66" t="s">
        <v>628</v>
      </c>
      <c r="E117" s="66">
        <v>1</v>
      </c>
      <c r="F117" s="66" t="s">
        <v>192</v>
      </c>
      <c r="G117" s="66" t="s">
        <v>172</v>
      </c>
      <c r="H117" s="66" t="s">
        <v>192</v>
      </c>
      <c r="I117" s="66">
        <v>81.5</v>
      </c>
      <c r="J117" s="66">
        <v>88.02</v>
      </c>
      <c r="K117" s="66" t="s">
        <v>327</v>
      </c>
      <c r="L117" s="66" t="s">
        <v>322</v>
      </c>
      <c r="M117" s="66" t="s">
        <v>323</v>
      </c>
      <c r="N117" s="66" t="s">
        <v>328</v>
      </c>
      <c r="O117" s="66" t="s">
        <v>329</v>
      </c>
      <c r="P117" s="70"/>
    </row>
    <row r="118" spans="1:16">
      <c r="A118" s="66" t="s">
        <v>702</v>
      </c>
      <c r="B118" s="66" t="s">
        <v>317</v>
      </c>
      <c r="C118" s="66" t="s">
        <v>319</v>
      </c>
      <c r="D118" s="66" t="s">
        <v>628</v>
      </c>
      <c r="E118" s="66">
        <v>1</v>
      </c>
      <c r="F118" s="66" t="s">
        <v>191</v>
      </c>
      <c r="G118" s="66" t="s">
        <v>172</v>
      </c>
      <c r="H118" s="66" t="s">
        <v>191</v>
      </c>
      <c r="I118" s="66">
        <v>81.5</v>
      </c>
      <c r="J118" s="66">
        <v>88.02</v>
      </c>
      <c r="K118" s="66" t="s">
        <v>321</v>
      </c>
      <c r="L118" s="66" t="s">
        <v>322</v>
      </c>
      <c r="M118" s="66" t="s">
        <v>323</v>
      </c>
      <c r="N118" s="66" t="s">
        <v>324</v>
      </c>
      <c r="O118" s="66" t="s">
        <v>325</v>
      </c>
      <c r="P118" s="70"/>
    </row>
    <row r="119" spans="1:16">
      <c r="B119" s="66" t="s">
        <v>318</v>
      </c>
      <c r="C119" s="66" t="s">
        <v>320</v>
      </c>
      <c r="D119" s="66" t="s">
        <v>628</v>
      </c>
      <c r="E119" s="66">
        <v>1</v>
      </c>
      <c r="F119" s="66" t="s">
        <v>192</v>
      </c>
      <c r="G119" s="66" t="s">
        <v>172</v>
      </c>
      <c r="H119" s="66" t="s">
        <v>192</v>
      </c>
      <c r="I119" s="66">
        <v>81.5</v>
      </c>
      <c r="J119" s="66">
        <v>88.02</v>
      </c>
      <c r="K119" s="66" t="s">
        <v>327</v>
      </c>
      <c r="L119" s="66" t="s">
        <v>322</v>
      </c>
      <c r="M119" s="66" t="s">
        <v>323</v>
      </c>
      <c r="N119" s="66" t="s">
        <v>328</v>
      </c>
      <c r="O119" s="66" t="s">
        <v>329</v>
      </c>
      <c r="P119" s="70"/>
    </row>
    <row r="120" spans="1:16">
      <c r="A120" s="66" t="s">
        <v>701</v>
      </c>
      <c r="B120" s="66" t="s">
        <v>317</v>
      </c>
      <c r="C120" s="66" t="s">
        <v>319</v>
      </c>
      <c r="D120" s="66" t="s">
        <v>628</v>
      </c>
      <c r="E120" s="66">
        <v>1</v>
      </c>
      <c r="F120" s="66" t="s">
        <v>191</v>
      </c>
      <c r="G120" s="66" t="s">
        <v>172</v>
      </c>
      <c r="H120" s="66" t="s">
        <v>191</v>
      </c>
      <c r="I120" s="66">
        <v>81.5</v>
      </c>
      <c r="J120" s="66">
        <v>88.02</v>
      </c>
      <c r="K120" s="66" t="s">
        <v>321</v>
      </c>
      <c r="L120" s="66" t="s">
        <v>322</v>
      </c>
      <c r="M120" s="66" t="s">
        <v>323</v>
      </c>
      <c r="N120" s="66" t="s">
        <v>324</v>
      </c>
      <c r="O120" s="66" t="s">
        <v>325</v>
      </c>
      <c r="P120" s="70"/>
    </row>
    <row r="121" spans="1:16">
      <c r="B121" s="66" t="s">
        <v>318</v>
      </c>
      <c r="C121" s="66" t="s">
        <v>320</v>
      </c>
      <c r="D121" s="66" t="s">
        <v>628</v>
      </c>
      <c r="E121" s="66">
        <v>1</v>
      </c>
      <c r="F121" s="66" t="s">
        <v>192</v>
      </c>
      <c r="G121" s="66" t="s">
        <v>172</v>
      </c>
      <c r="H121" s="66" t="s">
        <v>192</v>
      </c>
      <c r="I121" s="66">
        <v>81.5</v>
      </c>
      <c r="J121" s="66">
        <v>88.02</v>
      </c>
      <c r="K121" s="66" t="s">
        <v>327</v>
      </c>
      <c r="L121" s="66" t="s">
        <v>322</v>
      </c>
      <c r="M121" s="66" t="s">
        <v>323</v>
      </c>
      <c r="N121" s="66" t="s">
        <v>328</v>
      </c>
      <c r="O121" s="66" t="s">
        <v>329</v>
      </c>
      <c r="P121" s="70"/>
    </row>
    <row r="122" spans="1:16">
      <c r="A122" s="66" t="s">
        <v>797</v>
      </c>
      <c r="P122" s="70">
        <v>200</v>
      </c>
    </row>
    <row r="123" spans="1:16">
      <c r="A123" s="66" t="s">
        <v>798</v>
      </c>
      <c r="P123" s="70">
        <v>200</v>
      </c>
    </row>
    <row r="124" spans="1:16">
      <c r="A124" s="66" t="s">
        <v>730</v>
      </c>
      <c r="P124" s="70"/>
    </row>
    <row r="125" spans="1:16">
      <c r="A125" s="66" t="s">
        <v>799</v>
      </c>
      <c r="P125" s="70"/>
    </row>
    <row r="126" spans="1:16">
      <c r="A126" s="66" t="s">
        <v>800</v>
      </c>
      <c r="P126" s="70">
        <v>10</v>
      </c>
    </row>
    <row r="127" spans="1:16">
      <c r="A127" s="66" t="s">
        <v>801</v>
      </c>
      <c r="P127" s="70">
        <v>240</v>
      </c>
    </row>
    <row r="128" spans="1:16">
      <c r="A128" s="66" t="s">
        <v>802</v>
      </c>
      <c r="P128" s="70"/>
    </row>
    <row r="129" spans="1:16">
      <c r="A129" s="66" t="s">
        <v>803</v>
      </c>
      <c r="P129" s="70"/>
    </row>
    <row r="130" spans="1:16">
      <c r="A130" s="66" t="s">
        <v>804</v>
      </c>
      <c r="P130" s="70"/>
    </row>
    <row r="131" spans="1:16">
      <c r="A131" s="66" t="s">
        <v>805</v>
      </c>
      <c r="P131" s="70">
        <v>350</v>
      </c>
    </row>
    <row r="132" spans="1:16">
      <c r="A132" s="66" t="s">
        <v>806</v>
      </c>
      <c r="P132" s="70">
        <v>400</v>
      </c>
    </row>
    <row r="133" spans="1:16">
      <c r="A133" s="66" t="s">
        <v>807</v>
      </c>
      <c r="P133" s="70">
        <v>500</v>
      </c>
    </row>
    <row r="134" spans="1:16">
      <c r="A134" s="66" t="s">
        <v>808</v>
      </c>
      <c r="P134" s="70">
        <v>1000</v>
      </c>
    </row>
    <row r="135" spans="1:16">
      <c r="A135" s="66" t="s">
        <v>809</v>
      </c>
      <c r="P135" s="70">
        <v>360</v>
      </c>
    </row>
    <row r="136" spans="1:16">
      <c r="A136" s="66" t="s">
        <v>810</v>
      </c>
      <c r="P136" s="70"/>
    </row>
    <row r="137" spans="1:16">
      <c r="A137" s="66" t="s">
        <v>811</v>
      </c>
      <c r="P137" s="70">
        <v>22</v>
      </c>
    </row>
    <row r="138" spans="1:16">
      <c r="A138" s="66" t="s">
        <v>812</v>
      </c>
      <c r="P138" s="70">
        <v>172</v>
      </c>
    </row>
    <row r="139" spans="1:16">
      <c r="A139" s="66" t="s">
        <v>813</v>
      </c>
      <c r="P139" s="70">
        <v>20</v>
      </c>
    </row>
    <row r="140" spans="1:16">
      <c r="A140" s="66" t="s">
        <v>814</v>
      </c>
      <c r="P140" s="70"/>
    </row>
    <row r="141" spans="1:16">
      <c r="A141" s="66" t="s">
        <v>815</v>
      </c>
      <c r="P141" s="70">
        <v>108</v>
      </c>
    </row>
    <row r="142" spans="1:16">
      <c r="A142" s="66" t="s">
        <v>816</v>
      </c>
      <c r="P142" s="70">
        <v>200</v>
      </c>
    </row>
    <row r="143" spans="1:16">
      <c r="A143" s="66" t="s">
        <v>774</v>
      </c>
      <c r="P143" s="70">
        <v>110</v>
      </c>
    </row>
    <row r="144" spans="1:16">
      <c r="A144" s="66" t="s">
        <v>732</v>
      </c>
      <c r="P144" s="70">
        <v>84</v>
      </c>
    </row>
    <row r="145" spans="1:16">
      <c r="A145" s="66" t="s">
        <v>772</v>
      </c>
      <c r="P145" s="70"/>
    </row>
    <row r="146" spans="1:16">
      <c r="A146" s="66" t="s">
        <v>770</v>
      </c>
      <c r="P146" s="70">
        <v>120</v>
      </c>
    </row>
    <row r="147" spans="1:16">
      <c r="A147" s="66" t="s">
        <v>768</v>
      </c>
      <c r="P147" s="70">
        <v>20</v>
      </c>
    </row>
    <row r="148" spans="1:16">
      <c r="A148" s="66" t="s">
        <v>766</v>
      </c>
      <c r="P148" s="70"/>
    </row>
    <row r="149" spans="1:16">
      <c r="A149" s="66" t="s">
        <v>731</v>
      </c>
      <c r="P149" s="70">
        <v>200</v>
      </c>
    </row>
    <row r="150" spans="1:16">
      <c r="A150" s="66" t="s">
        <v>735</v>
      </c>
      <c r="P150" s="70">
        <v>200</v>
      </c>
    </row>
    <row r="151" spans="1:16">
      <c r="A151" s="66" t="s">
        <v>764</v>
      </c>
      <c r="P151" s="70"/>
    </row>
    <row r="152" spans="1:16">
      <c r="A152" s="66" t="s">
        <v>733</v>
      </c>
      <c r="P152" s="70">
        <v>130</v>
      </c>
    </row>
    <row r="153" spans="1:16">
      <c r="A153" s="66" t="s">
        <v>738</v>
      </c>
      <c r="P153" s="70">
        <v>50</v>
      </c>
    </row>
    <row r="154" spans="1:16">
      <c r="A154" s="66" t="s">
        <v>739</v>
      </c>
      <c r="P154" s="70">
        <v>344</v>
      </c>
    </row>
    <row r="155" spans="1:16">
      <c r="A155" s="66" t="s">
        <v>736</v>
      </c>
      <c r="P155" s="70">
        <v>30</v>
      </c>
    </row>
    <row r="156" spans="1:16">
      <c r="A156" s="66" t="s">
        <v>740</v>
      </c>
      <c r="P156" s="70"/>
    </row>
    <row r="157" spans="1:16">
      <c r="A157" s="66" t="s">
        <v>737</v>
      </c>
      <c r="P157" s="70">
        <v>100</v>
      </c>
    </row>
    <row r="158" spans="1:16">
      <c r="A158" s="66" t="s">
        <v>744</v>
      </c>
      <c r="P158" s="70">
        <v>400</v>
      </c>
    </row>
    <row r="159" spans="1:16">
      <c r="A159" s="66" t="s">
        <v>745</v>
      </c>
      <c r="P159" s="70">
        <v>1010</v>
      </c>
    </row>
    <row r="160" spans="1:16">
      <c r="A160" s="66" t="s">
        <v>747</v>
      </c>
      <c r="P160" s="70">
        <v>7413</v>
      </c>
    </row>
    <row r="161" spans="1:16">
      <c r="A161" s="66" t="s">
        <v>748</v>
      </c>
      <c r="P161" s="70">
        <v>300</v>
      </c>
    </row>
    <row r="162" spans="1:16">
      <c r="A162" s="66" t="s">
        <v>750</v>
      </c>
      <c r="P162" s="70">
        <v>350</v>
      </c>
    </row>
    <row r="163" spans="1:16">
      <c r="A163" s="66" t="s">
        <v>755</v>
      </c>
      <c r="P163" s="70">
        <v>20</v>
      </c>
    </row>
    <row r="164" spans="1:16">
      <c r="A164" s="66" t="s">
        <v>743</v>
      </c>
      <c r="P164" s="70">
        <v>430</v>
      </c>
    </row>
    <row r="165" spans="1:16">
      <c r="A165" s="66" t="s">
        <v>749</v>
      </c>
      <c r="P165" s="70">
        <v>10</v>
      </c>
    </row>
    <row r="166" spans="1:16">
      <c r="A166" s="66" t="s">
        <v>746</v>
      </c>
      <c r="P166" s="70">
        <v>500</v>
      </c>
    </row>
    <row r="167" spans="1:16">
      <c r="A167" s="66" t="s">
        <v>753</v>
      </c>
      <c r="P167" s="70">
        <v>800</v>
      </c>
    </row>
    <row r="168" spans="1:16">
      <c r="A168" s="66" t="s">
        <v>754</v>
      </c>
      <c r="P168" s="70">
        <v>12400</v>
      </c>
    </row>
    <row r="169" spans="1:16">
      <c r="A169" s="66" t="s">
        <v>742</v>
      </c>
      <c r="P169" s="70"/>
    </row>
    <row r="170" spans="1:16">
      <c r="A170" s="66" t="s">
        <v>741</v>
      </c>
      <c r="P170" s="70"/>
    </row>
    <row r="171" spans="1:16">
      <c r="A171" s="66" t="s">
        <v>751</v>
      </c>
      <c r="P171" s="70"/>
    </row>
    <row r="172" spans="1:16">
      <c r="A172" s="66" t="s">
        <v>734</v>
      </c>
      <c r="P172" s="70">
        <v>720</v>
      </c>
    </row>
    <row r="173" spans="1:16">
      <c r="A173" s="66" t="s">
        <v>752</v>
      </c>
      <c r="P173" s="70"/>
    </row>
    <row r="174" spans="1:16">
      <c r="A174" s="66" t="s">
        <v>756</v>
      </c>
      <c r="P174" s="70"/>
    </row>
    <row r="175" spans="1:16">
      <c r="A175" s="66" t="s">
        <v>759</v>
      </c>
      <c r="P175" s="70">
        <v>12</v>
      </c>
    </row>
    <row r="176" spans="1:16">
      <c r="A176" s="66" t="s">
        <v>761</v>
      </c>
      <c r="P176" s="70"/>
    </row>
    <row r="177" spans="1:16">
      <c r="A177" s="66" t="s">
        <v>757</v>
      </c>
      <c r="P177" s="70"/>
    </row>
    <row r="178" spans="1:16">
      <c r="A178" s="66" t="s">
        <v>762</v>
      </c>
      <c r="P178" s="70"/>
    </row>
    <row r="179" spans="1:16">
      <c r="A179" s="66" t="s">
        <v>758</v>
      </c>
      <c r="P179" s="70"/>
    </row>
    <row r="180" spans="1:16">
      <c r="A180" s="66" t="s">
        <v>760</v>
      </c>
      <c r="P180" s="7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DBF27-F79A-42B5-82C3-85A5EF6D8896}">
  <dimension ref="A1:S112"/>
  <sheetViews>
    <sheetView workbookViewId="0">
      <selection activeCell="D90" sqref="D90"/>
    </sheetView>
  </sheetViews>
  <sheetFormatPr defaultRowHeight="15"/>
  <cols>
    <col min="12" max="13" width="11.7109375" style="72" bestFit="1" customWidth="1"/>
  </cols>
  <sheetData>
    <row r="1" spans="1:19">
      <c r="A1" t="s">
        <v>316</v>
      </c>
      <c r="B1" t="s">
        <v>326</v>
      </c>
      <c r="L1" s="72">
        <f>SUBTOTAL(9,L4:L112)/2</f>
        <v>2358074.4000000004</v>
      </c>
      <c r="M1" s="72">
        <f>SUBTOTAL(9,M4:M112)/2</f>
        <v>2549756.5499999998</v>
      </c>
    </row>
    <row r="3" spans="1:19">
      <c r="A3" t="s">
        <v>796</v>
      </c>
      <c r="B3" t="s">
        <v>795</v>
      </c>
      <c r="C3" t="s">
        <v>303</v>
      </c>
      <c r="D3" t="s">
        <v>627</v>
      </c>
      <c r="E3" t="s">
        <v>629</v>
      </c>
      <c r="F3" t="s">
        <v>158</v>
      </c>
      <c r="G3" t="s">
        <v>305</v>
      </c>
      <c r="H3" t="s">
        <v>171</v>
      </c>
      <c r="J3" t="s">
        <v>307</v>
      </c>
      <c r="K3" t="s">
        <v>308</v>
      </c>
      <c r="N3" t="s">
        <v>311</v>
      </c>
      <c r="O3" t="s">
        <v>312</v>
      </c>
      <c r="P3" t="s">
        <v>313</v>
      </c>
      <c r="Q3" t="s">
        <v>314</v>
      </c>
      <c r="R3" t="s">
        <v>315</v>
      </c>
    </row>
    <row r="4" spans="1:19" s="66" customFormat="1">
      <c r="A4" s="71" t="s">
        <v>68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3">
        <f>L5+L6</f>
        <v>15968</v>
      </c>
      <c r="M4" s="73">
        <f>M5+M6</f>
        <v>17266</v>
      </c>
      <c r="N4" s="71"/>
      <c r="O4" s="71"/>
      <c r="P4" s="71"/>
      <c r="Q4" s="71"/>
      <c r="R4" s="71"/>
      <c r="S4" s="71"/>
    </row>
    <row r="5" spans="1:19">
      <c r="B5" t="s">
        <v>317</v>
      </c>
      <c r="C5" t="s">
        <v>319</v>
      </c>
      <c r="D5" t="s">
        <v>628</v>
      </c>
      <c r="E5">
        <v>1</v>
      </c>
      <c r="F5" t="s">
        <v>191</v>
      </c>
      <c r="G5" t="s">
        <v>191</v>
      </c>
      <c r="H5" t="s">
        <v>172</v>
      </c>
      <c r="I5">
        <v>100</v>
      </c>
      <c r="J5">
        <v>79.84</v>
      </c>
      <c r="K5">
        <v>86.33</v>
      </c>
      <c r="L5" s="72">
        <f>I5*J5</f>
        <v>7984</v>
      </c>
      <c r="M5" s="72">
        <f>I5*K5</f>
        <v>8633</v>
      </c>
      <c r="N5" t="s">
        <v>321</v>
      </c>
      <c r="O5" t="s">
        <v>322</v>
      </c>
      <c r="P5" t="s">
        <v>323</v>
      </c>
      <c r="Q5" t="s">
        <v>324</v>
      </c>
      <c r="R5" t="s">
        <v>325</v>
      </c>
    </row>
    <row r="6" spans="1:19">
      <c r="A6" s="66"/>
      <c r="B6" t="s">
        <v>318</v>
      </c>
      <c r="C6" t="s">
        <v>320</v>
      </c>
      <c r="D6" t="s">
        <v>628</v>
      </c>
      <c r="E6">
        <v>1</v>
      </c>
      <c r="F6" t="s">
        <v>192</v>
      </c>
      <c r="G6" t="s">
        <v>192</v>
      </c>
      <c r="H6" t="s">
        <v>172</v>
      </c>
      <c r="I6">
        <v>100</v>
      </c>
      <c r="J6" s="66">
        <v>79.84</v>
      </c>
      <c r="K6" s="66">
        <v>86.33</v>
      </c>
      <c r="L6" s="72">
        <f>I6*J6</f>
        <v>7984</v>
      </c>
      <c r="M6" s="72">
        <f>I6*K6</f>
        <v>8633</v>
      </c>
      <c r="N6" t="s">
        <v>327</v>
      </c>
      <c r="O6" t="s">
        <v>322</v>
      </c>
      <c r="P6" t="s">
        <v>323</v>
      </c>
      <c r="Q6" t="s">
        <v>328</v>
      </c>
      <c r="R6" t="s">
        <v>329</v>
      </c>
    </row>
    <row r="7" spans="1:19" s="66" customFormat="1">
      <c r="A7" s="71" t="s">
        <v>69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3">
        <v>15968</v>
      </c>
      <c r="M7" s="73">
        <v>17266</v>
      </c>
      <c r="N7" s="71"/>
      <c r="O7" s="71"/>
      <c r="P7" s="71"/>
      <c r="Q7" s="71"/>
      <c r="R7" s="71"/>
      <c r="S7" s="71"/>
    </row>
    <row r="8" spans="1:19">
      <c r="B8" t="s">
        <v>318</v>
      </c>
      <c r="C8" t="s">
        <v>320</v>
      </c>
      <c r="D8" t="s">
        <v>628</v>
      </c>
      <c r="E8">
        <v>1</v>
      </c>
      <c r="F8" t="s">
        <v>192</v>
      </c>
      <c r="G8" t="s">
        <v>192</v>
      </c>
      <c r="H8" t="s">
        <v>172</v>
      </c>
      <c r="I8">
        <v>200</v>
      </c>
      <c r="J8" s="66">
        <v>79.84</v>
      </c>
      <c r="K8" s="66">
        <v>86.33</v>
      </c>
      <c r="L8" s="72">
        <f>I8*J8</f>
        <v>15968</v>
      </c>
      <c r="M8" s="72">
        <f>I8*K8</f>
        <v>17266</v>
      </c>
      <c r="N8" t="s">
        <v>327</v>
      </c>
      <c r="O8" t="s">
        <v>322</v>
      </c>
      <c r="P8" t="s">
        <v>323</v>
      </c>
      <c r="Q8" t="s">
        <v>328</v>
      </c>
      <c r="R8" t="s">
        <v>329</v>
      </c>
    </row>
    <row r="9" spans="1:19" s="66" customFormat="1">
      <c r="A9" s="71" t="s">
        <v>65</v>
      </c>
      <c r="B9" s="71"/>
      <c r="C9" s="71"/>
      <c r="D9" s="71"/>
      <c r="E9" s="71"/>
      <c r="F9" s="71"/>
      <c r="G9" s="71"/>
      <c r="H9" s="71"/>
      <c r="I9" s="71"/>
      <c r="J9" s="71"/>
      <c r="K9" s="71"/>
      <c r="L9" s="73">
        <f>L10+L11</f>
        <v>798.40000000000009</v>
      </c>
      <c r="M9" s="73">
        <f>M10+M11</f>
        <v>863.3</v>
      </c>
      <c r="N9" s="71"/>
      <c r="O9" s="71"/>
      <c r="P9" s="71"/>
      <c r="Q9" s="71"/>
      <c r="R9" s="71"/>
      <c r="S9" s="71"/>
    </row>
    <row r="10" spans="1:19">
      <c r="B10" t="s">
        <v>317</v>
      </c>
      <c r="C10" t="s">
        <v>319</v>
      </c>
      <c r="D10" t="s">
        <v>628</v>
      </c>
      <c r="E10">
        <v>1</v>
      </c>
      <c r="F10" t="s">
        <v>191</v>
      </c>
      <c r="G10" t="s">
        <v>191</v>
      </c>
      <c r="H10" t="s">
        <v>172</v>
      </c>
      <c r="I10">
        <v>5</v>
      </c>
      <c r="J10" s="66">
        <v>79.84</v>
      </c>
      <c r="K10" s="66">
        <v>86.33</v>
      </c>
      <c r="L10" s="72">
        <f t="shared" ref="L10:L11" si="0">I10*J10</f>
        <v>399.20000000000005</v>
      </c>
      <c r="M10" s="72">
        <f t="shared" ref="M10:M11" si="1">I10*K10</f>
        <v>431.65</v>
      </c>
      <c r="N10" t="s">
        <v>321</v>
      </c>
      <c r="O10" t="s">
        <v>322</v>
      </c>
      <c r="P10" t="s">
        <v>323</v>
      </c>
      <c r="Q10" t="s">
        <v>324</v>
      </c>
      <c r="R10" t="s">
        <v>325</v>
      </c>
    </row>
    <row r="11" spans="1:19">
      <c r="A11" s="66"/>
      <c r="B11" t="s">
        <v>318</v>
      </c>
      <c r="C11" t="s">
        <v>320</v>
      </c>
      <c r="D11" t="s">
        <v>628</v>
      </c>
      <c r="E11">
        <v>1</v>
      </c>
      <c r="F11" t="s">
        <v>192</v>
      </c>
      <c r="G11" t="s">
        <v>192</v>
      </c>
      <c r="H11" t="s">
        <v>172</v>
      </c>
      <c r="I11">
        <v>5</v>
      </c>
      <c r="J11" s="66">
        <v>79.84</v>
      </c>
      <c r="K11" s="66">
        <v>86.33</v>
      </c>
      <c r="L11" s="72">
        <f t="shared" si="0"/>
        <v>399.20000000000005</v>
      </c>
      <c r="M11" s="72">
        <f t="shared" si="1"/>
        <v>431.65</v>
      </c>
      <c r="N11" t="s">
        <v>327</v>
      </c>
      <c r="O11" t="s">
        <v>322</v>
      </c>
      <c r="P11" t="s">
        <v>323</v>
      </c>
      <c r="Q11" t="s">
        <v>328</v>
      </c>
      <c r="R11" t="s">
        <v>329</v>
      </c>
    </row>
    <row r="12" spans="1:19" s="66" customFormat="1">
      <c r="A12" s="71" t="s">
        <v>62</v>
      </c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3">
        <f>L13+L14</f>
        <v>19161.600000000002</v>
      </c>
      <c r="M12" s="73">
        <f>M13+M14</f>
        <v>20719.2</v>
      </c>
      <c r="N12" s="71"/>
      <c r="O12" s="71"/>
      <c r="P12" s="71"/>
      <c r="Q12" s="71"/>
      <c r="R12" s="71"/>
      <c r="S12" s="71"/>
    </row>
    <row r="13" spans="1:19">
      <c r="B13" t="s">
        <v>317</v>
      </c>
      <c r="C13" t="s">
        <v>319</v>
      </c>
      <c r="D13" t="s">
        <v>628</v>
      </c>
      <c r="E13">
        <v>1</v>
      </c>
      <c r="F13" t="s">
        <v>191</v>
      </c>
      <c r="G13" t="s">
        <v>191</v>
      </c>
      <c r="H13" t="s">
        <v>172</v>
      </c>
      <c r="I13">
        <v>120</v>
      </c>
      <c r="J13" s="66">
        <v>79.84</v>
      </c>
      <c r="K13" s="66">
        <v>86.33</v>
      </c>
      <c r="L13" s="72">
        <f t="shared" ref="L13:L14" si="2">I13*J13</f>
        <v>9580.8000000000011</v>
      </c>
      <c r="M13" s="72">
        <f t="shared" ref="M13:M14" si="3">I13*K13</f>
        <v>10359.6</v>
      </c>
      <c r="N13" t="s">
        <v>321</v>
      </c>
      <c r="O13" t="s">
        <v>322</v>
      </c>
      <c r="P13" t="s">
        <v>323</v>
      </c>
      <c r="Q13" t="s">
        <v>324</v>
      </c>
      <c r="R13" t="s">
        <v>325</v>
      </c>
    </row>
    <row r="14" spans="1:19">
      <c r="A14" s="66"/>
      <c r="B14" t="s">
        <v>318</v>
      </c>
      <c r="C14" t="s">
        <v>320</v>
      </c>
      <c r="D14" t="s">
        <v>628</v>
      </c>
      <c r="E14">
        <v>1</v>
      </c>
      <c r="F14" t="s">
        <v>192</v>
      </c>
      <c r="G14" t="s">
        <v>192</v>
      </c>
      <c r="H14" t="s">
        <v>172</v>
      </c>
      <c r="I14">
        <v>120</v>
      </c>
      <c r="J14" s="66">
        <v>79.84</v>
      </c>
      <c r="K14" s="66">
        <v>86.33</v>
      </c>
      <c r="L14" s="72">
        <f t="shared" si="2"/>
        <v>9580.8000000000011</v>
      </c>
      <c r="M14" s="72">
        <f t="shared" si="3"/>
        <v>10359.6</v>
      </c>
      <c r="N14" t="s">
        <v>327</v>
      </c>
      <c r="O14" t="s">
        <v>322</v>
      </c>
      <c r="P14" t="s">
        <v>323</v>
      </c>
      <c r="Q14" t="s">
        <v>328</v>
      </c>
      <c r="R14" t="s">
        <v>329</v>
      </c>
    </row>
    <row r="15" spans="1:19" s="66" customFormat="1">
      <c r="A15" s="71" t="s">
        <v>60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3">
        <f>L16+L17</f>
        <v>27944</v>
      </c>
      <c r="M15" s="73">
        <f>M16+M17</f>
        <v>30215.5</v>
      </c>
      <c r="N15" s="71"/>
      <c r="O15" s="71"/>
      <c r="P15" s="71"/>
      <c r="Q15" s="71"/>
      <c r="R15" s="71"/>
      <c r="S15" s="71"/>
    </row>
    <row r="16" spans="1:19">
      <c r="B16" t="s">
        <v>317</v>
      </c>
      <c r="C16" t="s">
        <v>319</v>
      </c>
      <c r="D16" t="s">
        <v>628</v>
      </c>
      <c r="E16">
        <v>1</v>
      </c>
      <c r="F16" t="s">
        <v>191</v>
      </c>
      <c r="G16" t="s">
        <v>191</v>
      </c>
      <c r="H16" t="s">
        <v>172</v>
      </c>
      <c r="I16">
        <v>170</v>
      </c>
      <c r="J16" s="66">
        <v>79.84</v>
      </c>
      <c r="K16" s="66">
        <v>86.33</v>
      </c>
      <c r="L16" s="72">
        <f t="shared" ref="L16:L17" si="4">I16*J16</f>
        <v>13572.800000000001</v>
      </c>
      <c r="M16" s="72">
        <f t="shared" ref="M16:M17" si="5">I16*K16</f>
        <v>14676.1</v>
      </c>
      <c r="N16" t="s">
        <v>321</v>
      </c>
      <c r="O16" t="s">
        <v>322</v>
      </c>
      <c r="P16" t="s">
        <v>323</v>
      </c>
      <c r="Q16" t="s">
        <v>324</v>
      </c>
      <c r="R16" t="s">
        <v>325</v>
      </c>
    </row>
    <row r="17" spans="1:19">
      <c r="A17" s="66"/>
      <c r="B17" t="s">
        <v>318</v>
      </c>
      <c r="C17" t="s">
        <v>320</v>
      </c>
      <c r="D17" t="s">
        <v>628</v>
      </c>
      <c r="E17">
        <v>1</v>
      </c>
      <c r="F17" t="s">
        <v>192</v>
      </c>
      <c r="G17" t="s">
        <v>192</v>
      </c>
      <c r="H17" t="s">
        <v>172</v>
      </c>
      <c r="I17">
        <v>180</v>
      </c>
      <c r="J17" s="66">
        <v>79.84</v>
      </c>
      <c r="K17" s="66">
        <v>86.33</v>
      </c>
      <c r="L17" s="72">
        <f t="shared" si="4"/>
        <v>14371.2</v>
      </c>
      <c r="M17" s="72">
        <f t="shared" si="5"/>
        <v>15539.4</v>
      </c>
      <c r="N17" t="s">
        <v>327</v>
      </c>
      <c r="O17" t="s">
        <v>322</v>
      </c>
      <c r="P17" t="s">
        <v>323</v>
      </c>
      <c r="Q17" t="s">
        <v>328</v>
      </c>
      <c r="R17" t="s">
        <v>329</v>
      </c>
    </row>
    <row r="18" spans="1:19" s="66" customFormat="1">
      <c r="A18" s="71" t="s">
        <v>64</v>
      </c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3">
        <f>L19+L20</f>
        <v>31936</v>
      </c>
      <c r="M18" s="73">
        <f>M19+M20</f>
        <v>34532</v>
      </c>
      <c r="N18" s="71"/>
      <c r="O18" s="71"/>
      <c r="P18" s="71"/>
      <c r="Q18" s="71"/>
      <c r="R18" s="71"/>
      <c r="S18" s="71"/>
    </row>
    <row r="19" spans="1:19">
      <c r="B19" t="s">
        <v>317</v>
      </c>
      <c r="C19" t="s">
        <v>319</v>
      </c>
      <c r="D19" t="s">
        <v>628</v>
      </c>
      <c r="E19">
        <v>1</v>
      </c>
      <c r="F19" t="s">
        <v>191</v>
      </c>
      <c r="G19" t="s">
        <v>191</v>
      </c>
      <c r="H19" t="s">
        <v>172</v>
      </c>
      <c r="I19">
        <v>100</v>
      </c>
      <c r="J19" s="66">
        <v>79.84</v>
      </c>
      <c r="K19" s="66">
        <v>86.33</v>
      </c>
      <c r="L19" s="72">
        <f t="shared" ref="L19:L20" si="6">I19*J19</f>
        <v>7984</v>
      </c>
      <c r="M19" s="72">
        <f t="shared" ref="M19:M20" si="7">I19*K19</f>
        <v>8633</v>
      </c>
      <c r="N19" t="s">
        <v>321</v>
      </c>
      <c r="O19" t="s">
        <v>322</v>
      </c>
      <c r="P19" t="s">
        <v>323</v>
      </c>
      <c r="Q19" t="s">
        <v>324</v>
      </c>
      <c r="R19" t="s">
        <v>325</v>
      </c>
    </row>
    <row r="20" spans="1:19">
      <c r="A20" s="66"/>
      <c r="B20" t="s">
        <v>318</v>
      </c>
      <c r="C20" t="s">
        <v>320</v>
      </c>
      <c r="D20" t="s">
        <v>628</v>
      </c>
      <c r="E20">
        <v>1</v>
      </c>
      <c r="F20" t="s">
        <v>192</v>
      </c>
      <c r="G20" t="s">
        <v>192</v>
      </c>
      <c r="H20" t="s">
        <v>172</v>
      </c>
      <c r="I20">
        <v>300</v>
      </c>
      <c r="J20" s="66">
        <v>79.84</v>
      </c>
      <c r="K20" s="66">
        <v>86.33</v>
      </c>
      <c r="L20" s="72">
        <f t="shared" si="6"/>
        <v>23952</v>
      </c>
      <c r="M20" s="72">
        <f t="shared" si="7"/>
        <v>25899</v>
      </c>
      <c r="N20" t="s">
        <v>327</v>
      </c>
      <c r="O20" t="s">
        <v>322</v>
      </c>
      <c r="P20" t="s">
        <v>323</v>
      </c>
      <c r="Q20" t="s">
        <v>328</v>
      </c>
      <c r="R20" t="s">
        <v>329</v>
      </c>
    </row>
    <row r="21" spans="1:19" s="66" customFormat="1">
      <c r="A21" s="71" t="s">
        <v>61</v>
      </c>
      <c r="B21" s="71"/>
      <c r="C21" s="71"/>
      <c r="D21" s="71"/>
      <c r="E21" s="71"/>
      <c r="F21" s="71"/>
      <c r="G21" s="71"/>
      <c r="H21" s="71"/>
      <c r="I21" s="71"/>
      <c r="J21" s="71"/>
      <c r="K21" s="71"/>
      <c r="L21" s="73">
        <f>L22+L23</f>
        <v>39920</v>
      </c>
      <c r="M21" s="73">
        <f>M22+M23</f>
        <v>43165</v>
      </c>
      <c r="N21" s="71"/>
      <c r="O21" s="71"/>
      <c r="P21" s="71"/>
      <c r="Q21" s="71"/>
      <c r="R21" s="71"/>
      <c r="S21" s="71"/>
    </row>
    <row r="22" spans="1:19">
      <c r="B22" t="s">
        <v>317</v>
      </c>
      <c r="C22" t="s">
        <v>319</v>
      </c>
      <c r="D22" t="s">
        <v>628</v>
      </c>
      <c r="E22">
        <v>1</v>
      </c>
      <c r="F22" t="s">
        <v>191</v>
      </c>
      <c r="G22" t="s">
        <v>191</v>
      </c>
      <c r="H22" t="s">
        <v>172</v>
      </c>
      <c r="I22">
        <v>250</v>
      </c>
      <c r="J22" s="66">
        <v>79.84</v>
      </c>
      <c r="K22" s="66">
        <v>86.33</v>
      </c>
      <c r="L22" s="72">
        <f t="shared" ref="L22:L23" si="8">I22*J22</f>
        <v>19960</v>
      </c>
      <c r="M22" s="72">
        <f t="shared" ref="M22:M23" si="9">I22*K22</f>
        <v>21582.5</v>
      </c>
      <c r="N22" t="s">
        <v>321</v>
      </c>
      <c r="O22" t="s">
        <v>322</v>
      </c>
      <c r="P22" t="s">
        <v>323</v>
      </c>
      <c r="Q22" t="s">
        <v>324</v>
      </c>
      <c r="R22" t="s">
        <v>325</v>
      </c>
    </row>
    <row r="23" spans="1:19">
      <c r="A23" s="66"/>
      <c r="B23" t="s">
        <v>318</v>
      </c>
      <c r="C23" t="s">
        <v>320</v>
      </c>
      <c r="D23" t="s">
        <v>628</v>
      </c>
      <c r="E23">
        <v>1</v>
      </c>
      <c r="F23" t="s">
        <v>192</v>
      </c>
      <c r="G23" t="s">
        <v>192</v>
      </c>
      <c r="H23" t="s">
        <v>172</v>
      </c>
      <c r="I23">
        <v>250</v>
      </c>
      <c r="J23" s="66">
        <v>79.84</v>
      </c>
      <c r="K23" s="66">
        <v>86.33</v>
      </c>
      <c r="L23" s="72">
        <f t="shared" si="8"/>
        <v>19960</v>
      </c>
      <c r="M23" s="72">
        <f t="shared" si="9"/>
        <v>21582.5</v>
      </c>
      <c r="N23" t="s">
        <v>327</v>
      </c>
      <c r="O23" t="s">
        <v>322</v>
      </c>
      <c r="P23" t="s">
        <v>323</v>
      </c>
      <c r="Q23" t="s">
        <v>328</v>
      </c>
      <c r="R23" t="s">
        <v>329</v>
      </c>
    </row>
    <row r="24" spans="1:19" s="66" customFormat="1">
      <c r="A24" s="71" t="s">
        <v>55</v>
      </c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3">
        <f>L25+L26</f>
        <v>79840</v>
      </c>
      <c r="M24" s="73">
        <f>M25+M26</f>
        <v>86330</v>
      </c>
      <c r="N24" s="71"/>
      <c r="O24" s="71"/>
      <c r="P24" s="71"/>
      <c r="Q24" s="71"/>
      <c r="R24" s="71"/>
      <c r="S24" s="71"/>
    </row>
    <row r="25" spans="1:19">
      <c r="B25" t="s">
        <v>317</v>
      </c>
      <c r="C25" t="s">
        <v>319</v>
      </c>
      <c r="D25" t="s">
        <v>628</v>
      </c>
      <c r="E25">
        <v>1</v>
      </c>
      <c r="F25" t="s">
        <v>191</v>
      </c>
      <c r="G25" t="s">
        <v>191</v>
      </c>
      <c r="H25" t="s">
        <v>172</v>
      </c>
      <c r="I25">
        <v>500</v>
      </c>
      <c r="J25" s="66">
        <v>79.84</v>
      </c>
      <c r="K25" s="66">
        <v>86.33</v>
      </c>
      <c r="L25" s="72">
        <f t="shared" ref="L25:L26" si="10">I25*J25</f>
        <v>39920</v>
      </c>
      <c r="M25" s="72">
        <f t="shared" ref="M25:M26" si="11">I25*K25</f>
        <v>43165</v>
      </c>
      <c r="N25" t="s">
        <v>321</v>
      </c>
      <c r="O25" t="s">
        <v>322</v>
      </c>
      <c r="P25" t="s">
        <v>323</v>
      </c>
      <c r="Q25" t="s">
        <v>324</v>
      </c>
      <c r="R25" t="s">
        <v>325</v>
      </c>
    </row>
    <row r="26" spans="1:19">
      <c r="A26" s="66"/>
      <c r="B26" t="s">
        <v>318</v>
      </c>
      <c r="C26" t="s">
        <v>320</v>
      </c>
      <c r="D26" t="s">
        <v>628</v>
      </c>
      <c r="E26">
        <v>1</v>
      </c>
      <c r="F26" t="s">
        <v>192</v>
      </c>
      <c r="G26" t="s">
        <v>192</v>
      </c>
      <c r="H26" t="s">
        <v>172</v>
      </c>
      <c r="I26">
        <v>500</v>
      </c>
      <c r="J26" s="66">
        <v>79.84</v>
      </c>
      <c r="K26" s="66">
        <v>86.33</v>
      </c>
      <c r="L26" s="72">
        <f t="shared" si="10"/>
        <v>39920</v>
      </c>
      <c r="M26" s="72">
        <f t="shared" si="11"/>
        <v>43165</v>
      </c>
      <c r="N26" t="s">
        <v>327</v>
      </c>
      <c r="O26" t="s">
        <v>322</v>
      </c>
      <c r="P26" t="s">
        <v>323</v>
      </c>
      <c r="Q26" t="s">
        <v>328</v>
      </c>
      <c r="R26" t="s">
        <v>329</v>
      </c>
    </row>
    <row r="27" spans="1:19" s="66" customFormat="1">
      <c r="A27" s="71" t="s">
        <v>57</v>
      </c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3">
        <f>L28+L29</f>
        <v>28742.400000000001</v>
      </c>
      <c r="M27" s="73">
        <f>M28+M29</f>
        <v>31078.799999999999</v>
      </c>
      <c r="N27" s="71"/>
      <c r="O27" s="71"/>
      <c r="P27" s="71"/>
      <c r="Q27" s="71"/>
      <c r="R27" s="71"/>
      <c r="S27" s="71"/>
    </row>
    <row r="28" spans="1:19">
      <c r="B28" t="s">
        <v>317</v>
      </c>
      <c r="C28" t="s">
        <v>319</v>
      </c>
      <c r="D28" t="s">
        <v>628</v>
      </c>
      <c r="E28">
        <v>1</v>
      </c>
      <c r="F28" t="s">
        <v>191</v>
      </c>
      <c r="G28" t="s">
        <v>191</v>
      </c>
      <c r="H28" t="s">
        <v>172</v>
      </c>
      <c r="I28">
        <v>180</v>
      </c>
      <c r="J28" s="66">
        <v>79.84</v>
      </c>
      <c r="K28" s="66">
        <v>86.33</v>
      </c>
      <c r="L28" s="72">
        <f t="shared" ref="L28:L29" si="12">I28*J28</f>
        <v>14371.2</v>
      </c>
      <c r="M28" s="72">
        <f t="shared" ref="M28:M29" si="13">I28*K28</f>
        <v>15539.4</v>
      </c>
      <c r="N28" t="s">
        <v>321</v>
      </c>
      <c r="O28" t="s">
        <v>322</v>
      </c>
      <c r="P28" t="s">
        <v>323</v>
      </c>
      <c r="Q28" t="s">
        <v>324</v>
      </c>
      <c r="R28" t="s">
        <v>325</v>
      </c>
    </row>
    <row r="29" spans="1:19">
      <c r="A29" s="66"/>
      <c r="B29" t="s">
        <v>318</v>
      </c>
      <c r="C29" t="s">
        <v>320</v>
      </c>
      <c r="D29" t="s">
        <v>628</v>
      </c>
      <c r="E29">
        <v>1</v>
      </c>
      <c r="F29" t="s">
        <v>192</v>
      </c>
      <c r="G29" t="s">
        <v>192</v>
      </c>
      <c r="H29" t="s">
        <v>172</v>
      </c>
      <c r="I29">
        <v>180</v>
      </c>
      <c r="J29" s="66">
        <v>79.84</v>
      </c>
      <c r="K29" s="66">
        <v>86.33</v>
      </c>
      <c r="L29" s="72">
        <f t="shared" si="12"/>
        <v>14371.2</v>
      </c>
      <c r="M29" s="72">
        <f t="shared" si="13"/>
        <v>15539.4</v>
      </c>
      <c r="N29" t="s">
        <v>327</v>
      </c>
      <c r="O29" t="s">
        <v>322</v>
      </c>
      <c r="P29" t="s">
        <v>323</v>
      </c>
      <c r="Q29" t="s">
        <v>328</v>
      </c>
      <c r="R29" t="s">
        <v>329</v>
      </c>
    </row>
    <row r="30" spans="1:19" s="66" customFormat="1">
      <c r="A30" s="71" t="s">
        <v>56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3">
        <f>L31+L32</f>
        <v>1756.48</v>
      </c>
      <c r="M30" s="73">
        <f>M31+M32</f>
        <v>1899.26</v>
      </c>
      <c r="N30" s="71"/>
      <c r="O30" s="71"/>
      <c r="P30" s="71"/>
      <c r="Q30" s="71"/>
      <c r="R30" s="71"/>
      <c r="S30" s="71"/>
    </row>
    <row r="31" spans="1:19">
      <c r="B31" t="s">
        <v>317</v>
      </c>
      <c r="C31" t="s">
        <v>319</v>
      </c>
      <c r="D31" t="s">
        <v>628</v>
      </c>
      <c r="E31">
        <v>1</v>
      </c>
      <c r="F31" t="s">
        <v>191</v>
      </c>
      <c r="G31" t="s">
        <v>191</v>
      </c>
      <c r="H31" t="s">
        <v>172</v>
      </c>
      <c r="I31">
        <v>21</v>
      </c>
      <c r="J31" s="66">
        <v>79.84</v>
      </c>
      <c r="K31" s="66">
        <v>86.33</v>
      </c>
      <c r="L31" s="72">
        <f t="shared" ref="L31:L32" si="14">I31*J31</f>
        <v>1676.64</v>
      </c>
      <c r="M31" s="72">
        <f t="shared" ref="M31:M32" si="15">I31*K31</f>
        <v>1812.93</v>
      </c>
      <c r="N31" t="s">
        <v>321</v>
      </c>
      <c r="O31" t="s">
        <v>322</v>
      </c>
      <c r="P31" t="s">
        <v>323</v>
      </c>
      <c r="Q31" t="s">
        <v>324</v>
      </c>
      <c r="R31" t="s">
        <v>325</v>
      </c>
    </row>
    <row r="32" spans="1:19">
      <c r="A32" s="66"/>
      <c r="B32" t="s">
        <v>318</v>
      </c>
      <c r="C32" t="s">
        <v>320</v>
      </c>
      <c r="D32" t="s">
        <v>628</v>
      </c>
      <c r="E32">
        <v>1</v>
      </c>
      <c r="F32" t="s">
        <v>192</v>
      </c>
      <c r="G32" t="s">
        <v>192</v>
      </c>
      <c r="H32" t="s">
        <v>172</v>
      </c>
      <c r="I32">
        <v>1</v>
      </c>
      <c r="J32" s="66">
        <v>79.84</v>
      </c>
      <c r="K32" s="66">
        <v>86.33</v>
      </c>
      <c r="L32" s="72">
        <f t="shared" si="14"/>
        <v>79.84</v>
      </c>
      <c r="M32" s="72">
        <f t="shared" si="15"/>
        <v>86.33</v>
      </c>
      <c r="N32" t="s">
        <v>327</v>
      </c>
      <c r="O32" t="s">
        <v>322</v>
      </c>
      <c r="P32" t="s">
        <v>323</v>
      </c>
      <c r="Q32" t="s">
        <v>328</v>
      </c>
      <c r="R32" t="s">
        <v>329</v>
      </c>
    </row>
    <row r="33" spans="1:19" s="66" customFormat="1">
      <c r="A33" s="71" t="s">
        <v>53</v>
      </c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3">
        <f>L34+L35</f>
        <v>13732.48</v>
      </c>
      <c r="M33" s="73">
        <f>M34+M35</f>
        <v>14848.76</v>
      </c>
      <c r="N33" s="71"/>
      <c r="O33" s="71"/>
      <c r="P33" s="71"/>
      <c r="Q33" s="71"/>
      <c r="R33" s="71"/>
      <c r="S33" s="71"/>
    </row>
    <row r="34" spans="1:19">
      <c r="B34" t="s">
        <v>317</v>
      </c>
      <c r="C34" t="s">
        <v>319</v>
      </c>
      <c r="D34" t="s">
        <v>628</v>
      </c>
      <c r="E34">
        <v>1</v>
      </c>
      <c r="F34" t="s">
        <v>191</v>
      </c>
      <c r="G34" t="s">
        <v>191</v>
      </c>
      <c r="H34" t="s">
        <v>172</v>
      </c>
      <c r="I34">
        <v>72</v>
      </c>
      <c r="J34" s="66">
        <v>79.84</v>
      </c>
      <c r="K34" s="66">
        <v>86.33</v>
      </c>
      <c r="L34" s="72">
        <f t="shared" ref="L34:L35" si="16">I34*J34</f>
        <v>5748.4800000000005</v>
      </c>
      <c r="M34" s="72">
        <f t="shared" ref="M34:M35" si="17">I34*K34</f>
        <v>6215.76</v>
      </c>
      <c r="N34" t="s">
        <v>321</v>
      </c>
      <c r="O34" t="s">
        <v>322</v>
      </c>
      <c r="P34" t="s">
        <v>323</v>
      </c>
      <c r="Q34" t="s">
        <v>324</v>
      </c>
      <c r="R34" t="s">
        <v>325</v>
      </c>
    </row>
    <row r="35" spans="1:19">
      <c r="A35" s="66"/>
      <c r="B35" t="s">
        <v>318</v>
      </c>
      <c r="C35" t="s">
        <v>320</v>
      </c>
      <c r="D35" t="s">
        <v>628</v>
      </c>
      <c r="E35">
        <v>1</v>
      </c>
      <c r="F35" t="s">
        <v>192</v>
      </c>
      <c r="G35" t="s">
        <v>192</v>
      </c>
      <c r="H35" t="s">
        <v>172</v>
      </c>
      <c r="I35">
        <v>100</v>
      </c>
      <c r="J35" s="66">
        <v>79.84</v>
      </c>
      <c r="K35" s="66">
        <v>86.33</v>
      </c>
      <c r="L35" s="72">
        <f t="shared" si="16"/>
        <v>7984</v>
      </c>
      <c r="M35" s="72">
        <f t="shared" si="17"/>
        <v>8633</v>
      </c>
      <c r="N35" t="s">
        <v>327</v>
      </c>
      <c r="O35" t="s">
        <v>322</v>
      </c>
      <c r="P35" t="s">
        <v>323</v>
      </c>
      <c r="Q35" t="s">
        <v>328</v>
      </c>
      <c r="R35" t="s">
        <v>329</v>
      </c>
    </row>
    <row r="36" spans="1:19" s="66" customFormat="1">
      <c r="A36" s="71" t="s">
        <v>54</v>
      </c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3">
        <f>L37+L38</f>
        <v>1596.8000000000002</v>
      </c>
      <c r="M36" s="73">
        <f>M37+M38</f>
        <v>1726.6</v>
      </c>
      <c r="N36" s="71"/>
      <c r="O36" s="71"/>
      <c r="P36" s="71"/>
      <c r="Q36" s="71"/>
      <c r="R36" s="71"/>
      <c r="S36" s="71"/>
    </row>
    <row r="37" spans="1:19">
      <c r="B37" t="s">
        <v>317</v>
      </c>
      <c r="C37" t="s">
        <v>319</v>
      </c>
      <c r="D37" t="s">
        <v>628</v>
      </c>
      <c r="E37">
        <v>1</v>
      </c>
      <c r="F37" t="s">
        <v>191</v>
      </c>
      <c r="G37" t="s">
        <v>191</v>
      </c>
      <c r="H37" t="s">
        <v>172</v>
      </c>
      <c r="I37">
        <v>10</v>
      </c>
      <c r="J37" s="66">
        <v>79.84</v>
      </c>
      <c r="K37" s="66">
        <v>86.33</v>
      </c>
      <c r="L37" s="72">
        <f t="shared" ref="L37:L38" si="18">I37*J37</f>
        <v>798.40000000000009</v>
      </c>
      <c r="M37" s="72">
        <f t="shared" ref="M37:M38" si="19">I37*K37</f>
        <v>863.3</v>
      </c>
      <c r="N37" t="s">
        <v>321</v>
      </c>
      <c r="O37" t="s">
        <v>322</v>
      </c>
      <c r="P37" t="s">
        <v>323</v>
      </c>
      <c r="Q37" t="s">
        <v>324</v>
      </c>
      <c r="R37" t="s">
        <v>325</v>
      </c>
    </row>
    <row r="38" spans="1:19">
      <c r="A38" s="66"/>
      <c r="B38" t="s">
        <v>318</v>
      </c>
      <c r="C38" t="s">
        <v>320</v>
      </c>
      <c r="D38" t="s">
        <v>628</v>
      </c>
      <c r="E38">
        <v>1</v>
      </c>
      <c r="F38" t="s">
        <v>192</v>
      </c>
      <c r="G38" t="s">
        <v>192</v>
      </c>
      <c r="H38" t="s">
        <v>172</v>
      </c>
      <c r="I38">
        <v>10</v>
      </c>
      <c r="J38" s="66">
        <v>79.84</v>
      </c>
      <c r="K38" s="66">
        <v>86.33</v>
      </c>
      <c r="L38" s="72">
        <f t="shared" si="18"/>
        <v>798.40000000000009</v>
      </c>
      <c r="M38" s="72">
        <f t="shared" si="19"/>
        <v>863.3</v>
      </c>
      <c r="N38" t="s">
        <v>327</v>
      </c>
      <c r="O38" t="s">
        <v>322</v>
      </c>
      <c r="P38" t="s">
        <v>323</v>
      </c>
      <c r="Q38" t="s">
        <v>328</v>
      </c>
      <c r="R38" t="s">
        <v>329</v>
      </c>
    </row>
    <row r="39" spans="1:19" s="66" customFormat="1">
      <c r="A39" s="71" t="s">
        <v>52</v>
      </c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3">
        <f>L40+L41</f>
        <v>8622.7200000000012</v>
      </c>
      <c r="M39" s="73">
        <f>M40+M41</f>
        <v>9323.64</v>
      </c>
      <c r="N39" s="71"/>
      <c r="O39" s="71"/>
      <c r="P39" s="71"/>
      <c r="Q39" s="71"/>
      <c r="R39" s="71"/>
      <c r="S39" s="71"/>
    </row>
    <row r="40" spans="1:19">
      <c r="B40" t="s">
        <v>317</v>
      </c>
      <c r="C40" t="s">
        <v>319</v>
      </c>
      <c r="D40" t="s">
        <v>628</v>
      </c>
      <c r="E40">
        <v>1</v>
      </c>
      <c r="F40" t="s">
        <v>191</v>
      </c>
      <c r="G40" t="s">
        <v>191</v>
      </c>
      <c r="H40" t="s">
        <v>172</v>
      </c>
      <c r="I40">
        <v>72</v>
      </c>
      <c r="J40" s="66">
        <v>79.84</v>
      </c>
      <c r="K40" s="66">
        <v>86.33</v>
      </c>
      <c r="L40" s="72">
        <f t="shared" ref="L40:L41" si="20">I40*J40</f>
        <v>5748.4800000000005</v>
      </c>
      <c r="M40" s="72">
        <f t="shared" ref="M40:M41" si="21">I40*K40</f>
        <v>6215.76</v>
      </c>
      <c r="N40" t="s">
        <v>321</v>
      </c>
      <c r="O40" t="s">
        <v>322</v>
      </c>
      <c r="P40" t="s">
        <v>323</v>
      </c>
      <c r="Q40" t="s">
        <v>324</v>
      </c>
      <c r="R40" t="s">
        <v>325</v>
      </c>
    </row>
    <row r="41" spans="1:19">
      <c r="A41" s="66"/>
      <c r="B41" t="s">
        <v>318</v>
      </c>
      <c r="C41" t="s">
        <v>320</v>
      </c>
      <c r="D41" t="s">
        <v>628</v>
      </c>
      <c r="E41">
        <v>1</v>
      </c>
      <c r="F41" t="s">
        <v>192</v>
      </c>
      <c r="G41" t="s">
        <v>192</v>
      </c>
      <c r="H41" t="s">
        <v>172</v>
      </c>
      <c r="I41">
        <v>36</v>
      </c>
      <c r="J41" s="66">
        <v>79.84</v>
      </c>
      <c r="K41" s="66">
        <v>86.33</v>
      </c>
      <c r="L41" s="72">
        <f t="shared" si="20"/>
        <v>2874.2400000000002</v>
      </c>
      <c r="M41" s="72">
        <f t="shared" si="21"/>
        <v>3107.88</v>
      </c>
      <c r="N41" t="s">
        <v>327</v>
      </c>
      <c r="O41" t="s">
        <v>322</v>
      </c>
      <c r="P41" t="s">
        <v>323</v>
      </c>
      <c r="Q41" t="s">
        <v>328</v>
      </c>
      <c r="R41" t="s">
        <v>329</v>
      </c>
    </row>
    <row r="42" spans="1:19" s="66" customFormat="1">
      <c r="A42" s="71" t="s">
        <v>50</v>
      </c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3">
        <f>L43+L44</f>
        <v>15968</v>
      </c>
      <c r="M42" s="73">
        <f>M43+M44</f>
        <v>17266</v>
      </c>
      <c r="N42" s="71"/>
      <c r="O42" s="71"/>
      <c r="P42" s="71"/>
      <c r="Q42" s="71"/>
      <c r="R42" s="71"/>
      <c r="S42" s="71"/>
    </row>
    <row r="43" spans="1:19">
      <c r="B43" t="s">
        <v>317</v>
      </c>
      <c r="C43" t="s">
        <v>319</v>
      </c>
      <c r="D43" t="s">
        <v>628</v>
      </c>
      <c r="E43">
        <v>1</v>
      </c>
      <c r="F43" t="s">
        <v>191</v>
      </c>
      <c r="G43" t="s">
        <v>191</v>
      </c>
      <c r="H43" t="s">
        <v>172</v>
      </c>
      <c r="I43">
        <v>100</v>
      </c>
      <c r="J43" s="66">
        <v>79.84</v>
      </c>
      <c r="K43" s="66">
        <v>86.33</v>
      </c>
      <c r="L43" s="72">
        <f t="shared" ref="L43:L44" si="22">I43*J43</f>
        <v>7984</v>
      </c>
      <c r="M43" s="72">
        <f t="shared" ref="M43:M44" si="23">I43*K43</f>
        <v>8633</v>
      </c>
      <c r="N43" t="s">
        <v>321</v>
      </c>
      <c r="O43" t="s">
        <v>322</v>
      </c>
      <c r="P43" t="s">
        <v>323</v>
      </c>
      <c r="Q43" t="s">
        <v>324</v>
      </c>
      <c r="R43" t="s">
        <v>325</v>
      </c>
    </row>
    <row r="44" spans="1:19">
      <c r="A44" s="66"/>
      <c r="B44" t="s">
        <v>318</v>
      </c>
      <c r="C44" t="s">
        <v>320</v>
      </c>
      <c r="D44" t="s">
        <v>628</v>
      </c>
      <c r="E44">
        <v>1</v>
      </c>
      <c r="F44" t="s">
        <v>192</v>
      </c>
      <c r="G44" t="s">
        <v>192</v>
      </c>
      <c r="H44" t="s">
        <v>172</v>
      </c>
      <c r="I44">
        <v>100</v>
      </c>
      <c r="J44" s="66">
        <v>79.84</v>
      </c>
      <c r="K44" s="66">
        <v>86.33</v>
      </c>
      <c r="L44" s="72">
        <f t="shared" si="22"/>
        <v>7984</v>
      </c>
      <c r="M44" s="72">
        <f t="shared" si="23"/>
        <v>8633</v>
      </c>
      <c r="N44" t="s">
        <v>327</v>
      </c>
      <c r="O44" t="s">
        <v>322</v>
      </c>
      <c r="P44" t="s">
        <v>323</v>
      </c>
      <c r="Q44" t="s">
        <v>328</v>
      </c>
      <c r="R44" t="s">
        <v>329</v>
      </c>
    </row>
    <row r="45" spans="1:19" s="66" customFormat="1">
      <c r="A45" s="71" t="s">
        <v>49</v>
      </c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3">
        <f>L46+L47</f>
        <v>8782.4000000000015</v>
      </c>
      <c r="M45" s="73">
        <f>M46+M47</f>
        <v>9496.2999999999993</v>
      </c>
      <c r="N45" s="71"/>
      <c r="O45" s="71"/>
      <c r="P45" s="71"/>
      <c r="Q45" s="71"/>
      <c r="R45" s="71"/>
      <c r="S45" s="71"/>
    </row>
    <row r="46" spans="1:19">
      <c r="B46" t="s">
        <v>317</v>
      </c>
      <c r="C46" t="s">
        <v>319</v>
      </c>
      <c r="D46" t="s">
        <v>628</v>
      </c>
      <c r="E46">
        <v>1</v>
      </c>
      <c r="F46" t="s">
        <v>191</v>
      </c>
      <c r="G46" t="s">
        <v>191</v>
      </c>
      <c r="H46" t="s">
        <v>172</v>
      </c>
      <c r="I46">
        <v>50</v>
      </c>
      <c r="J46" s="66">
        <v>79.84</v>
      </c>
      <c r="K46" s="66">
        <v>86.33</v>
      </c>
      <c r="L46" s="72">
        <f t="shared" ref="L46:L47" si="24">I46*J46</f>
        <v>3992</v>
      </c>
      <c r="M46" s="72">
        <f t="shared" ref="M46:M47" si="25">I46*K46</f>
        <v>4316.5</v>
      </c>
      <c r="N46" t="s">
        <v>321</v>
      </c>
      <c r="O46" t="s">
        <v>322</v>
      </c>
      <c r="P46" t="s">
        <v>323</v>
      </c>
      <c r="Q46" t="s">
        <v>324</v>
      </c>
      <c r="R46" t="s">
        <v>325</v>
      </c>
    </row>
    <row r="47" spans="1:19">
      <c r="A47" s="66"/>
      <c r="B47" t="s">
        <v>318</v>
      </c>
      <c r="C47" t="s">
        <v>320</v>
      </c>
      <c r="D47" t="s">
        <v>628</v>
      </c>
      <c r="E47">
        <v>1</v>
      </c>
      <c r="F47" t="s">
        <v>192</v>
      </c>
      <c r="G47" t="s">
        <v>192</v>
      </c>
      <c r="H47" t="s">
        <v>172</v>
      </c>
      <c r="I47">
        <v>60</v>
      </c>
      <c r="J47" s="66">
        <v>79.84</v>
      </c>
      <c r="K47" s="66">
        <v>86.33</v>
      </c>
      <c r="L47" s="72">
        <f t="shared" si="24"/>
        <v>4790.4000000000005</v>
      </c>
      <c r="M47" s="72">
        <f t="shared" si="25"/>
        <v>5179.8</v>
      </c>
      <c r="N47" t="s">
        <v>327</v>
      </c>
      <c r="O47" t="s">
        <v>322</v>
      </c>
      <c r="P47" t="s">
        <v>323</v>
      </c>
      <c r="Q47" t="s">
        <v>328</v>
      </c>
      <c r="R47" t="s">
        <v>329</v>
      </c>
    </row>
    <row r="48" spans="1:19" s="66" customFormat="1">
      <c r="A48" s="71" t="s">
        <v>44</v>
      </c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3">
        <f>L49+L50</f>
        <v>6706.56</v>
      </c>
      <c r="M48" s="73">
        <f>M49+M50</f>
        <v>7251.72</v>
      </c>
      <c r="N48" s="71"/>
      <c r="O48" s="71"/>
      <c r="P48" s="71"/>
      <c r="Q48" s="71"/>
      <c r="R48" s="71"/>
      <c r="S48" s="71"/>
    </row>
    <row r="49" spans="1:19">
      <c r="B49" t="s">
        <v>317</v>
      </c>
      <c r="C49" t="s">
        <v>319</v>
      </c>
      <c r="D49" t="s">
        <v>628</v>
      </c>
      <c r="E49">
        <v>1</v>
      </c>
      <c r="F49" t="s">
        <v>191</v>
      </c>
      <c r="G49" t="s">
        <v>191</v>
      </c>
      <c r="H49" t="s">
        <v>172</v>
      </c>
      <c r="I49">
        <v>60</v>
      </c>
      <c r="J49" s="66">
        <v>79.84</v>
      </c>
      <c r="K49" s="66">
        <v>86.33</v>
      </c>
      <c r="L49" s="72">
        <f t="shared" ref="L49:L50" si="26">I49*J49</f>
        <v>4790.4000000000005</v>
      </c>
      <c r="M49" s="72">
        <f t="shared" ref="M49:M50" si="27">I49*K49</f>
        <v>5179.8</v>
      </c>
      <c r="N49" t="s">
        <v>321</v>
      </c>
      <c r="O49" t="s">
        <v>322</v>
      </c>
      <c r="P49" t="s">
        <v>323</v>
      </c>
      <c r="Q49" t="s">
        <v>324</v>
      </c>
      <c r="R49" t="s">
        <v>325</v>
      </c>
    </row>
    <row r="50" spans="1:19">
      <c r="A50" s="66"/>
      <c r="B50" t="s">
        <v>318</v>
      </c>
      <c r="C50" t="s">
        <v>320</v>
      </c>
      <c r="D50" t="s">
        <v>628</v>
      </c>
      <c r="E50">
        <v>1</v>
      </c>
      <c r="F50" t="s">
        <v>192</v>
      </c>
      <c r="G50" t="s">
        <v>192</v>
      </c>
      <c r="H50" t="s">
        <v>172</v>
      </c>
      <c r="I50">
        <v>24</v>
      </c>
      <c r="J50" s="66">
        <v>79.84</v>
      </c>
      <c r="K50" s="66">
        <v>86.33</v>
      </c>
      <c r="L50" s="72">
        <f t="shared" si="26"/>
        <v>1916.16</v>
      </c>
      <c r="M50" s="72">
        <f t="shared" si="27"/>
        <v>2071.92</v>
      </c>
      <c r="N50" t="s">
        <v>327</v>
      </c>
      <c r="O50" t="s">
        <v>322</v>
      </c>
      <c r="P50" t="s">
        <v>323</v>
      </c>
      <c r="Q50" t="s">
        <v>328</v>
      </c>
      <c r="R50" t="s">
        <v>329</v>
      </c>
    </row>
    <row r="51" spans="1:19" s="66" customFormat="1">
      <c r="A51" s="71" t="s">
        <v>47</v>
      </c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3">
        <f>L52+L53</f>
        <v>9580.8000000000011</v>
      </c>
      <c r="M51" s="73">
        <f>M52+M53</f>
        <v>10359.6</v>
      </c>
      <c r="N51" s="71"/>
      <c r="O51" s="71"/>
      <c r="P51" s="71"/>
      <c r="Q51" s="71"/>
      <c r="R51" s="71"/>
      <c r="S51" s="71"/>
    </row>
    <row r="52" spans="1:19">
      <c r="B52" t="s">
        <v>317</v>
      </c>
      <c r="C52" t="s">
        <v>319</v>
      </c>
      <c r="D52" t="s">
        <v>628</v>
      </c>
      <c r="E52">
        <v>1</v>
      </c>
      <c r="F52" t="s">
        <v>191</v>
      </c>
      <c r="G52" t="s">
        <v>191</v>
      </c>
      <c r="H52" t="s">
        <v>172</v>
      </c>
      <c r="I52">
        <v>60</v>
      </c>
      <c r="J52" s="66">
        <v>79.84</v>
      </c>
      <c r="K52" s="66">
        <v>86.33</v>
      </c>
      <c r="L52" s="72">
        <f t="shared" ref="L52:L53" si="28">I52*J52</f>
        <v>4790.4000000000005</v>
      </c>
      <c r="M52" s="72">
        <f t="shared" ref="M52:M53" si="29">I52*K52</f>
        <v>5179.8</v>
      </c>
      <c r="N52" t="s">
        <v>321</v>
      </c>
      <c r="O52" t="s">
        <v>322</v>
      </c>
      <c r="P52" t="s">
        <v>323</v>
      </c>
      <c r="Q52" t="s">
        <v>324</v>
      </c>
      <c r="R52" t="s">
        <v>325</v>
      </c>
    </row>
    <row r="53" spans="1:19">
      <c r="A53" s="66"/>
      <c r="B53" t="s">
        <v>318</v>
      </c>
      <c r="C53" t="s">
        <v>320</v>
      </c>
      <c r="D53" t="s">
        <v>628</v>
      </c>
      <c r="E53">
        <v>1</v>
      </c>
      <c r="F53" t="s">
        <v>192</v>
      </c>
      <c r="G53" t="s">
        <v>192</v>
      </c>
      <c r="H53" t="s">
        <v>172</v>
      </c>
      <c r="I53">
        <v>60</v>
      </c>
      <c r="J53" s="66">
        <v>79.84</v>
      </c>
      <c r="K53" s="66">
        <v>86.33</v>
      </c>
      <c r="L53" s="72">
        <f t="shared" si="28"/>
        <v>4790.4000000000005</v>
      </c>
      <c r="M53" s="72">
        <f t="shared" si="29"/>
        <v>5179.8</v>
      </c>
      <c r="N53" t="s">
        <v>327</v>
      </c>
      <c r="O53" t="s">
        <v>322</v>
      </c>
      <c r="P53" t="s">
        <v>323</v>
      </c>
      <c r="Q53" t="s">
        <v>328</v>
      </c>
      <c r="R53" t="s">
        <v>329</v>
      </c>
    </row>
    <row r="54" spans="1:19" s="66" customFormat="1">
      <c r="A54" s="71" t="s">
        <v>46</v>
      </c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3">
        <f>L55+L56</f>
        <v>1596.8000000000002</v>
      </c>
      <c r="M54" s="73">
        <f>M55+M56</f>
        <v>1726.6</v>
      </c>
      <c r="N54" s="71"/>
      <c r="O54" s="71"/>
      <c r="P54" s="71"/>
      <c r="Q54" s="71"/>
      <c r="R54" s="71"/>
      <c r="S54" s="71"/>
    </row>
    <row r="55" spans="1:19">
      <c r="B55" t="s">
        <v>317</v>
      </c>
      <c r="C55" t="s">
        <v>319</v>
      </c>
      <c r="D55" t="s">
        <v>628</v>
      </c>
      <c r="E55">
        <v>1</v>
      </c>
      <c r="F55" t="s">
        <v>191</v>
      </c>
      <c r="G55" t="s">
        <v>191</v>
      </c>
      <c r="H55" t="s">
        <v>172</v>
      </c>
      <c r="I55">
        <v>10</v>
      </c>
      <c r="J55" s="66">
        <v>79.84</v>
      </c>
      <c r="K55" s="66">
        <v>86.33</v>
      </c>
      <c r="L55" s="72">
        <f t="shared" ref="L55:L56" si="30">I55*J55</f>
        <v>798.40000000000009</v>
      </c>
      <c r="M55" s="72">
        <f t="shared" ref="M55:M56" si="31">I55*K55</f>
        <v>863.3</v>
      </c>
      <c r="N55" t="s">
        <v>321</v>
      </c>
      <c r="O55" t="s">
        <v>322</v>
      </c>
      <c r="P55" t="s">
        <v>323</v>
      </c>
      <c r="Q55" t="s">
        <v>324</v>
      </c>
      <c r="R55" t="s">
        <v>325</v>
      </c>
    </row>
    <row r="56" spans="1:19">
      <c r="A56" s="66"/>
      <c r="B56" t="s">
        <v>318</v>
      </c>
      <c r="C56" t="s">
        <v>320</v>
      </c>
      <c r="D56" t="s">
        <v>628</v>
      </c>
      <c r="E56">
        <v>1</v>
      </c>
      <c r="F56" t="s">
        <v>192</v>
      </c>
      <c r="G56" t="s">
        <v>192</v>
      </c>
      <c r="H56" t="s">
        <v>172</v>
      </c>
      <c r="I56">
        <v>10</v>
      </c>
      <c r="J56" s="66">
        <v>79.84</v>
      </c>
      <c r="K56" s="66">
        <v>86.33</v>
      </c>
      <c r="L56" s="72">
        <f t="shared" si="30"/>
        <v>798.40000000000009</v>
      </c>
      <c r="M56" s="72">
        <f t="shared" si="31"/>
        <v>863.3</v>
      </c>
      <c r="N56" t="s">
        <v>327</v>
      </c>
      <c r="O56" t="s">
        <v>322</v>
      </c>
      <c r="P56" t="s">
        <v>323</v>
      </c>
      <c r="Q56" t="s">
        <v>328</v>
      </c>
      <c r="R56" t="s">
        <v>329</v>
      </c>
    </row>
    <row r="57" spans="1:19" s="66" customFormat="1">
      <c r="A57" s="71" t="s">
        <v>42</v>
      </c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3">
        <f>L58+L59</f>
        <v>15968</v>
      </c>
      <c r="M57" s="73">
        <f>M58+M59</f>
        <v>17266</v>
      </c>
      <c r="N57" s="71"/>
      <c r="O57" s="71"/>
      <c r="P57" s="71"/>
      <c r="Q57" s="71"/>
      <c r="R57" s="71"/>
      <c r="S57" s="71"/>
    </row>
    <row r="58" spans="1:19">
      <c r="B58" t="s">
        <v>317</v>
      </c>
      <c r="C58" t="s">
        <v>319</v>
      </c>
      <c r="D58" t="s">
        <v>628</v>
      </c>
      <c r="E58">
        <v>1</v>
      </c>
      <c r="F58" t="s">
        <v>191</v>
      </c>
      <c r="G58" t="s">
        <v>191</v>
      </c>
      <c r="H58" t="s">
        <v>172</v>
      </c>
      <c r="I58">
        <v>100</v>
      </c>
      <c r="J58" s="66">
        <v>79.84</v>
      </c>
      <c r="K58" s="66">
        <v>86.33</v>
      </c>
      <c r="L58" s="72">
        <f t="shared" ref="L58:L59" si="32">I58*J58</f>
        <v>7984</v>
      </c>
      <c r="M58" s="72">
        <f t="shared" ref="M58:M59" si="33">I58*K58</f>
        <v>8633</v>
      </c>
      <c r="N58" t="s">
        <v>321</v>
      </c>
      <c r="O58" t="s">
        <v>322</v>
      </c>
      <c r="P58" t="s">
        <v>323</v>
      </c>
      <c r="Q58" t="s">
        <v>324</v>
      </c>
      <c r="R58" t="s">
        <v>325</v>
      </c>
    </row>
    <row r="59" spans="1:19">
      <c r="A59" s="66"/>
      <c r="B59" t="s">
        <v>318</v>
      </c>
      <c r="C59" t="s">
        <v>320</v>
      </c>
      <c r="D59" t="s">
        <v>628</v>
      </c>
      <c r="E59">
        <v>1</v>
      </c>
      <c r="F59" t="s">
        <v>192</v>
      </c>
      <c r="G59" t="s">
        <v>192</v>
      </c>
      <c r="H59" t="s">
        <v>172</v>
      </c>
      <c r="I59">
        <v>100</v>
      </c>
      <c r="J59" s="66">
        <v>79.84</v>
      </c>
      <c r="K59" s="66">
        <v>86.33</v>
      </c>
      <c r="L59" s="72">
        <f t="shared" si="32"/>
        <v>7984</v>
      </c>
      <c r="M59" s="72">
        <f t="shared" si="33"/>
        <v>8633</v>
      </c>
      <c r="N59" t="s">
        <v>327</v>
      </c>
      <c r="O59" t="s">
        <v>322</v>
      </c>
      <c r="P59" t="s">
        <v>323</v>
      </c>
      <c r="Q59" t="s">
        <v>328</v>
      </c>
      <c r="R59" t="s">
        <v>329</v>
      </c>
    </row>
    <row r="60" spans="1:19" s="66" customFormat="1">
      <c r="A60" s="71" t="s">
        <v>40</v>
      </c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3">
        <f>L61+L62</f>
        <v>15968</v>
      </c>
      <c r="M60" s="73">
        <f>M61+M62</f>
        <v>17266</v>
      </c>
      <c r="N60" s="71"/>
      <c r="O60" s="71"/>
      <c r="P60" s="71"/>
      <c r="Q60" s="71"/>
      <c r="R60" s="71"/>
      <c r="S60" s="71"/>
    </row>
    <row r="61" spans="1:19">
      <c r="B61" t="s">
        <v>317</v>
      </c>
      <c r="C61" t="s">
        <v>319</v>
      </c>
      <c r="D61" t="s">
        <v>628</v>
      </c>
      <c r="E61">
        <v>1</v>
      </c>
      <c r="F61" t="s">
        <v>191</v>
      </c>
      <c r="G61" t="s">
        <v>191</v>
      </c>
      <c r="H61" t="s">
        <v>172</v>
      </c>
      <c r="I61">
        <v>100</v>
      </c>
      <c r="J61" s="66">
        <v>79.84</v>
      </c>
      <c r="K61" s="66">
        <v>86.33</v>
      </c>
      <c r="L61" s="72">
        <f t="shared" ref="L61:L62" si="34">I61*J61</f>
        <v>7984</v>
      </c>
      <c r="M61" s="72">
        <f t="shared" ref="M61:M62" si="35">I61*K61</f>
        <v>8633</v>
      </c>
      <c r="N61" t="s">
        <v>321</v>
      </c>
      <c r="O61" t="s">
        <v>322</v>
      </c>
      <c r="P61" t="s">
        <v>323</v>
      </c>
      <c r="Q61" t="s">
        <v>324</v>
      </c>
      <c r="R61" t="s">
        <v>325</v>
      </c>
    </row>
    <row r="62" spans="1:19">
      <c r="A62" s="66"/>
      <c r="B62" t="s">
        <v>318</v>
      </c>
      <c r="C62" t="s">
        <v>320</v>
      </c>
      <c r="D62" t="s">
        <v>628</v>
      </c>
      <c r="E62">
        <v>1</v>
      </c>
      <c r="F62" t="s">
        <v>192</v>
      </c>
      <c r="G62" t="s">
        <v>192</v>
      </c>
      <c r="H62" t="s">
        <v>172</v>
      </c>
      <c r="I62">
        <v>100</v>
      </c>
      <c r="J62" s="66">
        <v>79.84</v>
      </c>
      <c r="K62" s="66">
        <v>86.33</v>
      </c>
      <c r="L62" s="72">
        <f t="shared" si="34"/>
        <v>7984</v>
      </c>
      <c r="M62" s="72">
        <f t="shared" si="35"/>
        <v>8633</v>
      </c>
      <c r="N62" t="s">
        <v>327</v>
      </c>
      <c r="O62" t="s">
        <v>322</v>
      </c>
      <c r="P62" t="s">
        <v>323</v>
      </c>
      <c r="Q62" t="s">
        <v>328</v>
      </c>
      <c r="R62" t="s">
        <v>329</v>
      </c>
    </row>
    <row r="63" spans="1:19" s="66" customFormat="1">
      <c r="A63" s="71" t="s">
        <v>41</v>
      </c>
      <c r="B63" s="71"/>
      <c r="C63" s="71"/>
      <c r="D63" s="71"/>
      <c r="E63" s="71"/>
      <c r="F63" s="71"/>
      <c r="G63" s="71"/>
      <c r="H63" s="71"/>
      <c r="I63" s="71"/>
      <c r="J63" s="71"/>
      <c r="K63" s="71"/>
      <c r="L63" s="73">
        <f>L64+L65</f>
        <v>10379.200000000001</v>
      </c>
      <c r="M63" s="73">
        <f>M64+M65</f>
        <v>11222.9</v>
      </c>
      <c r="N63" s="71"/>
      <c r="O63" s="71"/>
      <c r="P63" s="71"/>
      <c r="Q63" s="71"/>
      <c r="R63" s="71"/>
      <c r="S63" s="71"/>
    </row>
    <row r="64" spans="1:19">
      <c r="B64" t="s">
        <v>317</v>
      </c>
      <c r="C64" t="s">
        <v>319</v>
      </c>
      <c r="D64" t="s">
        <v>628</v>
      </c>
      <c r="E64">
        <v>1</v>
      </c>
      <c r="F64" t="s">
        <v>191</v>
      </c>
      <c r="G64" t="s">
        <v>191</v>
      </c>
      <c r="H64" t="s">
        <v>172</v>
      </c>
      <c r="I64">
        <v>50</v>
      </c>
      <c r="J64" s="66">
        <v>79.84</v>
      </c>
      <c r="K64" s="66">
        <v>86.33</v>
      </c>
      <c r="L64" s="72">
        <f t="shared" ref="L64:L65" si="36">I64*J64</f>
        <v>3992</v>
      </c>
      <c r="M64" s="72">
        <f t="shared" ref="M64:M65" si="37">I64*K64</f>
        <v>4316.5</v>
      </c>
      <c r="N64" t="s">
        <v>321</v>
      </c>
      <c r="O64" t="s">
        <v>322</v>
      </c>
      <c r="P64" t="s">
        <v>323</v>
      </c>
      <c r="Q64" t="s">
        <v>324</v>
      </c>
      <c r="R64" t="s">
        <v>325</v>
      </c>
    </row>
    <row r="65" spans="1:19">
      <c r="A65" s="66"/>
      <c r="B65" t="s">
        <v>318</v>
      </c>
      <c r="C65" t="s">
        <v>320</v>
      </c>
      <c r="D65" t="s">
        <v>628</v>
      </c>
      <c r="E65">
        <v>1</v>
      </c>
      <c r="F65" t="s">
        <v>192</v>
      </c>
      <c r="G65" t="s">
        <v>192</v>
      </c>
      <c r="H65" t="s">
        <v>172</v>
      </c>
      <c r="I65">
        <v>80</v>
      </c>
      <c r="J65" s="66">
        <v>79.84</v>
      </c>
      <c r="K65" s="66">
        <v>86.33</v>
      </c>
      <c r="L65" s="72">
        <f t="shared" si="36"/>
        <v>6387.2000000000007</v>
      </c>
      <c r="M65" s="72">
        <f t="shared" si="37"/>
        <v>6906.4</v>
      </c>
      <c r="N65" t="s">
        <v>327</v>
      </c>
      <c r="O65" t="s">
        <v>322</v>
      </c>
      <c r="P65" t="s">
        <v>323</v>
      </c>
      <c r="Q65" t="s">
        <v>328</v>
      </c>
      <c r="R65" t="s">
        <v>329</v>
      </c>
    </row>
    <row r="66" spans="1:19" s="66" customFormat="1">
      <c r="A66" s="71" t="s">
        <v>39</v>
      </c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3">
        <f>L67+L68</f>
        <v>3992.0000000000005</v>
      </c>
      <c r="M66" s="73">
        <f>M67+M68</f>
        <v>4316.5</v>
      </c>
      <c r="N66" s="71"/>
      <c r="O66" s="71"/>
      <c r="P66" s="71"/>
      <c r="Q66" s="71"/>
      <c r="R66" s="71"/>
      <c r="S66" s="71"/>
    </row>
    <row r="67" spans="1:19">
      <c r="B67" t="s">
        <v>317</v>
      </c>
      <c r="C67" t="s">
        <v>319</v>
      </c>
      <c r="D67" t="s">
        <v>628</v>
      </c>
      <c r="E67">
        <v>1</v>
      </c>
      <c r="F67" t="s">
        <v>191</v>
      </c>
      <c r="G67" t="s">
        <v>191</v>
      </c>
      <c r="H67" t="s">
        <v>172</v>
      </c>
      <c r="I67">
        <v>20</v>
      </c>
      <c r="J67" s="66">
        <v>79.84</v>
      </c>
      <c r="K67" s="66">
        <v>86.33</v>
      </c>
      <c r="L67" s="72">
        <f t="shared" ref="L67:L68" si="38">I67*J67</f>
        <v>1596.8000000000002</v>
      </c>
      <c r="M67" s="72">
        <f t="shared" ref="M67:M68" si="39">I67*K67</f>
        <v>1726.6</v>
      </c>
      <c r="N67" t="s">
        <v>321</v>
      </c>
      <c r="O67" t="s">
        <v>322</v>
      </c>
      <c r="P67" t="s">
        <v>323</v>
      </c>
      <c r="Q67" t="s">
        <v>324</v>
      </c>
      <c r="R67" t="s">
        <v>325</v>
      </c>
    </row>
    <row r="68" spans="1:19">
      <c r="A68" s="66"/>
      <c r="B68" t="s">
        <v>318</v>
      </c>
      <c r="C68" t="s">
        <v>320</v>
      </c>
      <c r="D68" t="s">
        <v>628</v>
      </c>
      <c r="E68">
        <v>1</v>
      </c>
      <c r="F68" t="s">
        <v>192</v>
      </c>
      <c r="G68" t="s">
        <v>192</v>
      </c>
      <c r="H68" t="s">
        <v>172</v>
      </c>
      <c r="I68">
        <v>30</v>
      </c>
      <c r="J68" s="66">
        <v>79.84</v>
      </c>
      <c r="K68" s="66">
        <v>86.33</v>
      </c>
      <c r="L68" s="72">
        <f t="shared" si="38"/>
        <v>2395.2000000000003</v>
      </c>
      <c r="M68" s="72">
        <f t="shared" si="39"/>
        <v>2589.9</v>
      </c>
      <c r="N68" t="s">
        <v>327</v>
      </c>
      <c r="O68" t="s">
        <v>322</v>
      </c>
      <c r="P68" t="s">
        <v>323</v>
      </c>
      <c r="Q68" t="s">
        <v>328</v>
      </c>
      <c r="R68" t="s">
        <v>329</v>
      </c>
    </row>
    <row r="69" spans="1:19" s="66" customFormat="1">
      <c r="A69" s="71" t="s">
        <v>37</v>
      </c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3">
        <f>L70+L71</f>
        <v>27464.959999999999</v>
      </c>
      <c r="M69" s="73">
        <f>M70+M71</f>
        <v>29697.52</v>
      </c>
      <c r="N69" s="71"/>
      <c r="O69" s="71"/>
      <c r="P69" s="71"/>
      <c r="Q69" s="71"/>
      <c r="R69" s="71"/>
      <c r="S69" s="71"/>
    </row>
    <row r="70" spans="1:19">
      <c r="B70" t="s">
        <v>317</v>
      </c>
      <c r="C70" t="s">
        <v>319</v>
      </c>
      <c r="D70" t="s">
        <v>628</v>
      </c>
      <c r="E70">
        <v>1</v>
      </c>
      <c r="F70" t="s">
        <v>191</v>
      </c>
      <c r="G70" t="s">
        <v>191</v>
      </c>
      <c r="H70" t="s">
        <v>172</v>
      </c>
      <c r="I70">
        <v>192</v>
      </c>
      <c r="J70" s="66">
        <v>79.84</v>
      </c>
      <c r="K70" s="66">
        <v>86.33</v>
      </c>
      <c r="L70" s="72">
        <f t="shared" ref="L70:L71" si="40">I70*J70</f>
        <v>15329.28</v>
      </c>
      <c r="M70" s="72">
        <f t="shared" ref="M70:M71" si="41">I70*K70</f>
        <v>16575.36</v>
      </c>
      <c r="N70" t="s">
        <v>321</v>
      </c>
      <c r="O70" t="s">
        <v>322</v>
      </c>
      <c r="P70" t="s">
        <v>323</v>
      </c>
      <c r="Q70" t="s">
        <v>324</v>
      </c>
      <c r="R70" t="s">
        <v>325</v>
      </c>
    </row>
    <row r="71" spans="1:19">
      <c r="A71" s="66"/>
      <c r="B71" t="s">
        <v>318</v>
      </c>
      <c r="C71" t="s">
        <v>320</v>
      </c>
      <c r="D71" t="s">
        <v>628</v>
      </c>
      <c r="E71">
        <v>1</v>
      </c>
      <c r="F71" t="s">
        <v>192</v>
      </c>
      <c r="G71" t="s">
        <v>192</v>
      </c>
      <c r="H71" t="s">
        <v>172</v>
      </c>
      <c r="I71">
        <v>152</v>
      </c>
      <c r="J71" s="66">
        <v>79.84</v>
      </c>
      <c r="K71" s="66">
        <v>86.33</v>
      </c>
      <c r="L71" s="72">
        <f t="shared" si="40"/>
        <v>12135.68</v>
      </c>
      <c r="M71" s="72">
        <f t="shared" si="41"/>
        <v>13122.16</v>
      </c>
      <c r="N71" t="s">
        <v>327</v>
      </c>
      <c r="O71" t="s">
        <v>322</v>
      </c>
      <c r="P71" t="s">
        <v>323</v>
      </c>
      <c r="Q71" t="s">
        <v>328</v>
      </c>
      <c r="R71" t="s">
        <v>329</v>
      </c>
    </row>
    <row r="72" spans="1:19" s="66" customFormat="1">
      <c r="A72" s="71" t="s">
        <v>38</v>
      </c>
      <c r="B72" s="71"/>
      <c r="C72" s="71"/>
      <c r="D72" s="71"/>
      <c r="E72" s="71"/>
      <c r="F72" s="71"/>
      <c r="G72" s="71"/>
      <c r="H72" s="71"/>
      <c r="I72" s="71"/>
      <c r="J72" s="71"/>
      <c r="K72" s="71"/>
      <c r="L72" s="73">
        <v>2395.2000000000003</v>
      </c>
      <c r="M72" s="73">
        <v>2589.9</v>
      </c>
      <c r="N72" s="71"/>
      <c r="O72" s="71"/>
      <c r="P72" s="71"/>
      <c r="Q72" s="71"/>
      <c r="R72" s="71"/>
      <c r="S72" s="71"/>
    </row>
    <row r="73" spans="1:19">
      <c r="A73" s="66"/>
      <c r="B73" t="s">
        <v>318</v>
      </c>
      <c r="C73" t="s">
        <v>320</v>
      </c>
      <c r="D73" t="s">
        <v>628</v>
      </c>
      <c r="E73">
        <v>1</v>
      </c>
      <c r="F73" t="s">
        <v>192</v>
      </c>
      <c r="G73" t="s">
        <v>192</v>
      </c>
      <c r="H73" t="s">
        <v>172</v>
      </c>
      <c r="I73">
        <v>30</v>
      </c>
      <c r="J73" s="66">
        <v>79.84</v>
      </c>
      <c r="K73" s="66">
        <v>86.33</v>
      </c>
      <c r="L73" s="72">
        <f>I73*J73</f>
        <v>2395.2000000000003</v>
      </c>
      <c r="M73" s="72">
        <f>I73*K73</f>
        <v>2589.9</v>
      </c>
      <c r="N73" t="s">
        <v>327</v>
      </c>
      <c r="O73" t="s">
        <v>322</v>
      </c>
      <c r="P73" t="s">
        <v>323</v>
      </c>
      <c r="Q73" t="s">
        <v>328</v>
      </c>
      <c r="R73" t="s">
        <v>329</v>
      </c>
    </row>
    <row r="74" spans="1:19" s="66" customFormat="1">
      <c r="A74" s="71" t="s">
        <v>34</v>
      </c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73">
        <f>L75+L76</f>
        <v>7984</v>
      </c>
      <c r="M74" s="73">
        <f>M75+M76</f>
        <v>8633</v>
      </c>
      <c r="N74" s="71"/>
      <c r="O74" s="71"/>
      <c r="P74" s="71"/>
      <c r="Q74" s="71"/>
      <c r="R74" s="71"/>
      <c r="S74" s="71"/>
    </row>
    <row r="75" spans="1:19">
      <c r="B75" t="s">
        <v>317</v>
      </c>
      <c r="C75" t="s">
        <v>319</v>
      </c>
      <c r="D75" t="s">
        <v>628</v>
      </c>
      <c r="E75">
        <v>1</v>
      </c>
      <c r="F75" t="s">
        <v>191</v>
      </c>
      <c r="G75" t="s">
        <v>191</v>
      </c>
      <c r="H75" t="s">
        <v>172</v>
      </c>
      <c r="I75">
        <v>50</v>
      </c>
      <c r="J75" s="66">
        <v>79.84</v>
      </c>
      <c r="K75" s="66">
        <v>86.33</v>
      </c>
      <c r="L75" s="72">
        <f t="shared" ref="L75:L76" si="42">I75*J75</f>
        <v>3992</v>
      </c>
      <c r="M75" s="72">
        <f t="shared" ref="M75:M76" si="43">I75*K75</f>
        <v>4316.5</v>
      </c>
      <c r="N75" t="s">
        <v>321</v>
      </c>
      <c r="O75" t="s">
        <v>322</v>
      </c>
      <c r="P75" t="s">
        <v>323</v>
      </c>
      <c r="Q75" t="s">
        <v>324</v>
      </c>
      <c r="R75" t="s">
        <v>325</v>
      </c>
    </row>
    <row r="76" spans="1:19">
      <c r="A76" s="66"/>
      <c r="B76" t="s">
        <v>318</v>
      </c>
      <c r="C76" t="s">
        <v>320</v>
      </c>
      <c r="D76" t="s">
        <v>628</v>
      </c>
      <c r="E76">
        <v>1</v>
      </c>
      <c r="F76" t="s">
        <v>192</v>
      </c>
      <c r="G76" t="s">
        <v>192</v>
      </c>
      <c r="H76" t="s">
        <v>172</v>
      </c>
      <c r="I76">
        <v>50</v>
      </c>
      <c r="J76" s="66">
        <v>79.84</v>
      </c>
      <c r="K76" s="66">
        <v>86.33</v>
      </c>
      <c r="L76" s="72">
        <f t="shared" si="42"/>
        <v>3992</v>
      </c>
      <c r="M76" s="72">
        <f t="shared" si="43"/>
        <v>4316.5</v>
      </c>
      <c r="N76" t="s">
        <v>327</v>
      </c>
      <c r="O76" t="s">
        <v>322</v>
      </c>
      <c r="P76" t="s">
        <v>323</v>
      </c>
      <c r="Q76" t="s">
        <v>328</v>
      </c>
      <c r="R76" t="s">
        <v>329</v>
      </c>
    </row>
    <row r="77" spans="1:19" s="66" customFormat="1">
      <c r="A77" s="71" t="s">
        <v>33</v>
      </c>
      <c r="B77" s="71"/>
      <c r="C77" s="71"/>
      <c r="D77" s="71"/>
      <c r="E77" s="71"/>
      <c r="F77" s="71"/>
      <c r="G77" s="71"/>
      <c r="H77" s="71"/>
      <c r="I77" s="71"/>
      <c r="J77" s="71"/>
      <c r="K77" s="71"/>
      <c r="L77" s="73">
        <f>L78+L79</f>
        <v>31936</v>
      </c>
      <c r="M77" s="73">
        <f>M78+M79</f>
        <v>34532</v>
      </c>
      <c r="N77" s="71"/>
      <c r="O77" s="71"/>
      <c r="P77" s="71"/>
      <c r="Q77" s="71"/>
      <c r="R77" s="71"/>
      <c r="S77" s="71"/>
    </row>
    <row r="78" spans="1:19">
      <c r="B78" t="s">
        <v>317</v>
      </c>
      <c r="C78" t="s">
        <v>319</v>
      </c>
      <c r="D78" t="s">
        <v>628</v>
      </c>
      <c r="E78">
        <v>1</v>
      </c>
      <c r="F78" t="s">
        <v>191</v>
      </c>
      <c r="G78" t="s">
        <v>191</v>
      </c>
      <c r="H78" t="s">
        <v>172</v>
      </c>
      <c r="I78">
        <v>200</v>
      </c>
      <c r="J78" s="66">
        <v>79.84</v>
      </c>
      <c r="K78" s="66">
        <v>86.33</v>
      </c>
      <c r="L78" s="72">
        <f t="shared" ref="L78:L79" si="44">I78*J78</f>
        <v>15968</v>
      </c>
      <c r="M78" s="72">
        <f t="shared" ref="M78:M79" si="45">I78*K78</f>
        <v>17266</v>
      </c>
      <c r="N78" t="s">
        <v>321</v>
      </c>
      <c r="O78" t="s">
        <v>322</v>
      </c>
      <c r="P78" t="s">
        <v>323</v>
      </c>
      <c r="Q78" t="s">
        <v>324</v>
      </c>
      <c r="R78" t="s">
        <v>325</v>
      </c>
    </row>
    <row r="79" spans="1:19">
      <c r="A79" s="66"/>
      <c r="B79" t="s">
        <v>318</v>
      </c>
      <c r="C79" t="s">
        <v>320</v>
      </c>
      <c r="D79" t="s">
        <v>628</v>
      </c>
      <c r="E79">
        <v>1</v>
      </c>
      <c r="F79" t="s">
        <v>192</v>
      </c>
      <c r="G79" t="s">
        <v>192</v>
      </c>
      <c r="H79" t="s">
        <v>172</v>
      </c>
      <c r="I79">
        <v>200</v>
      </c>
      <c r="J79" s="66">
        <v>79.84</v>
      </c>
      <c r="K79" s="66">
        <v>86.33</v>
      </c>
      <c r="L79" s="72">
        <f t="shared" si="44"/>
        <v>15968</v>
      </c>
      <c r="M79" s="72">
        <f t="shared" si="45"/>
        <v>17266</v>
      </c>
      <c r="N79" t="s">
        <v>327</v>
      </c>
      <c r="O79" t="s">
        <v>322</v>
      </c>
      <c r="P79" t="s">
        <v>323</v>
      </c>
      <c r="Q79" t="s">
        <v>328</v>
      </c>
      <c r="R79" t="s">
        <v>329</v>
      </c>
    </row>
    <row r="80" spans="1:19" s="66" customFormat="1">
      <c r="A80" s="71" t="s">
        <v>28</v>
      </c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73">
        <f>L81+L82</f>
        <v>80638.399999999994</v>
      </c>
      <c r="M80" s="73">
        <f>M81+M82</f>
        <v>87193.3</v>
      </c>
      <c r="N80" s="71"/>
      <c r="O80" s="71"/>
      <c r="P80" s="71"/>
      <c r="Q80" s="71"/>
      <c r="R80" s="71"/>
      <c r="S80" s="71"/>
    </row>
    <row r="81" spans="1:19">
      <c r="B81" t="s">
        <v>317</v>
      </c>
      <c r="C81" t="s">
        <v>319</v>
      </c>
      <c r="D81" t="s">
        <v>628</v>
      </c>
      <c r="E81">
        <v>1</v>
      </c>
      <c r="F81" t="s">
        <v>191</v>
      </c>
      <c r="G81" t="s">
        <v>191</v>
      </c>
      <c r="H81" t="s">
        <v>172</v>
      </c>
      <c r="I81">
        <v>10</v>
      </c>
      <c r="J81" s="66">
        <v>79.84</v>
      </c>
      <c r="K81" s="66">
        <v>86.33</v>
      </c>
      <c r="L81" s="72">
        <f t="shared" ref="L81:L82" si="46">I81*J81</f>
        <v>798.40000000000009</v>
      </c>
      <c r="M81" s="72">
        <f t="shared" ref="M81:M82" si="47">I81*K81</f>
        <v>863.3</v>
      </c>
      <c r="N81" t="s">
        <v>321</v>
      </c>
      <c r="O81" t="s">
        <v>322</v>
      </c>
      <c r="P81" t="s">
        <v>323</v>
      </c>
      <c r="Q81" t="s">
        <v>324</v>
      </c>
      <c r="R81" t="s">
        <v>325</v>
      </c>
    </row>
    <row r="82" spans="1:19">
      <c r="A82" s="66"/>
      <c r="B82" t="s">
        <v>318</v>
      </c>
      <c r="C82" t="s">
        <v>320</v>
      </c>
      <c r="D82" t="s">
        <v>628</v>
      </c>
      <c r="E82">
        <v>1</v>
      </c>
      <c r="F82" t="s">
        <v>192</v>
      </c>
      <c r="G82" t="s">
        <v>192</v>
      </c>
      <c r="H82" t="s">
        <v>172</v>
      </c>
      <c r="I82">
        <v>1000</v>
      </c>
      <c r="J82" s="66">
        <v>79.84</v>
      </c>
      <c r="K82" s="66">
        <v>86.33</v>
      </c>
      <c r="L82" s="72">
        <f t="shared" si="46"/>
        <v>79840</v>
      </c>
      <c r="M82" s="72">
        <f t="shared" si="47"/>
        <v>86330</v>
      </c>
      <c r="N82" t="s">
        <v>327</v>
      </c>
      <c r="O82" t="s">
        <v>322</v>
      </c>
      <c r="P82" t="s">
        <v>323</v>
      </c>
      <c r="Q82" t="s">
        <v>328</v>
      </c>
      <c r="R82" t="s">
        <v>329</v>
      </c>
    </row>
    <row r="83" spans="1:19" s="66" customFormat="1">
      <c r="A83" s="71" t="s">
        <v>31</v>
      </c>
      <c r="B83" s="71"/>
      <c r="C83" s="71"/>
      <c r="D83" s="71"/>
      <c r="E83" s="71"/>
      <c r="F83" s="71"/>
      <c r="G83" s="71"/>
      <c r="H83" s="71"/>
      <c r="I83" s="71"/>
      <c r="J83" s="71"/>
      <c r="K83" s="71"/>
      <c r="L83" s="73">
        <f>L84+L85</f>
        <v>591853.92000000004</v>
      </c>
      <c r="M83" s="73">
        <f>M84+M85</f>
        <v>639964.29</v>
      </c>
      <c r="N83" s="71"/>
      <c r="O83" s="71"/>
      <c r="P83" s="71"/>
      <c r="Q83" s="71"/>
      <c r="R83" s="71"/>
      <c r="S83" s="71"/>
    </row>
    <row r="84" spans="1:19">
      <c r="B84" t="s">
        <v>317</v>
      </c>
      <c r="C84" t="s">
        <v>319</v>
      </c>
      <c r="D84" t="s">
        <v>628</v>
      </c>
      <c r="E84">
        <v>1</v>
      </c>
      <c r="F84" t="s">
        <v>191</v>
      </c>
      <c r="G84" t="s">
        <v>191</v>
      </c>
      <c r="H84" t="s">
        <v>172</v>
      </c>
      <c r="I84">
        <v>3333</v>
      </c>
      <c r="J84" s="66">
        <v>79.84</v>
      </c>
      <c r="K84" s="66">
        <v>86.33</v>
      </c>
      <c r="L84" s="72">
        <f t="shared" ref="L84:L85" si="48">I84*J84</f>
        <v>266106.72000000003</v>
      </c>
      <c r="M84" s="72">
        <f t="shared" ref="M84:M85" si="49">I84*K84</f>
        <v>287737.89</v>
      </c>
      <c r="N84" t="s">
        <v>321</v>
      </c>
      <c r="O84" t="s">
        <v>322</v>
      </c>
      <c r="P84" t="s">
        <v>323</v>
      </c>
      <c r="Q84" t="s">
        <v>324</v>
      </c>
      <c r="R84" t="s">
        <v>325</v>
      </c>
    </row>
    <row r="85" spans="1:19">
      <c r="A85" s="66"/>
      <c r="B85" t="s">
        <v>318</v>
      </c>
      <c r="C85" t="s">
        <v>320</v>
      </c>
      <c r="D85" t="s">
        <v>628</v>
      </c>
      <c r="E85">
        <v>1</v>
      </c>
      <c r="F85" t="s">
        <v>192</v>
      </c>
      <c r="G85" t="s">
        <v>192</v>
      </c>
      <c r="H85" t="s">
        <v>172</v>
      </c>
      <c r="I85">
        <v>4080</v>
      </c>
      <c r="J85" s="66">
        <v>79.84</v>
      </c>
      <c r="K85" s="66">
        <v>86.33</v>
      </c>
      <c r="L85" s="72">
        <f t="shared" si="48"/>
        <v>325747.20000000001</v>
      </c>
      <c r="M85" s="72">
        <f t="shared" si="49"/>
        <v>352226.39999999997</v>
      </c>
      <c r="N85" t="s">
        <v>327</v>
      </c>
      <c r="O85" t="s">
        <v>322</v>
      </c>
      <c r="P85" t="s">
        <v>323</v>
      </c>
      <c r="Q85" t="s">
        <v>328</v>
      </c>
      <c r="R85" t="s">
        <v>329</v>
      </c>
    </row>
    <row r="86" spans="1:19" s="66" customFormat="1">
      <c r="A86" s="71" t="s">
        <v>30</v>
      </c>
      <c r="B86" s="71"/>
      <c r="C86" s="71"/>
      <c r="D86" s="71"/>
      <c r="E86" s="71"/>
      <c r="F86" s="71"/>
      <c r="G86" s="71"/>
      <c r="H86" s="71"/>
      <c r="I86" s="71"/>
      <c r="J86" s="71"/>
      <c r="K86" s="71"/>
      <c r="L86" s="73">
        <v>23952</v>
      </c>
      <c r="M86" s="73">
        <v>25899</v>
      </c>
      <c r="N86" s="71"/>
      <c r="O86" s="71"/>
      <c r="P86" s="71"/>
      <c r="Q86" s="71"/>
      <c r="R86" s="71"/>
      <c r="S86" s="71"/>
    </row>
    <row r="87" spans="1:19">
      <c r="B87" t="s">
        <v>317</v>
      </c>
      <c r="C87" t="s">
        <v>319</v>
      </c>
      <c r="D87" t="s">
        <v>628</v>
      </c>
      <c r="E87">
        <v>1</v>
      </c>
      <c r="F87" t="s">
        <v>191</v>
      </c>
      <c r="G87" t="s">
        <v>191</v>
      </c>
      <c r="H87" t="s">
        <v>172</v>
      </c>
      <c r="I87">
        <v>300</v>
      </c>
      <c r="J87" s="66">
        <v>79.84</v>
      </c>
      <c r="K87" s="66">
        <v>86.33</v>
      </c>
      <c r="L87" s="72">
        <f>I87*J87</f>
        <v>23952</v>
      </c>
      <c r="M87" s="72">
        <f>I87*K87</f>
        <v>25899</v>
      </c>
      <c r="N87" t="s">
        <v>321</v>
      </c>
      <c r="O87" t="s">
        <v>322</v>
      </c>
      <c r="P87" t="s">
        <v>323</v>
      </c>
      <c r="Q87" t="s">
        <v>324</v>
      </c>
      <c r="R87" t="s">
        <v>325</v>
      </c>
    </row>
    <row r="88" spans="1:19" s="66" customFormat="1">
      <c r="A88" s="71" t="s">
        <v>29</v>
      </c>
      <c r="B88" s="71"/>
      <c r="C88" s="71"/>
      <c r="D88" s="71"/>
      <c r="E88" s="71"/>
      <c r="F88" s="71"/>
      <c r="G88" s="71"/>
      <c r="H88" s="71"/>
      <c r="I88" s="71"/>
      <c r="J88" s="71"/>
      <c r="K88" s="71"/>
      <c r="L88" s="73">
        <f>L89+L90</f>
        <v>27944</v>
      </c>
      <c r="M88" s="73">
        <f>M89+M90</f>
        <v>30215.5</v>
      </c>
      <c r="N88" s="71"/>
      <c r="O88" s="71"/>
      <c r="P88" s="71"/>
      <c r="Q88" s="71"/>
      <c r="R88" s="71"/>
      <c r="S88" s="71"/>
    </row>
    <row r="89" spans="1:19">
      <c r="B89" t="s">
        <v>317</v>
      </c>
      <c r="C89" t="s">
        <v>319</v>
      </c>
      <c r="D89" t="s">
        <v>628</v>
      </c>
      <c r="E89">
        <v>1</v>
      </c>
      <c r="F89" t="s">
        <v>191</v>
      </c>
      <c r="G89" t="s">
        <v>191</v>
      </c>
      <c r="H89" t="s">
        <v>172</v>
      </c>
      <c r="I89">
        <v>200</v>
      </c>
      <c r="J89" s="66">
        <v>79.84</v>
      </c>
      <c r="K89" s="66">
        <v>86.33</v>
      </c>
      <c r="L89" s="72">
        <f t="shared" ref="L89:L90" si="50">I89*J89</f>
        <v>15968</v>
      </c>
      <c r="M89" s="72">
        <f t="shared" ref="M89:M90" si="51">I89*K89</f>
        <v>17266</v>
      </c>
      <c r="N89" t="s">
        <v>321</v>
      </c>
      <c r="O89" t="s">
        <v>322</v>
      </c>
      <c r="P89" t="s">
        <v>323</v>
      </c>
      <c r="Q89" t="s">
        <v>324</v>
      </c>
      <c r="R89" t="s">
        <v>325</v>
      </c>
    </row>
    <row r="90" spans="1:19">
      <c r="A90" s="66"/>
      <c r="B90" t="s">
        <v>318</v>
      </c>
      <c r="C90" t="s">
        <v>320</v>
      </c>
      <c r="D90" t="s">
        <v>628</v>
      </c>
      <c r="E90">
        <v>1</v>
      </c>
      <c r="F90" t="s">
        <v>192</v>
      </c>
      <c r="G90" t="s">
        <v>192</v>
      </c>
      <c r="H90" t="s">
        <v>172</v>
      </c>
      <c r="I90">
        <v>150</v>
      </c>
      <c r="J90" s="66">
        <v>79.84</v>
      </c>
      <c r="K90" s="66">
        <v>86.33</v>
      </c>
      <c r="L90" s="72">
        <f t="shared" si="50"/>
        <v>11976</v>
      </c>
      <c r="M90" s="72">
        <f t="shared" si="51"/>
        <v>12949.5</v>
      </c>
      <c r="N90" t="s">
        <v>327</v>
      </c>
      <c r="O90" t="s">
        <v>322</v>
      </c>
      <c r="P90" t="s">
        <v>323</v>
      </c>
      <c r="Q90" t="s">
        <v>328</v>
      </c>
      <c r="R90" t="s">
        <v>329</v>
      </c>
    </row>
    <row r="91" spans="1:19" s="66" customFormat="1">
      <c r="A91" s="71" t="s">
        <v>15</v>
      </c>
      <c r="B91" s="71"/>
      <c r="C91" s="71"/>
      <c r="D91" s="71"/>
      <c r="E91" s="71"/>
      <c r="F91" s="71"/>
      <c r="G91" s="71"/>
      <c r="H91" s="71"/>
      <c r="I91" s="71"/>
      <c r="J91" s="71"/>
      <c r="K91" s="71"/>
      <c r="L91" s="72">
        <v>1596.8000000000002</v>
      </c>
      <c r="M91" s="72">
        <v>1726.6</v>
      </c>
      <c r="N91" s="71"/>
      <c r="O91" s="71"/>
      <c r="P91" s="71"/>
      <c r="Q91" s="71"/>
      <c r="R91" s="71"/>
      <c r="S91" s="71"/>
    </row>
    <row r="92" spans="1:19">
      <c r="A92" s="66"/>
      <c r="B92" t="s">
        <v>318</v>
      </c>
      <c r="C92" t="s">
        <v>320</v>
      </c>
      <c r="D92" t="s">
        <v>628</v>
      </c>
      <c r="E92">
        <v>1</v>
      </c>
      <c r="F92" t="s">
        <v>192</v>
      </c>
      <c r="G92" t="s">
        <v>192</v>
      </c>
      <c r="H92" t="s">
        <v>172</v>
      </c>
      <c r="I92">
        <v>20</v>
      </c>
      <c r="J92" s="66">
        <v>79.84</v>
      </c>
      <c r="K92" s="66">
        <v>86.33</v>
      </c>
      <c r="L92" s="72">
        <f>I92*J92</f>
        <v>1596.8000000000002</v>
      </c>
      <c r="M92" s="72">
        <f>I92*K92</f>
        <v>1726.6</v>
      </c>
      <c r="N92" t="s">
        <v>327</v>
      </c>
      <c r="O92" t="s">
        <v>322</v>
      </c>
      <c r="P92" t="s">
        <v>323</v>
      </c>
      <c r="Q92" t="s">
        <v>328</v>
      </c>
      <c r="R92" t="s">
        <v>329</v>
      </c>
    </row>
    <row r="93" spans="1:19" s="66" customFormat="1">
      <c r="A93" s="71" t="s">
        <v>19</v>
      </c>
      <c r="B93" s="71"/>
      <c r="C93" s="71"/>
      <c r="D93" s="71"/>
      <c r="E93" s="71"/>
      <c r="F93" s="71"/>
      <c r="G93" s="71"/>
      <c r="H93" s="71"/>
      <c r="I93" s="71"/>
      <c r="J93" s="71"/>
      <c r="K93" s="71"/>
      <c r="L93" s="73">
        <f>L94+L95</f>
        <v>34331.200000000004</v>
      </c>
      <c r="M93" s="73">
        <f>M94+M95</f>
        <v>37121.9</v>
      </c>
      <c r="N93" s="71"/>
      <c r="O93" s="71"/>
      <c r="P93" s="71"/>
      <c r="Q93" s="71"/>
      <c r="R93" s="71"/>
      <c r="S93" s="71"/>
    </row>
    <row r="94" spans="1:19">
      <c r="B94" t="s">
        <v>317</v>
      </c>
      <c r="C94" t="s">
        <v>319</v>
      </c>
      <c r="D94" t="s">
        <v>628</v>
      </c>
      <c r="E94">
        <v>1</v>
      </c>
      <c r="F94" t="s">
        <v>191</v>
      </c>
      <c r="G94" t="s">
        <v>191</v>
      </c>
      <c r="H94" t="s">
        <v>172</v>
      </c>
      <c r="I94">
        <v>120</v>
      </c>
      <c r="J94" s="66">
        <v>79.84</v>
      </c>
      <c r="K94" s="66">
        <v>86.33</v>
      </c>
      <c r="L94" s="72">
        <f t="shared" ref="L94:L95" si="52">I94*J94</f>
        <v>9580.8000000000011</v>
      </c>
      <c r="M94" s="72">
        <f t="shared" ref="M94:M95" si="53">I94*K94</f>
        <v>10359.6</v>
      </c>
      <c r="N94" t="s">
        <v>321</v>
      </c>
      <c r="O94" t="s">
        <v>322</v>
      </c>
      <c r="P94" t="s">
        <v>323</v>
      </c>
      <c r="Q94" t="s">
        <v>324</v>
      </c>
      <c r="R94" t="s">
        <v>325</v>
      </c>
    </row>
    <row r="95" spans="1:19">
      <c r="A95" s="66"/>
      <c r="B95" t="s">
        <v>318</v>
      </c>
      <c r="C95" t="s">
        <v>320</v>
      </c>
      <c r="D95" t="s">
        <v>628</v>
      </c>
      <c r="E95">
        <v>1</v>
      </c>
      <c r="F95" t="s">
        <v>192</v>
      </c>
      <c r="G95" t="s">
        <v>192</v>
      </c>
      <c r="H95" t="s">
        <v>172</v>
      </c>
      <c r="I95">
        <v>310</v>
      </c>
      <c r="J95" s="66">
        <v>79.84</v>
      </c>
      <c r="K95" s="66">
        <v>86.33</v>
      </c>
      <c r="L95" s="72">
        <f t="shared" si="52"/>
        <v>24750.400000000001</v>
      </c>
      <c r="M95" s="72">
        <f t="shared" si="53"/>
        <v>26762.3</v>
      </c>
      <c r="N95" t="s">
        <v>327</v>
      </c>
      <c r="O95" t="s">
        <v>322</v>
      </c>
      <c r="P95" t="s">
        <v>323</v>
      </c>
      <c r="Q95" t="s">
        <v>328</v>
      </c>
      <c r="R95" t="s">
        <v>329</v>
      </c>
    </row>
    <row r="96" spans="1:19" s="66" customFormat="1">
      <c r="A96" s="71" t="s">
        <v>18</v>
      </c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73">
        <f>L97+L98</f>
        <v>798.40000000000009</v>
      </c>
      <c r="M96" s="73">
        <f>M97+M98</f>
        <v>863.3</v>
      </c>
      <c r="N96" s="71"/>
      <c r="O96" s="71"/>
      <c r="P96" s="71"/>
      <c r="Q96" s="71"/>
      <c r="R96" s="71"/>
      <c r="S96" s="71"/>
    </row>
    <row r="97" spans="1:19">
      <c r="B97" t="s">
        <v>317</v>
      </c>
      <c r="C97" t="s">
        <v>319</v>
      </c>
      <c r="D97" t="s">
        <v>628</v>
      </c>
      <c r="E97">
        <v>1</v>
      </c>
      <c r="F97" t="s">
        <v>191</v>
      </c>
      <c r="G97" t="s">
        <v>191</v>
      </c>
      <c r="H97" t="s">
        <v>172</v>
      </c>
      <c r="I97">
        <v>5</v>
      </c>
      <c r="J97" s="66">
        <v>79.84</v>
      </c>
      <c r="K97" s="66">
        <v>86.33</v>
      </c>
      <c r="L97" s="72">
        <f t="shared" ref="L97:L98" si="54">I97*J97</f>
        <v>399.20000000000005</v>
      </c>
      <c r="M97" s="72">
        <f t="shared" ref="M97:M98" si="55">I97*K97</f>
        <v>431.65</v>
      </c>
      <c r="N97" t="s">
        <v>321</v>
      </c>
      <c r="O97" t="s">
        <v>322</v>
      </c>
      <c r="P97" t="s">
        <v>323</v>
      </c>
      <c r="Q97" t="s">
        <v>324</v>
      </c>
      <c r="R97" t="s">
        <v>325</v>
      </c>
    </row>
    <row r="98" spans="1:19">
      <c r="A98" s="66"/>
      <c r="B98" t="s">
        <v>318</v>
      </c>
      <c r="C98" t="s">
        <v>320</v>
      </c>
      <c r="D98" t="s">
        <v>628</v>
      </c>
      <c r="E98">
        <v>1</v>
      </c>
      <c r="F98" t="s">
        <v>192</v>
      </c>
      <c r="G98" t="s">
        <v>192</v>
      </c>
      <c r="H98" t="s">
        <v>172</v>
      </c>
      <c r="I98">
        <v>5</v>
      </c>
      <c r="J98" s="66">
        <v>79.84</v>
      </c>
      <c r="K98" s="66">
        <v>86.33</v>
      </c>
      <c r="L98" s="72">
        <f t="shared" si="54"/>
        <v>399.20000000000005</v>
      </c>
      <c r="M98" s="72">
        <f t="shared" si="55"/>
        <v>431.65</v>
      </c>
      <c r="N98" t="s">
        <v>327</v>
      </c>
      <c r="O98" t="s">
        <v>322</v>
      </c>
      <c r="P98" t="s">
        <v>323</v>
      </c>
      <c r="Q98" t="s">
        <v>328</v>
      </c>
      <c r="R98" t="s">
        <v>329</v>
      </c>
    </row>
    <row r="99" spans="1:19" s="66" customFormat="1">
      <c r="A99" s="71" t="s">
        <v>26</v>
      </c>
      <c r="B99" s="71"/>
      <c r="C99" s="71"/>
      <c r="D99" s="71"/>
      <c r="E99" s="71"/>
      <c r="F99" s="71"/>
      <c r="G99" s="71"/>
      <c r="H99" s="71"/>
      <c r="I99" s="71"/>
      <c r="J99" s="71"/>
      <c r="K99" s="71"/>
      <c r="L99" s="73">
        <f>L100+L101</f>
        <v>39920</v>
      </c>
      <c r="M99" s="73">
        <f>M100+M101</f>
        <v>43165</v>
      </c>
      <c r="N99" s="71"/>
      <c r="O99" s="71"/>
      <c r="P99" s="71"/>
      <c r="Q99" s="71"/>
      <c r="R99" s="71"/>
      <c r="S99" s="71"/>
    </row>
    <row r="100" spans="1:19">
      <c r="B100" t="s">
        <v>317</v>
      </c>
      <c r="C100" t="s">
        <v>319</v>
      </c>
      <c r="D100" t="s">
        <v>628</v>
      </c>
      <c r="E100">
        <v>1</v>
      </c>
      <c r="F100" t="s">
        <v>191</v>
      </c>
      <c r="G100" t="s">
        <v>191</v>
      </c>
      <c r="H100" t="s">
        <v>172</v>
      </c>
      <c r="I100">
        <v>250</v>
      </c>
      <c r="J100" s="66">
        <v>79.84</v>
      </c>
      <c r="K100" s="66">
        <v>86.33</v>
      </c>
      <c r="L100" s="72">
        <f t="shared" ref="L100:L101" si="56">I100*J100</f>
        <v>19960</v>
      </c>
      <c r="M100" s="72">
        <f t="shared" ref="M100:M101" si="57">I100*K100</f>
        <v>21582.5</v>
      </c>
      <c r="N100" t="s">
        <v>321</v>
      </c>
      <c r="O100" t="s">
        <v>322</v>
      </c>
      <c r="P100" t="s">
        <v>323</v>
      </c>
      <c r="Q100" t="s">
        <v>324</v>
      </c>
      <c r="R100" t="s">
        <v>325</v>
      </c>
    </row>
    <row r="101" spans="1:19">
      <c r="A101" s="66"/>
      <c r="B101" t="s">
        <v>318</v>
      </c>
      <c r="C101" t="s">
        <v>320</v>
      </c>
      <c r="D101" t="s">
        <v>628</v>
      </c>
      <c r="E101">
        <v>1</v>
      </c>
      <c r="F101" t="s">
        <v>192</v>
      </c>
      <c r="G101" t="s">
        <v>192</v>
      </c>
      <c r="H101" t="s">
        <v>172</v>
      </c>
      <c r="I101">
        <v>250</v>
      </c>
      <c r="J101" s="66">
        <v>79.84</v>
      </c>
      <c r="K101" s="66">
        <v>86.33</v>
      </c>
      <c r="L101" s="72">
        <f t="shared" si="56"/>
        <v>19960</v>
      </c>
      <c r="M101" s="72">
        <f t="shared" si="57"/>
        <v>21582.5</v>
      </c>
      <c r="N101" t="s">
        <v>327</v>
      </c>
      <c r="O101" t="s">
        <v>322</v>
      </c>
      <c r="P101" t="s">
        <v>323</v>
      </c>
      <c r="Q101" t="s">
        <v>328</v>
      </c>
      <c r="R101" t="s">
        <v>329</v>
      </c>
    </row>
    <row r="102" spans="1:19" s="66" customFormat="1">
      <c r="A102" s="71" t="s">
        <v>17</v>
      </c>
      <c r="B102" s="71"/>
      <c r="C102" s="71"/>
      <c r="D102" s="71"/>
      <c r="E102" s="71"/>
      <c r="F102" s="71"/>
      <c r="G102" s="71"/>
      <c r="H102" s="71"/>
      <c r="I102" s="71"/>
      <c r="J102" s="71"/>
      <c r="K102" s="71"/>
      <c r="L102" s="73">
        <f>L103+L104</f>
        <v>63872</v>
      </c>
      <c r="M102" s="73">
        <f>M103+M104</f>
        <v>69064</v>
      </c>
      <c r="N102" s="71"/>
      <c r="O102" s="71"/>
      <c r="P102" s="71"/>
      <c r="Q102" s="71"/>
      <c r="R102" s="71"/>
      <c r="S102" s="71"/>
    </row>
    <row r="103" spans="1:19">
      <c r="B103" t="s">
        <v>317</v>
      </c>
      <c r="C103" t="s">
        <v>319</v>
      </c>
      <c r="D103" t="s">
        <v>628</v>
      </c>
      <c r="E103">
        <v>1</v>
      </c>
      <c r="F103" t="s">
        <v>191</v>
      </c>
      <c r="G103" t="s">
        <v>191</v>
      </c>
      <c r="H103" t="s">
        <v>172</v>
      </c>
      <c r="I103">
        <v>600</v>
      </c>
      <c r="J103" s="66">
        <v>79.84</v>
      </c>
      <c r="K103" s="66">
        <v>86.33</v>
      </c>
      <c r="L103" s="72">
        <f t="shared" ref="L103:L104" si="58">I103*J103</f>
        <v>47904</v>
      </c>
      <c r="M103" s="72">
        <f t="shared" ref="M103:M104" si="59">I103*K103</f>
        <v>51798</v>
      </c>
      <c r="N103" t="s">
        <v>321</v>
      </c>
      <c r="O103" t="s">
        <v>322</v>
      </c>
      <c r="P103" t="s">
        <v>323</v>
      </c>
      <c r="Q103" t="s">
        <v>324</v>
      </c>
      <c r="R103" t="s">
        <v>325</v>
      </c>
    </row>
    <row r="104" spans="1:19">
      <c r="A104" s="66"/>
      <c r="B104" t="s">
        <v>318</v>
      </c>
      <c r="C104" t="s">
        <v>320</v>
      </c>
      <c r="D104" t="s">
        <v>628</v>
      </c>
      <c r="E104">
        <v>1</v>
      </c>
      <c r="F104" t="s">
        <v>192</v>
      </c>
      <c r="G104" t="s">
        <v>192</v>
      </c>
      <c r="H104" t="s">
        <v>172</v>
      </c>
      <c r="I104">
        <v>200</v>
      </c>
      <c r="J104" s="66">
        <v>79.84</v>
      </c>
      <c r="K104" s="66">
        <v>86.33</v>
      </c>
      <c r="L104" s="72">
        <f t="shared" si="58"/>
        <v>15968</v>
      </c>
      <c r="M104" s="72">
        <f t="shared" si="59"/>
        <v>17266</v>
      </c>
      <c r="N104" t="s">
        <v>327</v>
      </c>
      <c r="O104" t="s">
        <v>322</v>
      </c>
      <c r="P104" t="s">
        <v>323</v>
      </c>
      <c r="Q104" t="s">
        <v>328</v>
      </c>
      <c r="R104" t="s">
        <v>329</v>
      </c>
    </row>
    <row r="105" spans="1:19" s="66" customFormat="1">
      <c r="A105" s="71" t="s">
        <v>16</v>
      </c>
      <c r="B105" s="71"/>
      <c r="C105" s="71"/>
      <c r="D105" s="71"/>
      <c r="E105" s="71"/>
      <c r="F105" s="71"/>
      <c r="G105" s="71"/>
      <c r="H105" s="71"/>
      <c r="I105" s="71"/>
      <c r="J105" s="71"/>
      <c r="K105" s="71"/>
      <c r="L105" s="73">
        <f>L106+L107</f>
        <v>990016</v>
      </c>
      <c r="M105" s="73">
        <f>M106+M107</f>
        <v>1070492</v>
      </c>
      <c r="N105" s="71"/>
      <c r="O105" s="71"/>
      <c r="P105" s="71"/>
      <c r="Q105" s="71"/>
      <c r="R105" s="71"/>
      <c r="S105" s="71"/>
    </row>
    <row r="106" spans="1:19">
      <c r="B106" t="s">
        <v>317</v>
      </c>
      <c r="C106" t="s">
        <v>319</v>
      </c>
      <c r="D106" t="s">
        <v>628</v>
      </c>
      <c r="E106">
        <v>1</v>
      </c>
      <c r="F106" t="s">
        <v>191</v>
      </c>
      <c r="G106" t="s">
        <v>191</v>
      </c>
      <c r="H106" t="s">
        <v>172</v>
      </c>
      <c r="I106">
        <v>7000</v>
      </c>
      <c r="J106" s="66">
        <v>79.84</v>
      </c>
      <c r="K106" s="66">
        <v>86.33</v>
      </c>
      <c r="L106" s="72">
        <f t="shared" ref="L106:L107" si="60">I106*J106</f>
        <v>558880</v>
      </c>
      <c r="M106" s="72">
        <f t="shared" ref="M106:M107" si="61">I106*K106</f>
        <v>604310</v>
      </c>
      <c r="N106" t="s">
        <v>321</v>
      </c>
      <c r="O106" t="s">
        <v>322</v>
      </c>
      <c r="P106" t="s">
        <v>323</v>
      </c>
      <c r="Q106" t="s">
        <v>324</v>
      </c>
      <c r="R106" t="s">
        <v>325</v>
      </c>
    </row>
    <row r="107" spans="1:19">
      <c r="A107" s="66"/>
      <c r="B107" t="s">
        <v>318</v>
      </c>
      <c r="C107" t="s">
        <v>320</v>
      </c>
      <c r="D107" t="s">
        <v>628</v>
      </c>
      <c r="E107">
        <v>1</v>
      </c>
      <c r="F107" t="s">
        <v>192</v>
      </c>
      <c r="G107" t="s">
        <v>192</v>
      </c>
      <c r="H107" t="s">
        <v>172</v>
      </c>
      <c r="I107">
        <v>5400</v>
      </c>
      <c r="J107" s="66">
        <v>79.84</v>
      </c>
      <c r="K107" s="66">
        <v>86.33</v>
      </c>
      <c r="L107" s="72">
        <f t="shared" si="60"/>
        <v>431136</v>
      </c>
      <c r="M107" s="72">
        <f t="shared" si="61"/>
        <v>466182</v>
      </c>
      <c r="N107" t="s">
        <v>327</v>
      </c>
      <c r="O107" t="s">
        <v>322</v>
      </c>
      <c r="P107" t="s">
        <v>323</v>
      </c>
      <c r="Q107" t="s">
        <v>328</v>
      </c>
      <c r="R107" t="s">
        <v>329</v>
      </c>
    </row>
    <row r="108" spans="1:19" s="66" customFormat="1">
      <c r="A108" s="71" t="s">
        <v>23</v>
      </c>
      <c r="B108" s="71"/>
      <c r="C108" s="71"/>
      <c r="D108" s="71"/>
      <c r="E108" s="71"/>
      <c r="F108" s="71"/>
      <c r="G108" s="71"/>
      <c r="H108" s="71"/>
      <c r="I108" s="71"/>
      <c r="J108" s="71"/>
      <c r="K108" s="71"/>
      <c r="L108" s="73">
        <f>L109+L110</f>
        <v>57484.800000000003</v>
      </c>
      <c r="M108" s="73">
        <f>M109+M110</f>
        <v>62157.599999999999</v>
      </c>
      <c r="N108" s="71"/>
      <c r="O108" s="71"/>
      <c r="P108" s="71"/>
      <c r="Q108" s="71"/>
      <c r="R108" s="71"/>
      <c r="S108" s="71"/>
    </row>
    <row r="109" spans="1:19">
      <c r="B109" t="s">
        <v>317</v>
      </c>
      <c r="C109" t="s">
        <v>319</v>
      </c>
      <c r="D109" t="s">
        <v>628</v>
      </c>
      <c r="E109">
        <v>1</v>
      </c>
      <c r="F109" t="s">
        <v>191</v>
      </c>
      <c r="G109" t="s">
        <v>191</v>
      </c>
      <c r="H109" t="s">
        <v>172</v>
      </c>
      <c r="I109">
        <v>360</v>
      </c>
      <c r="J109" s="66">
        <v>79.84</v>
      </c>
      <c r="K109" s="66">
        <v>86.33</v>
      </c>
      <c r="L109" s="72">
        <f t="shared" ref="L109:L112" si="62">I109*J109</f>
        <v>28742.400000000001</v>
      </c>
      <c r="M109" s="72">
        <f t="shared" ref="M109:M110" si="63">I109*K109</f>
        <v>31078.799999999999</v>
      </c>
      <c r="N109" t="s">
        <v>321</v>
      </c>
      <c r="O109" t="s">
        <v>322</v>
      </c>
      <c r="P109" t="s">
        <v>323</v>
      </c>
      <c r="Q109" t="s">
        <v>324</v>
      </c>
      <c r="R109" t="s">
        <v>325</v>
      </c>
    </row>
    <row r="110" spans="1:19">
      <c r="A110" s="66"/>
      <c r="B110" t="s">
        <v>318</v>
      </c>
      <c r="C110" t="s">
        <v>320</v>
      </c>
      <c r="D110" t="s">
        <v>628</v>
      </c>
      <c r="E110">
        <v>1</v>
      </c>
      <c r="F110" t="s">
        <v>192</v>
      </c>
      <c r="G110" t="s">
        <v>192</v>
      </c>
      <c r="H110" t="s">
        <v>172</v>
      </c>
      <c r="I110">
        <v>360</v>
      </c>
      <c r="J110" s="66">
        <v>79.84</v>
      </c>
      <c r="K110" s="66">
        <v>86.33</v>
      </c>
      <c r="L110" s="72">
        <f t="shared" si="62"/>
        <v>28742.400000000001</v>
      </c>
      <c r="M110" s="72">
        <f t="shared" si="63"/>
        <v>31078.799999999999</v>
      </c>
      <c r="N110" t="s">
        <v>327</v>
      </c>
      <c r="O110" t="s">
        <v>322</v>
      </c>
      <c r="P110" t="s">
        <v>323</v>
      </c>
      <c r="Q110" t="s">
        <v>328</v>
      </c>
      <c r="R110" t="s">
        <v>329</v>
      </c>
    </row>
    <row r="111" spans="1:19" s="66" customFormat="1">
      <c r="A111" s="71" t="s">
        <v>9</v>
      </c>
      <c r="B111" s="71"/>
      <c r="C111" s="71"/>
      <c r="D111" s="71"/>
      <c r="E111" s="71"/>
      <c r="F111" s="71"/>
      <c r="G111" s="71"/>
      <c r="H111" s="71"/>
      <c r="I111" s="71"/>
      <c r="J111" s="71"/>
      <c r="K111" s="71"/>
      <c r="L111" s="73">
        <v>958.08</v>
      </c>
      <c r="M111" s="73">
        <v>1035.96</v>
      </c>
      <c r="N111" s="71"/>
      <c r="O111" s="71"/>
      <c r="P111" s="71"/>
      <c r="Q111" s="71"/>
      <c r="R111" s="71"/>
      <c r="S111" s="71"/>
    </row>
    <row r="112" spans="1:19">
      <c r="A112" s="66"/>
      <c r="B112" t="s">
        <v>318</v>
      </c>
      <c r="C112" t="s">
        <v>320</v>
      </c>
      <c r="D112" t="s">
        <v>628</v>
      </c>
      <c r="E112">
        <v>1</v>
      </c>
      <c r="F112" t="s">
        <v>192</v>
      </c>
      <c r="G112" t="s">
        <v>192</v>
      </c>
      <c r="H112" t="s">
        <v>172</v>
      </c>
      <c r="I112">
        <v>12</v>
      </c>
      <c r="J112" s="66">
        <v>79.84</v>
      </c>
      <c r="K112" s="66">
        <v>86.33</v>
      </c>
      <c r="L112" s="72">
        <f t="shared" si="62"/>
        <v>958.08</v>
      </c>
      <c r="M112" s="72">
        <f>I112*K112</f>
        <v>1035.96</v>
      </c>
      <c r="N112" t="s">
        <v>327</v>
      </c>
      <c r="O112" t="s">
        <v>322</v>
      </c>
      <c r="P112" t="s">
        <v>323</v>
      </c>
      <c r="Q112" t="s">
        <v>328</v>
      </c>
      <c r="R112" t="s">
        <v>329</v>
      </c>
    </row>
  </sheetData>
  <autoFilter ref="A3:S112" xr:uid="{57FDBF27-F79A-42B5-82C3-85A5EF6D8896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0C562-2753-4E03-9D9A-54C05047A297}">
  <dimension ref="A1:S118"/>
  <sheetViews>
    <sheetView topLeftCell="A43" zoomScaleNormal="100" workbookViewId="0">
      <selection activeCell="AA120" sqref="AA120"/>
    </sheetView>
  </sheetViews>
  <sheetFormatPr defaultRowHeight="15"/>
  <cols>
    <col min="12" max="13" width="10.140625" style="72" bestFit="1" customWidth="1"/>
  </cols>
  <sheetData>
    <row r="1" spans="1:19">
      <c r="A1" t="s">
        <v>316</v>
      </c>
      <c r="B1" t="s">
        <v>464</v>
      </c>
      <c r="L1" s="72">
        <v>122798.63999999994</v>
      </c>
      <c r="M1" s="72">
        <v>132622.53120000003</v>
      </c>
    </row>
    <row r="3" spans="1:19">
      <c r="A3" t="s">
        <v>796</v>
      </c>
      <c r="B3" t="s">
        <v>795</v>
      </c>
      <c r="C3" t="s">
        <v>303</v>
      </c>
      <c r="D3" t="s">
        <v>627</v>
      </c>
      <c r="E3" t="s">
        <v>629</v>
      </c>
      <c r="F3" t="s">
        <v>158</v>
      </c>
      <c r="G3" t="s">
        <v>305</v>
      </c>
      <c r="H3" t="s">
        <v>171</v>
      </c>
      <c r="J3" t="s">
        <v>307</v>
      </c>
      <c r="K3" t="s">
        <v>308</v>
      </c>
      <c r="N3" t="s">
        <v>311</v>
      </c>
      <c r="O3" t="s">
        <v>312</v>
      </c>
      <c r="P3" t="s">
        <v>313</v>
      </c>
      <c r="Q3" t="s">
        <v>314</v>
      </c>
      <c r="R3" t="s">
        <v>315</v>
      </c>
    </row>
    <row r="4" spans="1:19" s="66" customFormat="1">
      <c r="A4" s="71" t="s">
        <v>68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3">
        <v>996</v>
      </c>
      <c r="M4" s="73">
        <v>1075.68</v>
      </c>
      <c r="N4" s="71"/>
      <c r="O4" s="71"/>
      <c r="P4" s="71"/>
      <c r="Q4" s="71"/>
      <c r="R4" s="71"/>
      <c r="S4" s="71"/>
    </row>
    <row r="5" spans="1:19">
      <c r="B5" t="s">
        <v>450</v>
      </c>
      <c r="C5" t="s">
        <v>455</v>
      </c>
      <c r="D5" t="s">
        <v>628</v>
      </c>
      <c r="E5">
        <v>1</v>
      </c>
      <c r="F5" t="s">
        <v>247</v>
      </c>
      <c r="G5" t="s">
        <v>247</v>
      </c>
      <c r="H5" t="s">
        <v>172</v>
      </c>
      <c r="I5">
        <v>36</v>
      </c>
      <c r="J5">
        <v>8.1999999999999993</v>
      </c>
      <c r="K5">
        <v>8.8559999999999999</v>
      </c>
      <c r="L5" s="72">
        <v>295.2</v>
      </c>
      <c r="M5" s="72">
        <v>318.81599999999997</v>
      </c>
      <c r="N5" t="s">
        <v>465</v>
      </c>
      <c r="O5" t="s">
        <v>377</v>
      </c>
      <c r="P5" t="s">
        <v>672</v>
      </c>
      <c r="Q5" t="s">
        <v>675</v>
      </c>
      <c r="R5" t="s">
        <v>676</v>
      </c>
    </row>
    <row r="6" spans="1:19">
      <c r="B6" t="s">
        <v>537</v>
      </c>
      <c r="C6" t="s">
        <v>544</v>
      </c>
      <c r="D6" t="s">
        <v>628</v>
      </c>
      <c r="E6">
        <v>1</v>
      </c>
      <c r="F6" t="s">
        <v>268</v>
      </c>
      <c r="G6" t="s">
        <v>268</v>
      </c>
      <c r="H6" t="s">
        <v>172</v>
      </c>
      <c r="I6">
        <v>96</v>
      </c>
      <c r="J6">
        <v>7.3</v>
      </c>
      <c r="K6">
        <v>7.8840000000000003</v>
      </c>
      <c r="L6" s="72">
        <v>700.8</v>
      </c>
      <c r="M6" s="72">
        <v>756.86400000000003</v>
      </c>
      <c r="N6" t="s">
        <v>559</v>
      </c>
      <c r="O6" t="s">
        <v>377</v>
      </c>
      <c r="P6" t="s">
        <v>672</v>
      </c>
      <c r="Q6" t="s">
        <v>691</v>
      </c>
      <c r="R6" t="s">
        <v>692</v>
      </c>
    </row>
    <row r="7" spans="1:19" s="66" customFormat="1">
      <c r="A7" s="71" t="s">
        <v>69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3">
        <v>170.39999999999998</v>
      </c>
      <c r="M7" s="73">
        <v>184.03200000000001</v>
      </c>
      <c r="N7" s="71"/>
      <c r="O7" s="71"/>
      <c r="P7" s="71"/>
      <c r="Q7" s="71"/>
      <c r="R7" s="71"/>
      <c r="S7" s="71"/>
    </row>
    <row r="8" spans="1:19">
      <c r="B8" t="s">
        <v>533</v>
      </c>
      <c r="C8" t="s">
        <v>540</v>
      </c>
      <c r="D8" t="s">
        <v>628</v>
      </c>
      <c r="E8">
        <v>1</v>
      </c>
      <c r="F8" t="s">
        <v>264</v>
      </c>
      <c r="G8" t="s">
        <v>264</v>
      </c>
      <c r="H8" t="s">
        <v>172</v>
      </c>
      <c r="I8">
        <v>24</v>
      </c>
      <c r="J8" s="66">
        <v>7.1</v>
      </c>
      <c r="K8" s="66">
        <v>7.6680000000000001</v>
      </c>
      <c r="L8" s="72">
        <v>170.39999999999998</v>
      </c>
      <c r="M8" s="72">
        <v>184.03200000000001</v>
      </c>
      <c r="N8" t="s">
        <v>547</v>
      </c>
      <c r="O8" t="s">
        <v>377</v>
      </c>
      <c r="P8" t="s">
        <v>672</v>
      </c>
      <c r="Q8" t="s">
        <v>683</v>
      </c>
      <c r="R8" t="s">
        <v>684</v>
      </c>
    </row>
    <row r="9" spans="1:19" s="66" customFormat="1">
      <c r="A9" s="71" t="s">
        <v>65</v>
      </c>
      <c r="B9" s="71"/>
      <c r="C9" s="71"/>
      <c r="D9" s="71"/>
      <c r="E9" s="71"/>
      <c r="F9" s="71"/>
      <c r="G9" s="71"/>
      <c r="H9" s="71"/>
      <c r="I9" s="71"/>
      <c r="J9" s="71"/>
      <c r="K9" s="71"/>
      <c r="L9" s="73">
        <v>2263.1999999999998</v>
      </c>
      <c r="M9" s="73">
        <v>2444.2560000000003</v>
      </c>
      <c r="N9" s="71"/>
      <c r="O9" s="71"/>
      <c r="P9" s="71"/>
      <c r="Q9" s="71"/>
      <c r="R9" s="71"/>
      <c r="S9" s="71"/>
    </row>
    <row r="10" spans="1:19">
      <c r="B10" t="s">
        <v>452</v>
      </c>
      <c r="C10" t="s">
        <v>457</v>
      </c>
      <c r="D10" t="s">
        <v>628</v>
      </c>
      <c r="E10">
        <v>1</v>
      </c>
      <c r="F10" t="s">
        <v>249</v>
      </c>
      <c r="G10" t="s">
        <v>249</v>
      </c>
      <c r="H10" t="s">
        <v>172</v>
      </c>
      <c r="I10">
        <v>120</v>
      </c>
      <c r="J10" s="66">
        <v>9.9</v>
      </c>
      <c r="K10" s="66">
        <v>10.692</v>
      </c>
      <c r="L10" s="72">
        <v>1188</v>
      </c>
      <c r="M10" s="72">
        <v>1283.04</v>
      </c>
      <c r="N10" t="s">
        <v>471</v>
      </c>
      <c r="O10" t="s">
        <v>377</v>
      </c>
      <c r="P10" t="s">
        <v>672</v>
      </c>
      <c r="Q10" t="s">
        <v>679</v>
      </c>
      <c r="R10" t="s">
        <v>680</v>
      </c>
    </row>
    <row r="11" spans="1:19">
      <c r="B11" t="s">
        <v>453</v>
      </c>
      <c r="C11" t="s">
        <v>458</v>
      </c>
      <c r="D11" t="s">
        <v>628</v>
      </c>
      <c r="E11">
        <v>1</v>
      </c>
      <c r="F11" t="s">
        <v>250</v>
      </c>
      <c r="G11" t="s">
        <v>250</v>
      </c>
      <c r="H11" t="s">
        <v>172</v>
      </c>
      <c r="I11">
        <v>120</v>
      </c>
      <c r="J11" s="66">
        <v>8.3000000000000007</v>
      </c>
      <c r="K11" s="66">
        <v>8.9640000000000004</v>
      </c>
      <c r="L11" s="72">
        <v>996.00000000000011</v>
      </c>
      <c r="M11" s="72">
        <v>1075.68</v>
      </c>
      <c r="N11" t="s">
        <v>474</v>
      </c>
      <c r="O11" t="s">
        <v>377</v>
      </c>
      <c r="P11" t="s">
        <v>672</v>
      </c>
      <c r="Q11" t="s">
        <v>681</v>
      </c>
      <c r="R11" t="s">
        <v>682</v>
      </c>
    </row>
    <row r="12" spans="1:19">
      <c r="B12" t="s">
        <v>538</v>
      </c>
      <c r="C12" t="s">
        <v>545</v>
      </c>
      <c r="D12" t="s">
        <v>628</v>
      </c>
      <c r="E12">
        <v>1</v>
      </c>
      <c r="F12" t="s">
        <v>269</v>
      </c>
      <c r="G12" t="s">
        <v>269</v>
      </c>
      <c r="H12" t="s">
        <v>172</v>
      </c>
      <c r="I12">
        <v>12</v>
      </c>
      <c r="J12" s="66">
        <v>6.6</v>
      </c>
      <c r="K12" s="66">
        <v>7.1280000000000001</v>
      </c>
      <c r="L12" s="72">
        <v>79.199999999999989</v>
      </c>
      <c r="M12" s="72">
        <v>85.536000000000001</v>
      </c>
      <c r="N12" t="s">
        <v>562</v>
      </c>
      <c r="O12" t="s">
        <v>377</v>
      </c>
      <c r="P12" t="s">
        <v>672</v>
      </c>
      <c r="Q12" t="s">
        <v>693</v>
      </c>
      <c r="R12" t="s">
        <v>694</v>
      </c>
    </row>
    <row r="13" spans="1:19" s="66" customFormat="1">
      <c r="A13" s="71" t="s">
        <v>62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3">
        <v>158.39999999999998</v>
      </c>
      <c r="M13" s="73">
        <v>171.072</v>
      </c>
      <c r="N13" s="71"/>
      <c r="O13" s="71"/>
      <c r="P13" s="71"/>
      <c r="Q13" s="71"/>
      <c r="R13" s="71"/>
      <c r="S13" s="71"/>
    </row>
    <row r="14" spans="1:19">
      <c r="B14" t="s">
        <v>538</v>
      </c>
      <c r="C14" t="s">
        <v>545</v>
      </c>
      <c r="D14" t="s">
        <v>628</v>
      </c>
      <c r="E14">
        <v>1</v>
      </c>
      <c r="F14" t="s">
        <v>269</v>
      </c>
      <c r="G14" t="s">
        <v>269</v>
      </c>
      <c r="H14" t="s">
        <v>172</v>
      </c>
      <c r="I14">
        <v>24</v>
      </c>
      <c r="J14" s="66">
        <v>6.6</v>
      </c>
      <c r="K14" s="66">
        <v>7.1280000000000001</v>
      </c>
      <c r="L14" s="72">
        <v>158.39999999999998</v>
      </c>
      <c r="M14" s="72">
        <v>171.072</v>
      </c>
      <c r="N14" t="s">
        <v>562</v>
      </c>
      <c r="O14" t="s">
        <v>377</v>
      </c>
      <c r="P14" t="s">
        <v>672</v>
      </c>
      <c r="Q14" t="s">
        <v>693</v>
      </c>
      <c r="R14" t="s">
        <v>694</v>
      </c>
    </row>
    <row r="15" spans="1:19" s="66" customFormat="1">
      <c r="A15" s="71" t="s">
        <v>63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3">
        <v>3501</v>
      </c>
      <c r="M15" s="73">
        <v>3781.08</v>
      </c>
      <c r="N15" s="71"/>
      <c r="O15" s="71"/>
      <c r="P15" s="71"/>
      <c r="Q15" s="71"/>
      <c r="R15" s="71"/>
      <c r="S15" s="71"/>
    </row>
    <row r="16" spans="1:19">
      <c r="B16" t="s">
        <v>449</v>
      </c>
      <c r="C16" t="s">
        <v>454</v>
      </c>
      <c r="D16" t="s">
        <v>628</v>
      </c>
      <c r="E16">
        <v>1</v>
      </c>
      <c r="F16" t="s">
        <v>246</v>
      </c>
      <c r="G16" t="s">
        <v>246</v>
      </c>
      <c r="H16" t="s">
        <v>172</v>
      </c>
      <c r="I16">
        <v>60</v>
      </c>
      <c r="J16" s="66">
        <v>9.65</v>
      </c>
      <c r="K16" s="66">
        <v>10.422000000000001</v>
      </c>
      <c r="L16" s="72">
        <v>579</v>
      </c>
      <c r="M16" s="72">
        <v>625.32000000000005</v>
      </c>
      <c r="N16" t="s">
        <v>459</v>
      </c>
      <c r="O16" t="s">
        <v>377</v>
      </c>
      <c r="P16" t="s">
        <v>672</v>
      </c>
      <c r="Q16" t="s">
        <v>673</v>
      </c>
      <c r="R16" t="s">
        <v>674</v>
      </c>
    </row>
    <row r="17" spans="1:19">
      <c r="B17" t="s">
        <v>450</v>
      </c>
      <c r="C17" t="s">
        <v>455</v>
      </c>
      <c r="D17" t="s">
        <v>628</v>
      </c>
      <c r="E17">
        <v>1</v>
      </c>
      <c r="F17" t="s">
        <v>247</v>
      </c>
      <c r="G17" t="s">
        <v>247</v>
      </c>
      <c r="H17" t="s">
        <v>172</v>
      </c>
      <c r="I17">
        <v>60</v>
      </c>
      <c r="J17" s="66">
        <v>8.1999999999999993</v>
      </c>
      <c r="K17" s="66">
        <v>8.8559999999999999</v>
      </c>
      <c r="L17" s="72">
        <v>491.99999999999994</v>
      </c>
      <c r="M17" s="72">
        <v>531.36</v>
      </c>
      <c r="N17" t="s">
        <v>465</v>
      </c>
      <c r="O17" t="s">
        <v>377</v>
      </c>
      <c r="P17" t="s">
        <v>672</v>
      </c>
      <c r="Q17" t="s">
        <v>675</v>
      </c>
      <c r="R17" t="s">
        <v>676</v>
      </c>
    </row>
    <row r="18" spans="1:19">
      <c r="B18" t="s">
        <v>451</v>
      </c>
      <c r="C18" t="s">
        <v>456</v>
      </c>
      <c r="D18" t="s">
        <v>628</v>
      </c>
      <c r="E18">
        <v>1</v>
      </c>
      <c r="F18" t="s">
        <v>248</v>
      </c>
      <c r="G18" t="s">
        <v>248</v>
      </c>
      <c r="H18" t="s">
        <v>172</v>
      </c>
      <c r="I18">
        <v>60</v>
      </c>
      <c r="J18" s="66">
        <v>9.51</v>
      </c>
      <c r="K18" s="66">
        <v>10.270799999999999</v>
      </c>
      <c r="L18" s="72">
        <v>570.6</v>
      </c>
      <c r="M18" s="72">
        <v>616.24799999999993</v>
      </c>
      <c r="N18" t="s">
        <v>468</v>
      </c>
      <c r="O18" t="s">
        <v>377</v>
      </c>
      <c r="P18" t="s">
        <v>672</v>
      </c>
      <c r="Q18" t="s">
        <v>677</v>
      </c>
      <c r="R18" t="s">
        <v>678</v>
      </c>
    </row>
    <row r="19" spans="1:19">
      <c r="B19" t="s">
        <v>452</v>
      </c>
      <c r="C19" t="s">
        <v>457</v>
      </c>
      <c r="D19" t="s">
        <v>628</v>
      </c>
      <c r="E19">
        <v>1</v>
      </c>
      <c r="F19" t="s">
        <v>249</v>
      </c>
      <c r="G19" t="s">
        <v>249</v>
      </c>
      <c r="H19" t="s">
        <v>172</v>
      </c>
      <c r="I19">
        <v>60</v>
      </c>
      <c r="J19" s="66">
        <v>9.9</v>
      </c>
      <c r="K19" s="66">
        <v>10.692</v>
      </c>
      <c r="L19" s="72">
        <v>594</v>
      </c>
      <c r="M19" s="72">
        <v>641.52</v>
      </c>
      <c r="N19" t="s">
        <v>471</v>
      </c>
      <c r="O19" t="s">
        <v>377</v>
      </c>
      <c r="P19" t="s">
        <v>672</v>
      </c>
      <c r="Q19" t="s">
        <v>679</v>
      </c>
      <c r="R19" t="s">
        <v>680</v>
      </c>
    </row>
    <row r="20" spans="1:19">
      <c r="B20" t="s">
        <v>535</v>
      </c>
      <c r="C20" t="s">
        <v>542</v>
      </c>
      <c r="D20" t="s">
        <v>628</v>
      </c>
      <c r="E20">
        <v>1</v>
      </c>
      <c r="F20" t="s">
        <v>266</v>
      </c>
      <c r="G20" t="s">
        <v>266</v>
      </c>
      <c r="H20" t="s">
        <v>172</v>
      </c>
      <c r="I20">
        <v>36</v>
      </c>
      <c r="J20" s="66">
        <v>9.15</v>
      </c>
      <c r="K20" s="66">
        <v>9.8819999999999997</v>
      </c>
      <c r="L20" s="72">
        <v>329.40000000000003</v>
      </c>
      <c r="M20" s="72">
        <v>355.75200000000001</v>
      </c>
      <c r="N20" t="s">
        <v>553</v>
      </c>
      <c r="O20" t="s">
        <v>377</v>
      </c>
      <c r="P20" t="s">
        <v>672</v>
      </c>
      <c r="Q20" t="s">
        <v>687</v>
      </c>
      <c r="R20" t="s">
        <v>688</v>
      </c>
    </row>
    <row r="21" spans="1:19">
      <c r="B21" t="s">
        <v>536</v>
      </c>
      <c r="C21" t="s">
        <v>543</v>
      </c>
      <c r="D21" t="s">
        <v>628</v>
      </c>
      <c r="E21">
        <v>1</v>
      </c>
      <c r="F21" t="s">
        <v>267</v>
      </c>
      <c r="G21" t="s">
        <v>267</v>
      </c>
      <c r="H21" t="s">
        <v>172</v>
      </c>
      <c r="I21">
        <v>48</v>
      </c>
      <c r="J21" s="66">
        <v>9.75</v>
      </c>
      <c r="K21" s="66">
        <v>10.53</v>
      </c>
      <c r="L21" s="72">
        <v>468</v>
      </c>
      <c r="M21" s="72">
        <v>505.43999999999994</v>
      </c>
      <c r="N21" t="s">
        <v>556</v>
      </c>
      <c r="O21" t="s">
        <v>377</v>
      </c>
      <c r="P21" t="s">
        <v>672</v>
      </c>
      <c r="Q21" t="s">
        <v>689</v>
      </c>
      <c r="R21" t="s">
        <v>690</v>
      </c>
    </row>
    <row r="22" spans="1:19">
      <c r="A22" s="66"/>
      <c r="B22" t="s">
        <v>539</v>
      </c>
      <c r="C22" t="s">
        <v>546</v>
      </c>
      <c r="D22" t="s">
        <v>628</v>
      </c>
      <c r="E22">
        <v>1</v>
      </c>
      <c r="F22" t="s">
        <v>270</v>
      </c>
      <c r="G22" t="s">
        <v>270</v>
      </c>
      <c r="H22" t="s">
        <v>172</v>
      </c>
      <c r="I22">
        <v>60</v>
      </c>
      <c r="J22" s="66">
        <v>7.8</v>
      </c>
      <c r="K22" s="66">
        <v>8.4239999999999995</v>
      </c>
      <c r="L22" s="72">
        <v>468</v>
      </c>
      <c r="M22" s="72">
        <v>505.43999999999994</v>
      </c>
      <c r="N22" t="s">
        <v>565</v>
      </c>
      <c r="O22" t="s">
        <v>377</v>
      </c>
      <c r="P22" t="s">
        <v>672</v>
      </c>
      <c r="Q22" t="s">
        <v>695</v>
      </c>
      <c r="R22" t="s">
        <v>696</v>
      </c>
    </row>
    <row r="23" spans="1:19" s="66" customFormat="1">
      <c r="A23" s="71" t="s">
        <v>67</v>
      </c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3">
        <v>175.2</v>
      </c>
      <c r="M23" s="73">
        <v>189.21600000000001</v>
      </c>
      <c r="N23" s="71"/>
      <c r="O23" s="71"/>
      <c r="P23" s="71"/>
      <c r="Q23" s="71"/>
      <c r="R23" s="71"/>
      <c r="S23" s="71"/>
    </row>
    <row r="24" spans="1:19">
      <c r="B24" t="s">
        <v>537</v>
      </c>
      <c r="C24" t="s">
        <v>544</v>
      </c>
      <c r="D24" t="s">
        <v>628</v>
      </c>
      <c r="E24">
        <v>1</v>
      </c>
      <c r="F24" t="s">
        <v>268</v>
      </c>
      <c r="G24" t="s">
        <v>268</v>
      </c>
      <c r="H24" t="s">
        <v>172</v>
      </c>
      <c r="I24">
        <v>24</v>
      </c>
      <c r="J24" s="66">
        <v>7.3</v>
      </c>
      <c r="K24" s="66">
        <v>7.8840000000000003</v>
      </c>
      <c r="L24" s="72">
        <v>175.2</v>
      </c>
      <c r="M24" s="72">
        <v>189.21600000000001</v>
      </c>
      <c r="N24" t="s">
        <v>559</v>
      </c>
      <c r="O24" t="s">
        <v>377</v>
      </c>
      <c r="P24" t="s">
        <v>672</v>
      </c>
      <c r="Q24" t="s">
        <v>691</v>
      </c>
      <c r="R24" t="s">
        <v>692</v>
      </c>
    </row>
    <row r="25" spans="1:19" s="66" customFormat="1">
      <c r="A25" s="71" t="s">
        <v>59</v>
      </c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3">
        <v>258</v>
      </c>
      <c r="M25" s="73">
        <v>278.64</v>
      </c>
      <c r="N25" s="71"/>
      <c r="O25" s="71"/>
      <c r="P25" s="71"/>
      <c r="Q25" s="71"/>
      <c r="R25" s="71"/>
      <c r="S25" s="71"/>
    </row>
    <row r="26" spans="1:19">
      <c r="B26" t="s">
        <v>533</v>
      </c>
      <c r="C26" t="s">
        <v>540</v>
      </c>
      <c r="D26" t="s">
        <v>628</v>
      </c>
      <c r="E26">
        <v>1</v>
      </c>
      <c r="F26" t="s">
        <v>264</v>
      </c>
      <c r="G26" t="s">
        <v>264</v>
      </c>
      <c r="H26" t="s">
        <v>172</v>
      </c>
      <c r="I26">
        <v>24</v>
      </c>
      <c r="J26" s="66">
        <v>7.1</v>
      </c>
      <c r="K26" s="66">
        <v>7.6680000000000001</v>
      </c>
      <c r="L26" s="72">
        <v>170.39999999999998</v>
      </c>
      <c r="M26" s="72">
        <v>184.03200000000001</v>
      </c>
      <c r="N26" t="s">
        <v>547</v>
      </c>
      <c r="O26" t="s">
        <v>377</v>
      </c>
      <c r="P26" t="s">
        <v>672</v>
      </c>
      <c r="Q26" t="s">
        <v>683</v>
      </c>
      <c r="R26" t="s">
        <v>684</v>
      </c>
    </row>
    <row r="27" spans="1:19">
      <c r="B27" t="s">
        <v>537</v>
      </c>
      <c r="C27" t="s">
        <v>544</v>
      </c>
      <c r="D27" t="s">
        <v>628</v>
      </c>
      <c r="E27">
        <v>1</v>
      </c>
      <c r="F27" t="s">
        <v>268</v>
      </c>
      <c r="G27" t="s">
        <v>268</v>
      </c>
      <c r="H27" t="s">
        <v>172</v>
      </c>
      <c r="I27">
        <v>12</v>
      </c>
      <c r="J27" s="66">
        <v>7.3</v>
      </c>
      <c r="K27" s="66">
        <v>7.8840000000000003</v>
      </c>
      <c r="L27" s="72">
        <v>87.6</v>
      </c>
      <c r="M27" s="72">
        <v>94.608000000000004</v>
      </c>
      <c r="N27" t="s">
        <v>559</v>
      </c>
      <c r="O27" t="s">
        <v>377</v>
      </c>
      <c r="P27" t="s">
        <v>672</v>
      </c>
      <c r="Q27" t="s">
        <v>691</v>
      </c>
      <c r="R27" t="s">
        <v>692</v>
      </c>
    </row>
    <row r="28" spans="1:19" s="66" customFormat="1">
      <c r="A28" s="71" t="s">
        <v>60</v>
      </c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3">
        <v>520.79999999999995</v>
      </c>
      <c r="M28" s="73">
        <v>562.46399999999994</v>
      </c>
      <c r="N28" s="71"/>
      <c r="O28" s="71"/>
      <c r="P28" s="71"/>
      <c r="Q28" s="71"/>
      <c r="R28" s="71"/>
      <c r="S28" s="71"/>
    </row>
    <row r="29" spans="1:19">
      <c r="B29" t="s">
        <v>537</v>
      </c>
      <c r="C29" t="s">
        <v>544</v>
      </c>
      <c r="D29" t="s">
        <v>628</v>
      </c>
      <c r="E29">
        <v>1</v>
      </c>
      <c r="F29" t="s">
        <v>268</v>
      </c>
      <c r="G29" t="s">
        <v>268</v>
      </c>
      <c r="H29" t="s">
        <v>172</v>
      </c>
      <c r="I29">
        <v>24</v>
      </c>
      <c r="J29" s="66">
        <v>7.3</v>
      </c>
      <c r="K29" s="66">
        <v>7.8840000000000003</v>
      </c>
      <c r="L29" s="72">
        <v>175.2</v>
      </c>
      <c r="M29" s="72">
        <v>189.21600000000001</v>
      </c>
      <c r="N29" t="s">
        <v>559</v>
      </c>
      <c r="O29" t="s">
        <v>377</v>
      </c>
      <c r="P29" t="s">
        <v>672</v>
      </c>
      <c r="Q29" t="s">
        <v>691</v>
      </c>
      <c r="R29" t="s">
        <v>692</v>
      </c>
    </row>
    <row r="30" spans="1:19">
      <c r="B30" t="s">
        <v>538</v>
      </c>
      <c r="C30" t="s">
        <v>545</v>
      </c>
      <c r="D30" t="s">
        <v>628</v>
      </c>
      <c r="E30">
        <v>1</v>
      </c>
      <c r="F30" t="s">
        <v>269</v>
      </c>
      <c r="G30" t="s">
        <v>269</v>
      </c>
      <c r="H30" t="s">
        <v>172</v>
      </c>
      <c r="I30">
        <v>24</v>
      </c>
      <c r="J30" s="66">
        <v>6.6</v>
      </c>
      <c r="K30" s="66">
        <v>7.1280000000000001</v>
      </c>
      <c r="L30" s="72">
        <v>158.39999999999998</v>
      </c>
      <c r="M30" s="72">
        <v>171.072</v>
      </c>
      <c r="N30" t="s">
        <v>562</v>
      </c>
      <c r="O30" t="s">
        <v>377</v>
      </c>
      <c r="P30" t="s">
        <v>672</v>
      </c>
      <c r="Q30" t="s">
        <v>693</v>
      </c>
      <c r="R30" t="s">
        <v>694</v>
      </c>
    </row>
    <row r="31" spans="1:19">
      <c r="A31" s="66"/>
      <c r="B31" t="s">
        <v>539</v>
      </c>
      <c r="C31" t="s">
        <v>546</v>
      </c>
      <c r="D31" t="s">
        <v>628</v>
      </c>
      <c r="E31">
        <v>1</v>
      </c>
      <c r="F31" t="s">
        <v>270</v>
      </c>
      <c r="G31" t="s">
        <v>270</v>
      </c>
      <c r="H31" t="s">
        <v>172</v>
      </c>
      <c r="I31">
        <v>24</v>
      </c>
      <c r="J31" s="66">
        <v>7.8</v>
      </c>
      <c r="K31" s="66">
        <v>8.4239999999999995</v>
      </c>
      <c r="L31" s="72">
        <v>187.2</v>
      </c>
      <c r="M31" s="72">
        <v>202.17599999999999</v>
      </c>
      <c r="N31" t="s">
        <v>565</v>
      </c>
      <c r="O31" t="s">
        <v>377</v>
      </c>
      <c r="P31" t="s">
        <v>672</v>
      </c>
      <c r="Q31" t="s">
        <v>695</v>
      </c>
      <c r="R31" t="s">
        <v>696</v>
      </c>
    </row>
    <row r="32" spans="1:19" s="66" customFormat="1">
      <c r="A32" s="71" t="s">
        <v>64</v>
      </c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3">
        <v>936</v>
      </c>
      <c r="M32" s="73">
        <v>1010.8799999999999</v>
      </c>
      <c r="N32" s="71"/>
      <c r="O32" s="71"/>
      <c r="P32" s="71"/>
      <c r="Q32" s="71"/>
      <c r="R32" s="71"/>
      <c r="S32" s="71"/>
    </row>
    <row r="33" spans="1:19">
      <c r="A33" s="66"/>
      <c r="B33" t="s">
        <v>539</v>
      </c>
      <c r="C33" t="s">
        <v>546</v>
      </c>
      <c r="D33" t="s">
        <v>628</v>
      </c>
      <c r="E33">
        <v>1</v>
      </c>
      <c r="F33" t="s">
        <v>270</v>
      </c>
      <c r="G33" t="s">
        <v>270</v>
      </c>
      <c r="H33" t="s">
        <v>172</v>
      </c>
      <c r="I33">
        <v>120</v>
      </c>
      <c r="J33" s="66">
        <v>7.8</v>
      </c>
      <c r="K33" s="66">
        <v>8.4239999999999995</v>
      </c>
      <c r="L33" s="72">
        <v>936</v>
      </c>
      <c r="M33" s="72">
        <v>1010.8799999999999</v>
      </c>
      <c r="N33" t="s">
        <v>565</v>
      </c>
      <c r="O33" t="s">
        <v>377</v>
      </c>
      <c r="P33" t="s">
        <v>672</v>
      </c>
      <c r="Q33" t="s">
        <v>695</v>
      </c>
      <c r="R33" t="s">
        <v>696</v>
      </c>
    </row>
    <row r="34" spans="1:19" s="66" customFormat="1">
      <c r="A34" s="71" t="s">
        <v>57</v>
      </c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3">
        <v>87.6</v>
      </c>
      <c r="M34" s="73">
        <v>94.608000000000004</v>
      </c>
      <c r="N34" s="71"/>
      <c r="O34" s="71"/>
      <c r="P34" s="71"/>
      <c r="Q34" s="71"/>
      <c r="R34" s="71"/>
      <c r="S34" s="71"/>
    </row>
    <row r="35" spans="1:19">
      <c r="B35" t="s">
        <v>537</v>
      </c>
      <c r="C35" t="s">
        <v>544</v>
      </c>
      <c r="D35" t="s">
        <v>628</v>
      </c>
      <c r="E35">
        <v>1</v>
      </c>
      <c r="F35" t="s">
        <v>268</v>
      </c>
      <c r="G35" t="s">
        <v>268</v>
      </c>
      <c r="H35" t="s">
        <v>172</v>
      </c>
      <c r="I35">
        <v>12</v>
      </c>
      <c r="J35" s="66">
        <v>7.3</v>
      </c>
      <c r="K35" s="66">
        <v>7.8840000000000003</v>
      </c>
      <c r="L35" s="72">
        <v>87.6</v>
      </c>
      <c r="M35" s="72">
        <v>94.608000000000004</v>
      </c>
      <c r="N35" t="s">
        <v>559</v>
      </c>
      <c r="O35" t="s">
        <v>377</v>
      </c>
      <c r="P35" t="s">
        <v>672</v>
      </c>
      <c r="Q35" t="s">
        <v>691</v>
      </c>
      <c r="R35" t="s">
        <v>692</v>
      </c>
    </row>
    <row r="36" spans="1:19" s="66" customFormat="1">
      <c r="A36" s="71" t="s">
        <v>53</v>
      </c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3">
        <v>936</v>
      </c>
      <c r="M36" s="73">
        <v>1010.8799999999999</v>
      </c>
      <c r="N36" s="71"/>
      <c r="O36" s="71"/>
      <c r="P36" s="71"/>
      <c r="Q36" s="71"/>
      <c r="R36" s="71"/>
      <c r="S36" s="71"/>
    </row>
    <row r="37" spans="1:19">
      <c r="A37" s="66"/>
      <c r="B37" t="s">
        <v>539</v>
      </c>
      <c r="C37" t="s">
        <v>546</v>
      </c>
      <c r="D37" t="s">
        <v>628</v>
      </c>
      <c r="E37">
        <v>1</v>
      </c>
      <c r="F37" t="s">
        <v>270</v>
      </c>
      <c r="G37" t="s">
        <v>270</v>
      </c>
      <c r="H37" t="s">
        <v>172</v>
      </c>
      <c r="I37">
        <v>120</v>
      </c>
      <c r="J37" s="66">
        <v>7.8</v>
      </c>
      <c r="K37" s="66">
        <v>8.4239999999999995</v>
      </c>
      <c r="L37" s="72">
        <v>936</v>
      </c>
      <c r="M37" s="72">
        <v>1010.8799999999999</v>
      </c>
      <c r="N37" t="s">
        <v>565</v>
      </c>
      <c r="O37" t="s">
        <v>377</v>
      </c>
      <c r="P37" t="s">
        <v>672</v>
      </c>
      <c r="Q37" t="s">
        <v>695</v>
      </c>
      <c r="R37" t="s">
        <v>696</v>
      </c>
    </row>
    <row r="38" spans="1:19" s="66" customFormat="1">
      <c r="A38" s="71" t="s">
        <v>54</v>
      </c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3">
        <v>212.51999999999998</v>
      </c>
      <c r="M38" s="73">
        <v>229.52159999999998</v>
      </c>
      <c r="N38" s="71"/>
      <c r="O38" s="71"/>
      <c r="P38" s="71"/>
      <c r="Q38" s="71"/>
      <c r="R38" s="71"/>
      <c r="S38" s="71"/>
    </row>
    <row r="39" spans="1:19">
      <c r="B39" t="s">
        <v>450</v>
      </c>
      <c r="C39" t="s">
        <v>455</v>
      </c>
      <c r="D39" t="s">
        <v>628</v>
      </c>
      <c r="E39">
        <v>1</v>
      </c>
      <c r="F39" t="s">
        <v>247</v>
      </c>
      <c r="G39" t="s">
        <v>247</v>
      </c>
      <c r="H39" t="s">
        <v>172</v>
      </c>
      <c r="I39">
        <v>12</v>
      </c>
      <c r="J39" s="66">
        <v>8.1999999999999993</v>
      </c>
      <c r="K39" s="66">
        <v>8.8559999999999999</v>
      </c>
      <c r="L39" s="72">
        <v>98.399999999999991</v>
      </c>
      <c r="M39" s="72">
        <v>106.27199999999999</v>
      </c>
      <c r="N39" t="s">
        <v>465</v>
      </c>
      <c r="O39" t="s">
        <v>377</v>
      </c>
      <c r="P39" t="s">
        <v>672</v>
      </c>
      <c r="Q39" t="s">
        <v>675</v>
      </c>
      <c r="R39" t="s">
        <v>676</v>
      </c>
    </row>
    <row r="40" spans="1:19">
      <c r="B40" t="s">
        <v>451</v>
      </c>
      <c r="C40" t="s">
        <v>456</v>
      </c>
      <c r="D40" t="s">
        <v>628</v>
      </c>
      <c r="E40">
        <v>1</v>
      </c>
      <c r="F40" t="s">
        <v>248</v>
      </c>
      <c r="G40" t="s">
        <v>248</v>
      </c>
      <c r="H40" t="s">
        <v>172</v>
      </c>
      <c r="I40">
        <v>12</v>
      </c>
      <c r="J40" s="66">
        <v>9.51</v>
      </c>
      <c r="K40" s="66">
        <v>10.270799999999999</v>
      </c>
      <c r="L40" s="72">
        <v>114.12</v>
      </c>
      <c r="M40" s="72">
        <v>123.24959999999999</v>
      </c>
      <c r="N40" t="s">
        <v>468</v>
      </c>
      <c r="O40" t="s">
        <v>377</v>
      </c>
      <c r="P40" t="s">
        <v>672</v>
      </c>
      <c r="Q40" t="s">
        <v>677</v>
      </c>
      <c r="R40" t="s">
        <v>678</v>
      </c>
    </row>
    <row r="41" spans="1:19" s="66" customFormat="1">
      <c r="A41" s="71" t="s">
        <v>52</v>
      </c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3">
        <v>219.60000000000002</v>
      </c>
      <c r="M41" s="73">
        <v>237.16800000000001</v>
      </c>
      <c r="N41" s="71"/>
      <c r="O41" s="71"/>
      <c r="P41" s="71"/>
      <c r="Q41" s="71"/>
      <c r="R41" s="71"/>
      <c r="S41" s="71"/>
    </row>
    <row r="42" spans="1:19">
      <c r="B42" t="s">
        <v>535</v>
      </c>
      <c r="C42" t="s">
        <v>542</v>
      </c>
      <c r="D42" t="s">
        <v>628</v>
      </c>
      <c r="E42">
        <v>1</v>
      </c>
      <c r="F42" t="s">
        <v>266</v>
      </c>
      <c r="G42" t="s">
        <v>266</v>
      </c>
      <c r="H42" t="s">
        <v>172</v>
      </c>
      <c r="I42">
        <v>24</v>
      </c>
      <c r="J42" s="66">
        <v>9.15</v>
      </c>
      <c r="K42" s="66">
        <v>9.8819999999999997</v>
      </c>
      <c r="L42" s="72">
        <v>219.60000000000002</v>
      </c>
      <c r="M42" s="72">
        <v>237.16800000000001</v>
      </c>
      <c r="N42" t="s">
        <v>553</v>
      </c>
      <c r="O42" t="s">
        <v>377</v>
      </c>
      <c r="P42" t="s">
        <v>672</v>
      </c>
      <c r="Q42" t="s">
        <v>687</v>
      </c>
      <c r="R42" t="s">
        <v>688</v>
      </c>
    </row>
    <row r="43" spans="1:19" s="66" customFormat="1">
      <c r="A43" s="71" t="s">
        <v>50</v>
      </c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3">
        <v>1728.6</v>
      </c>
      <c r="M43" s="73">
        <v>1866.8880000000001</v>
      </c>
      <c r="N43" s="71"/>
      <c r="O43" s="71"/>
      <c r="P43" s="71"/>
      <c r="Q43" s="71"/>
      <c r="R43" s="71"/>
      <c r="S43" s="71"/>
    </row>
    <row r="44" spans="1:19">
      <c r="B44" t="s">
        <v>453</v>
      </c>
      <c r="C44" t="s">
        <v>458</v>
      </c>
      <c r="D44" t="s">
        <v>628</v>
      </c>
      <c r="E44">
        <v>1</v>
      </c>
      <c r="F44" t="s">
        <v>250</v>
      </c>
      <c r="G44" t="s">
        <v>250</v>
      </c>
      <c r="H44" t="s">
        <v>172</v>
      </c>
      <c r="I44">
        <v>60</v>
      </c>
      <c r="J44" s="66">
        <v>8.3000000000000007</v>
      </c>
      <c r="K44" s="66">
        <v>8.9640000000000004</v>
      </c>
      <c r="L44" s="72">
        <v>498.00000000000006</v>
      </c>
      <c r="M44" s="72">
        <v>537.84</v>
      </c>
      <c r="N44" t="s">
        <v>474</v>
      </c>
      <c r="O44" t="s">
        <v>377</v>
      </c>
      <c r="P44" t="s">
        <v>672</v>
      </c>
      <c r="Q44" t="s">
        <v>681</v>
      </c>
      <c r="R44" t="s">
        <v>682</v>
      </c>
    </row>
    <row r="45" spans="1:19">
      <c r="B45" t="s">
        <v>533</v>
      </c>
      <c r="C45" t="s">
        <v>540</v>
      </c>
      <c r="D45" t="s">
        <v>628</v>
      </c>
      <c r="E45">
        <v>1</v>
      </c>
      <c r="F45" t="s">
        <v>264</v>
      </c>
      <c r="G45" t="s">
        <v>264</v>
      </c>
      <c r="H45" t="s">
        <v>172</v>
      </c>
      <c r="I45">
        <v>60</v>
      </c>
      <c r="J45" s="66">
        <v>7.1</v>
      </c>
      <c r="K45" s="66">
        <v>7.6680000000000001</v>
      </c>
      <c r="L45" s="72">
        <v>426</v>
      </c>
      <c r="M45" s="72">
        <v>460.08</v>
      </c>
      <c r="N45" t="s">
        <v>547</v>
      </c>
      <c r="O45" t="s">
        <v>377</v>
      </c>
      <c r="P45" t="s">
        <v>672</v>
      </c>
      <c r="Q45" t="s">
        <v>683</v>
      </c>
      <c r="R45" t="s">
        <v>684</v>
      </c>
    </row>
    <row r="46" spans="1:19">
      <c r="B46" t="s">
        <v>535</v>
      </c>
      <c r="C46" t="s">
        <v>542</v>
      </c>
      <c r="D46" t="s">
        <v>628</v>
      </c>
      <c r="E46">
        <v>1</v>
      </c>
      <c r="F46" t="s">
        <v>266</v>
      </c>
      <c r="G46" t="s">
        <v>266</v>
      </c>
      <c r="H46" t="s">
        <v>172</v>
      </c>
      <c r="I46">
        <v>24</v>
      </c>
      <c r="J46" s="66">
        <v>9.15</v>
      </c>
      <c r="K46" s="66">
        <v>9.8819999999999997</v>
      </c>
      <c r="L46" s="72">
        <v>219.60000000000002</v>
      </c>
      <c r="M46" s="72">
        <v>237.16800000000001</v>
      </c>
      <c r="N46" t="s">
        <v>553</v>
      </c>
      <c r="O46" t="s">
        <v>377</v>
      </c>
      <c r="P46" t="s">
        <v>672</v>
      </c>
      <c r="Q46" t="s">
        <v>687</v>
      </c>
      <c r="R46" t="s">
        <v>688</v>
      </c>
    </row>
    <row r="47" spans="1:19">
      <c r="B47" t="s">
        <v>536</v>
      </c>
      <c r="C47" t="s">
        <v>543</v>
      </c>
      <c r="D47" t="s">
        <v>628</v>
      </c>
      <c r="E47">
        <v>1</v>
      </c>
      <c r="F47" t="s">
        <v>267</v>
      </c>
      <c r="G47" t="s">
        <v>267</v>
      </c>
      <c r="H47" t="s">
        <v>172</v>
      </c>
      <c r="I47">
        <v>60</v>
      </c>
      <c r="J47" s="66">
        <v>9.75</v>
      </c>
      <c r="K47" s="66">
        <v>10.53</v>
      </c>
      <c r="L47" s="72">
        <v>585</v>
      </c>
      <c r="M47" s="72">
        <v>631.79999999999995</v>
      </c>
      <c r="N47" t="s">
        <v>556</v>
      </c>
      <c r="O47" t="s">
        <v>377</v>
      </c>
      <c r="P47" t="s">
        <v>672</v>
      </c>
      <c r="Q47" t="s">
        <v>689</v>
      </c>
      <c r="R47" t="s">
        <v>690</v>
      </c>
    </row>
    <row r="48" spans="1:19" s="66" customFormat="1">
      <c r="A48" s="71" t="s">
        <v>44</v>
      </c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3">
        <v>1327.2</v>
      </c>
      <c r="M48" s="73">
        <v>1433.376</v>
      </c>
      <c r="N48" s="71"/>
      <c r="O48" s="71"/>
      <c r="P48" s="71"/>
      <c r="Q48" s="71"/>
      <c r="R48" s="71"/>
      <c r="S48" s="71"/>
    </row>
    <row r="49" spans="1:19">
      <c r="B49" t="s">
        <v>449</v>
      </c>
      <c r="C49" t="s">
        <v>454</v>
      </c>
      <c r="D49" t="s">
        <v>628</v>
      </c>
      <c r="E49">
        <v>1</v>
      </c>
      <c r="F49" t="s">
        <v>246</v>
      </c>
      <c r="G49" t="s">
        <v>246</v>
      </c>
      <c r="H49" t="s">
        <v>172</v>
      </c>
      <c r="I49">
        <v>48</v>
      </c>
      <c r="J49" s="66">
        <v>9.65</v>
      </c>
      <c r="K49" s="66">
        <v>10.422000000000001</v>
      </c>
      <c r="L49" s="72">
        <v>463.20000000000005</v>
      </c>
      <c r="M49" s="72">
        <v>500.25600000000003</v>
      </c>
      <c r="N49" t="s">
        <v>459</v>
      </c>
      <c r="O49" t="s">
        <v>377</v>
      </c>
      <c r="P49" t="s">
        <v>672</v>
      </c>
      <c r="Q49" t="s">
        <v>673</v>
      </c>
      <c r="R49" t="s">
        <v>674</v>
      </c>
    </row>
    <row r="50" spans="1:19">
      <c r="B50" t="s">
        <v>538</v>
      </c>
      <c r="C50" t="s">
        <v>545</v>
      </c>
      <c r="D50" t="s">
        <v>628</v>
      </c>
      <c r="E50">
        <v>1</v>
      </c>
      <c r="F50" t="s">
        <v>269</v>
      </c>
      <c r="G50" t="s">
        <v>269</v>
      </c>
      <c r="H50" t="s">
        <v>172</v>
      </c>
      <c r="I50">
        <v>60</v>
      </c>
      <c r="J50" s="66">
        <v>6.6</v>
      </c>
      <c r="K50" s="66">
        <v>7.1280000000000001</v>
      </c>
      <c r="L50" s="72">
        <v>396</v>
      </c>
      <c r="M50" s="72">
        <v>427.68</v>
      </c>
      <c r="N50" t="s">
        <v>562</v>
      </c>
      <c r="O50" t="s">
        <v>377</v>
      </c>
      <c r="P50" t="s">
        <v>672</v>
      </c>
      <c r="Q50" t="s">
        <v>693</v>
      </c>
      <c r="R50" t="s">
        <v>694</v>
      </c>
    </row>
    <row r="51" spans="1:19">
      <c r="A51" s="66"/>
      <c r="B51" t="s">
        <v>539</v>
      </c>
      <c r="C51" t="s">
        <v>546</v>
      </c>
      <c r="D51" t="s">
        <v>628</v>
      </c>
      <c r="E51">
        <v>1</v>
      </c>
      <c r="F51" t="s">
        <v>270</v>
      </c>
      <c r="G51" t="s">
        <v>270</v>
      </c>
      <c r="H51" t="s">
        <v>172</v>
      </c>
      <c r="I51">
        <v>60</v>
      </c>
      <c r="J51" s="66">
        <v>7.8</v>
      </c>
      <c r="K51" s="66">
        <v>8.4239999999999995</v>
      </c>
      <c r="L51" s="72">
        <v>468</v>
      </c>
      <c r="M51" s="72">
        <v>505.43999999999994</v>
      </c>
      <c r="N51" t="s">
        <v>565</v>
      </c>
      <c r="O51" t="s">
        <v>377</v>
      </c>
      <c r="P51" t="s">
        <v>672</v>
      </c>
      <c r="Q51" t="s">
        <v>695</v>
      </c>
      <c r="R51" t="s">
        <v>696</v>
      </c>
    </row>
    <row r="52" spans="1:19" s="66" customFormat="1">
      <c r="A52" s="71" t="s">
        <v>48</v>
      </c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3">
        <v>393.59999999999997</v>
      </c>
      <c r="M52" s="73">
        <v>425.08799999999997</v>
      </c>
      <c r="N52" s="71"/>
      <c r="O52" s="71"/>
      <c r="P52" s="71"/>
      <c r="Q52" s="71"/>
      <c r="R52" s="71"/>
      <c r="S52" s="71"/>
    </row>
    <row r="53" spans="1:19">
      <c r="B53" t="s">
        <v>450</v>
      </c>
      <c r="C53" t="s">
        <v>455</v>
      </c>
      <c r="D53" t="s">
        <v>628</v>
      </c>
      <c r="E53">
        <v>1</v>
      </c>
      <c r="F53" t="s">
        <v>247</v>
      </c>
      <c r="G53" t="s">
        <v>247</v>
      </c>
      <c r="H53" t="s">
        <v>172</v>
      </c>
      <c r="I53">
        <v>48</v>
      </c>
      <c r="J53" s="66">
        <v>8.1999999999999993</v>
      </c>
      <c r="K53" s="66">
        <v>8.8559999999999999</v>
      </c>
      <c r="L53" s="72">
        <v>393.59999999999997</v>
      </c>
      <c r="M53" s="72">
        <v>425.08799999999997</v>
      </c>
      <c r="N53" t="s">
        <v>465</v>
      </c>
      <c r="O53" t="s">
        <v>377</v>
      </c>
      <c r="P53" t="s">
        <v>672</v>
      </c>
      <c r="Q53" t="s">
        <v>675</v>
      </c>
      <c r="R53" t="s">
        <v>676</v>
      </c>
    </row>
    <row r="54" spans="1:19" s="66" customFormat="1">
      <c r="A54" s="71" t="s">
        <v>42</v>
      </c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3">
        <v>357.59999999999997</v>
      </c>
      <c r="M54" s="73">
        <v>386.20799999999997</v>
      </c>
      <c r="N54" s="71"/>
      <c r="O54" s="71"/>
      <c r="P54" s="71"/>
      <c r="Q54" s="71"/>
      <c r="R54" s="71"/>
      <c r="S54" s="71"/>
    </row>
    <row r="55" spans="1:19">
      <c r="B55" t="s">
        <v>533</v>
      </c>
      <c r="C55" t="s">
        <v>540</v>
      </c>
      <c r="D55" t="s">
        <v>628</v>
      </c>
      <c r="E55">
        <v>1</v>
      </c>
      <c r="F55" t="s">
        <v>264</v>
      </c>
      <c r="G55" t="s">
        <v>264</v>
      </c>
      <c r="H55" t="s">
        <v>172</v>
      </c>
      <c r="I55">
        <v>24</v>
      </c>
      <c r="J55" s="66">
        <v>7.1</v>
      </c>
      <c r="K55" s="66">
        <v>7.6680000000000001</v>
      </c>
      <c r="L55" s="72">
        <v>170.39999999999998</v>
      </c>
      <c r="M55" s="72">
        <v>184.03200000000001</v>
      </c>
      <c r="N55" t="s">
        <v>547</v>
      </c>
      <c r="O55" t="s">
        <v>377</v>
      </c>
      <c r="P55" t="s">
        <v>672</v>
      </c>
      <c r="Q55" t="s">
        <v>683</v>
      </c>
      <c r="R55" t="s">
        <v>684</v>
      </c>
    </row>
    <row r="56" spans="1:19">
      <c r="A56" s="66"/>
      <c r="B56" t="s">
        <v>539</v>
      </c>
      <c r="C56" t="s">
        <v>546</v>
      </c>
      <c r="D56" t="s">
        <v>628</v>
      </c>
      <c r="E56">
        <v>1</v>
      </c>
      <c r="F56" t="s">
        <v>270</v>
      </c>
      <c r="G56" t="s">
        <v>270</v>
      </c>
      <c r="H56" t="s">
        <v>172</v>
      </c>
      <c r="I56">
        <v>24</v>
      </c>
      <c r="J56" s="66">
        <v>7.8</v>
      </c>
      <c r="K56" s="66">
        <v>8.4239999999999995</v>
      </c>
      <c r="L56" s="72">
        <v>187.2</v>
      </c>
      <c r="M56" s="72">
        <v>202.17599999999999</v>
      </c>
      <c r="N56" t="s">
        <v>565</v>
      </c>
      <c r="O56" t="s">
        <v>377</v>
      </c>
      <c r="P56" t="s">
        <v>672</v>
      </c>
      <c r="Q56" t="s">
        <v>695</v>
      </c>
      <c r="R56" t="s">
        <v>696</v>
      </c>
    </row>
    <row r="57" spans="1:19" s="66" customFormat="1">
      <c r="A57" s="71" t="s">
        <v>40</v>
      </c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3">
        <v>876</v>
      </c>
      <c r="M57" s="73">
        <v>946.08</v>
      </c>
      <c r="N57" s="71"/>
      <c r="O57" s="71"/>
      <c r="P57" s="71"/>
      <c r="Q57" s="71"/>
      <c r="R57" s="71"/>
      <c r="S57" s="71"/>
    </row>
    <row r="58" spans="1:19">
      <c r="B58" t="s">
        <v>537</v>
      </c>
      <c r="C58" t="s">
        <v>544</v>
      </c>
      <c r="D58" t="s">
        <v>628</v>
      </c>
      <c r="E58">
        <v>1</v>
      </c>
      <c r="F58" t="s">
        <v>268</v>
      </c>
      <c r="G58" t="s">
        <v>268</v>
      </c>
      <c r="H58" t="s">
        <v>172</v>
      </c>
      <c r="I58">
        <v>120</v>
      </c>
      <c r="J58" s="66">
        <v>7.3</v>
      </c>
      <c r="K58" s="66">
        <v>7.8840000000000003</v>
      </c>
      <c r="L58" s="72">
        <v>876</v>
      </c>
      <c r="M58" s="72">
        <v>946.08</v>
      </c>
      <c r="N58" t="s">
        <v>559</v>
      </c>
      <c r="O58" t="s">
        <v>377</v>
      </c>
      <c r="P58" t="s">
        <v>672</v>
      </c>
      <c r="Q58" t="s">
        <v>691</v>
      </c>
      <c r="R58" t="s">
        <v>692</v>
      </c>
    </row>
    <row r="59" spans="1:19" s="66" customFormat="1">
      <c r="A59" s="71" t="s">
        <v>43</v>
      </c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3">
        <v>170.39999999999998</v>
      </c>
      <c r="M59" s="73">
        <v>184.03200000000001</v>
      </c>
      <c r="N59" s="71"/>
      <c r="O59" s="71"/>
      <c r="P59" s="71"/>
      <c r="Q59" s="71"/>
      <c r="R59" s="71"/>
      <c r="S59" s="71"/>
    </row>
    <row r="60" spans="1:19">
      <c r="B60" t="s">
        <v>533</v>
      </c>
      <c r="C60" t="s">
        <v>540</v>
      </c>
      <c r="D60" t="s">
        <v>628</v>
      </c>
      <c r="E60">
        <v>1</v>
      </c>
      <c r="F60" t="s">
        <v>264</v>
      </c>
      <c r="G60" t="s">
        <v>264</v>
      </c>
      <c r="H60" t="s">
        <v>172</v>
      </c>
      <c r="I60">
        <v>24</v>
      </c>
      <c r="J60" s="66">
        <v>7.1</v>
      </c>
      <c r="K60" s="66">
        <v>7.6680000000000001</v>
      </c>
      <c r="L60" s="72">
        <v>170.39999999999998</v>
      </c>
      <c r="M60" s="72">
        <v>184.03200000000001</v>
      </c>
      <c r="N60" t="s">
        <v>547</v>
      </c>
      <c r="O60" t="s">
        <v>377</v>
      </c>
      <c r="P60" t="s">
        <v>672</v>
      </c>
      <c r="Q60" t="s">
        <v>683</v>
      </c>
      <c r="R60" t="s">
        <v>684</v>
      </c>
    </row>
    <row r="61" spans="1:19" s="66" customFormat="1">
      <c r="A61" s="71" t="s">
        <v>38</v>
      </c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3">
        <v>518.4</v>
      </c>
      <c r="M61" s="73">
        <v>559.87200000000007</v>
      </c>
      <c r="N61" s="71"/>
      <c r="O61" s="71"/>
      <c r="P61" s="71"/>
      <c r="Q61" s="71"/>
      <c r="R61" s="71"/>
      <c r="S61" s="71"/>
    </row>
    <row r="62" spans="1:19">
      <c r="B62" t="s">
        <v>533</v>
      </c>
      <c r="C62" t="s">
        <v>540</v>
      </c>
      <c r="D62" t="s">
        <v>628</v>
      </c>
      <c r="E62">
        <v>1</v>
      </c>
      <c r="F62" t="s">
        <v>264</v>
      </c>
      <c r="G62" t="s">
        <v>264</v>
      </c>
      <c r="H62" t="s">
        <v>172</v>
      </c>
      <c r="I62">
        <v>36</v>
      </c>
      <c r="J62" s="66">
        <v>7.1</v>
      </c>
      <c r="K62" s="66">
        <v>7.6680000000000001</v>
      </c>
      <c r="L62" s="72">
        <v>255.6</v>
      </c>
      <c r="M62" s="72">
        <v>276.048</v>
      </c>
      <c r="N62" t="s">
        <v>547</v>
      </c>
      <c r="O62" t="s">
        <v>377</v>
      </c>
      <c r="P62" t="s">
        <v>672</v>
      </c>
      <c r="Q62" t="s">
        <v>683</v>
      </c>
      <c r="R62" t="s">
        <v>684</v>
      </c>
    </row>
    <row r="63" spans="1:19">
      <c r="B63" t="s">
        <v>537</v>
      </c>
      <c r="C63" t="s">
        <v>544</v>
      </c>
      <c r="D63" t="s">
        <v>628</v>
      </c>
      <c r="E63">
        <v>1</v>
      </c>
      <c r="F63" t="s">
        <v>268</v>
      </c>
      <c r="G63" t="s">
        <v>268</v>
      </c>
      <c r="H63" t="s">
        <v>172</v>
      </c>
      <c r="I63">
        <v>36</v>
      </c>
      <c r="J63" s="66">
        <v>7.3</v>
      </c>
      <c r="K63" s="66">
        <v>7.8840000000000003</v>
      </c>
      <c r="L63" s="72">
        <v>262.8</v>
      </c>
      <c r="M63" s="72">
        <v>283.82400000000001</v>
      </c>
      <c r="N63" t="s">
        <v>559</v>
      </c>
      <c r="O63" t="s">
        <v>377</v>
      </c>
      <c r="P63" t="s">
        <v>672</v>
      </c>
      <c r="Q63" t="s">
        <v>691</v>
      </c>
      <c r="R63" t="s">
        <v>692</v>
      </c>
    </row>
    <row r="64" spans="1:19" s="66" customFormat="1">
      <c r="A64" s="71" t="s">
        <v>36</v>
      </c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3">
        <v>570</v>
      </c>
      <c r="M64" s="73">
        <v>615.59999999999991</v>
      </c>
      <c r="N64" s="71"/>
      <c r="O64" s="71"/>
      <c r="P64" s="71"/>
      <c r="Q64" s="71"/>
      <c r="R64" s="71"/>
      <c r="S64" s="71"/>
    </row>
    <row r="65" spans="1:19">
      <c r="B65" t="s">
        <v>533</v>
      </c>
      <c r="C65" t="s">
        <v>540</v>
      </c>
      <c r="D65" t="s">
        <v>628</v>
      </c>
      <c r="E65">
        <v>1</v>
      </c>
      <c r="F65" t="s">
        <v>264</v>
      </c>
      <c r="G65" t="s">
        <v>264</v>
      </c>
      <c r="H65" t="s">
        <v>172</v>
      </c>
      <c r="I65">
        <v>24</v>
      </c>
      <c r="J65" s="66">
        <v>7.1</v>
      </c>
      <c r="K65" s="66">
        <v>7.6680000000000001</v>
      </c>
      <c r="L65" s="72">
        <v>170.39999999999998</v>
      </c>
      <c r="M65" s="72">
        <v>184.03200000000001</v>
      </c>
      <c r="N65" t="s">
        <v>547</v>
      </c>
      <c r="O65" t="s">
        <v>377</v>
      </c>
      <c r="P65" t="s">
        <v>672</v>
      </c>
      <c r="Q65" t="s">
        <v>683</v>
      </c>
      <c r="R65" t="s">
        <v>684</v>
      </c>
    </row>
    <row r="66" spans="1:19">
      <c r="B66" t="s">
        <v>535</v>
      </c>
      <c r="C66" t="s">
        <v>542</v>
      </c>
      <c r="D66" t="s">
        <v>628</v>
      </c>
      <c r="E66">
        <v>1</v>
      </c>
      <c r="F66" t="s">
        <v>266</v>
      </c>
      <c r="G66" t="s">
        <v>266</v>
      </c>
      <c r="H66" t="s">
        <v>172</v>
      </c>
      <c r="I66">
        <v>12</v>
      </c>
      <c r="J66" s="66">
        <v>9.15</v>
      </c>
      <c r="K66" s="66">
        <v>9.8819999999999997</v>
      </c>
      <c r="L66" s="72">
        <v>109.80000000000001</v>
      </c>
      <c r="M66" s="72">
        <v>118.584</v>
      </c>
      <c r="N66" t="s">
        <v>553</v>
      </c>
      <c r="O66" t="s">
        <v>377</v>
      </c>
      <c r="P66" t="s">
        <v>672</v>
      </c>
      <c r="Q66" t="s">
        <v>687</v>
      </c>
      <c r="R66" t="s">
        <v>688</v>
      </c>
    </row>
    <row r="67" spans="1:19">
      <c r="B67" t="s">
        <v>536</v>
      </c>
      <c r="C67" t="s">
        <v>543</v>
      </c>
      <c r="D67" t="s">
        <v>628</v>
      </c>
      <c r="E67">
        <v>1</v>
      </c>
      <c r="F67" t="s">
        <v>267</v>
      </c>
      <c r="G67" t="s">
        <v>267</v>
      </c>
      <c r="H67" t="s">
        <v>172</v>
      </c>
      <c r="I67">
        <v>12</v>
      </c>
      <c r="J67" s="66">
        <v>9.75</v>
      </c>
      <c r="K67" s="66">
        <v>10.53</v>
      </c>
      <c r="L67" s="72">
        <v>117</v>
      </c>
      <c r="M67" s="72">
        <v>126.35999999999999</v>
      </c>
      <c r="N67" t="s">
        <v>556</v>
      </c>
      <c r="O67" t="s">
        <v>377</v>
      </c>
      <c r="P67" t="s">
        <v>672</v>
      </c>
      <c r="Q67" t="s">
        <v>689</v>
      </c>
      <c r="R67" t="s">
        <v>690</v>
      </c>
    </row>
    <row r="68" spans="1:19">
      <c r="B68" t="s">
        <v>538</v>
      </c>
      <c r="C68" t="s">
        <v>545</v>
      </c>
      <c r="D68" t="s">
        <v>628</v>
      </c>
      <c r="E68">
        <v>1</v>
      </c>
      <c r="F68" t="s">
        <v>269</v>
      </c>
      <c r="G68" t="s">
        <v>269</v>
      </c>
      <c r="H68" t="s">
        <v>172</v>
      </c>
      <c r="I68">
        <v>12</v>
      </c>
      <c r="J68" s="66">
        <v>6.6</v>
      </c>
      <c r="K68" s="66">
        <v>7.1280000000000001</v>
      </c>
      <c r="L68" s="72">
        <v>79.199999999999989</v>
      </c>
      <c r="M68" s="72">
        <v>85.536000000000001</v>
      </c>
      <c r="N68" t="s">
        <v>562</v>
      </c>
      <c r="O68" t="s">
        <v>377</v>
      </c>
      <c r="P68" t="s">
        <v>672</v>
      </c>
      <c r="Q68" t="s">
        <v>693</v>
      </c>
      <c r="R68" t="s">
        <v>694</v>
      </c>
    </row>
    <row r="69" spans="1:19">
      <c r="A69" s="66"/>
      <c r="B69" t="s">
        <v>539</v>
      </c>
      <c r="C69" t="s">
        <v>546</v>
      </c>
      <c r="D69" t="s">
        <v>628</v>
      </c>
      <c r="E69">
        <v>1</v>
      </c>
      <c r="F69" t="s">
        <v>270</v>
      </c>
      <c r="G69" t="s">
        <v>270</v>
      </c>
      <c r="H69" t="s">
        <v>172</v>
      </c>
      <c r="I69">
        <v>12</v>
      </c>
      <c r="J69" s="66">
        <v>7.8</v>
      </c>
      <c r="K69" s="66">
        <v>8.4239999999999995</v>
      </c>
      <c r="L69" s="72">
        <v>93.6</v>
      </c>
      <c r="M69" s="72">
        <v>101.08799999999999</v>
      </c>
      <c r="N69" t="s">
        <v>565</v>
      </c>
      <c r="O69" t="s">
        <v>377</v>
      </c>
      <c r="P69" t="s">
        <v>672</v>
      </c>
      <c r="Q69" t="s">
        <v>695</v>
      </c>
      <c r="R69" t="s">
        <v>696</v>
      </c>
    </row>
    <row r="70" spans="1:19" s="66" customFormat="1">
      <c r="A70" s="71" t="s">
        <v>34</v>
      </c>
      <c r="B70" s="71"/>
      <c r="C70" s="71"/>
      <c r="D70" s="71"/>
      <c r="E70" s="71"/>
      <c r="F70" s="71"/>
      <c r="G70" s="71"/>
      <c r="H70" s="71"/>
      <c r="I70" s="71"/>
      <c r="J70" s="71"/>
      <c r="K70" s="71"/>
      <c r="L70" s="73">
        <v>907.2</v>
      </c>
      <c r="M70" s="73">
        <v>979.77599999999995</v>
      </c>
      <c r="N70" s="71"/>
      <c r="O70" s="71"/>
      <c r="P70" s="71"/>
      <c r="Q70" s="71"/>
      <c r="R70" s="71"/>
      <c r="S70" s="71"/>
    </row>
    <row r="71" spans="1:19">
      <c r="B71" t="s">
        <v>535</v>
      </c>
      <c r="C71" t="s">
        <v>542</v>
      </c>
      <c r="D71" t="s">
        <v>628</v>
      </c>
      <c r="E71">
        <v>1</v>
      </c>
      <c r="F71" t="s">
        <v>266</v>
      </c>
      <c r="G71" t="s">
        <v>266</v>
      </c>
      <c r="H71" t="s">
        <v>172</v>
      </c>
      <c r="I71">
        <v>48</v>
      </c>
      <c r="J71" s="66">
        <v>9.15</v>
      </c>
      <c r="K71" s="66">
        <v>9.8819999999999997</v>
      </c>
      <c r="L71" s="72">
        <v>439.20000000000005</v>
      </c>
      <c r="M71" s="72">
        <v>474.33600000000001</v>
      </c>
      <c r="N71" t="s">
        <v>553</v>
      </c>
      <c r="O71" t="s">
        <v>377</v>
      </c>
      <c r="P71" t="s">
        <v>672</v>
      </c>
      <c r="Q71" t="s">
        <v>687</v>
      </c>
      <c r="R71" t="s">
        <v>688</v>
      </c>
    </row>
    <row r="72" spans="1:19">
      <c r="B72" t="s">
        <v>536</v>
      </c>
      <c r="C72" t="s">
        <v>543</v>
      </c>
      <c r="D72" t="s">
        <v>628</v>
      </c>
      <c r="E72">
        <v>1</v>
      </c>
      <c r="F72" t="s">
        <v>267</v>
      </c>
      <c r="G72" t="s">
        <v>267</v>
      </c>
      <c r="H72" t="s">
        <v>172</v>
      </c>
      <c r="I72">
        <v>48</v>
      </c>
      <c r="J72" s="66">
        <v>9.75</v>
      </c>
      <c r="K72" s="66">
        <v>10.53</v>
      </c>
      <c r="L72" s="72">
        <v>468</v>
      </c>
      <c r="M72" s="72">
        <v>505.43999999999994</v>
      </c>
      <c r="N72" t="s">
        <v>556</v>
      </c>
      <c r="O72" t="s">
        <v>377</v>
      </c>
      <c r="P72" t="s">
        <v>672</v>
      </c>
      <c r="Q72" t="s">
        <v>689</v>
      </c>
      <c r="R72" t="s">
        <v>690</v>
      </c>
    </row>
    <row r="73" spans="1:19" s="66" customFormat="1">
      <c r="A73" s="71" t="s">
        <v>33</v>
      </c>
      <c r="B73" s="71"/>
      <c r="C73" s="71"/>
      <c r="D73" s="71"/>
      <c r="E73" s="71"/>
      <c r="F73" s="71"/>
      <c r="G73" s="71"/>
      <c r="H73" s="71"/>
      <c r="I73" s="71"/>
      <c r="J73" s="71"/>
      <c r="K73" s="71"/>
      <c r="L73" s="73">
        <v>374.4</v>
      </c>
      <c r="M73" s="73">
        <v>404.35199999999998</v>
      </c>
      <c r="N73" s="71"/>
      <c r="O73" s="71"/>
      <c r="P73" s="71"/>
      <c r="Q73" s="71"/>
      <c r="R73" s="71"/>
      <c r="S73" s="71"/>
    </row>
    <row r="74" spans="1:19">
      <c r="A74" s="66"/>
      <c r="B74" t="s">
        <v>539</v>
      </c>
      <c r="C74" t="s">
        <v>546</v>
      </c>
      <c r="D74" t="s">
        <v>628</v>
      </c>
      <c r="E74">
        <v>1</v>
      </c>
      <c r="F74" t="s">
        <v>270</v>
      </c>
      <c r="G74" t="s">
        <v>270</v>
      </c>
      <c r="H74" t="s">
        <v>172</v>
      </c>
      <c r="I74">
        <v>48</v>
      </c>
      <c r="J74" s="66">
        <v>7.8</v>
      </c>
      <c r="K74" s="66">
        <v>8.4239999999999995</v>
      </c>
      <c r="L74" s="72">
        <v>374.4</v>
      </c>
      <c r="M74" s="72">
        <v>404.35199999999998</v>
      </c>
      <c r="N74" t="s">
        <v>565</v>
      </c>
      <c r="O74" t="s">
        <v>377</v>
      </c>
      <c r="P74" t="s">
        <v>672</v>
      </c>
      <c r="Q74" t="s">
        <v>695</v>
      </c>
      <c r="R74" t="s">
        <v>696</v>
      </c>
    </row>
    <row r="75" spans="1:19" s="66" customFormat="1">
      <c r="A75" s="71" t="s">
        <v>28</v>
      </c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3">
        <v>35221.199999999997</v>
      </c>
      <c r="M75" s="73">
        <v>38038.895999999993</v>
      </c>
      <c r="N75" s="71"/>
      <c r="O75" s="71"/>
      <c r="P75" s="71"/>
      <c r="Q75" s="71"/>
      <c r="R75" s="71"/>
      <c r="S75" s="71"/>
    </row>
    <row r="76" spans="1:19">
      <c r="B76" t="s">
        <v>450</v>
      </c>
      <c r="C76" t="s">
        <v>455</v>
      </c>
      <c r="D76" t="s">
        <v>628</v>
      </c>
      <c r="E76">
        <v>1</v>
      </c>
      <c r="F76" t="s">
        <v>247</v>
      </c>
      <c r="G76" t="s">
        <v>247</v>
      </c>
      <c r="H76" t="s">
        <v>172</v>
      </c>
      <c r="I76">
        <v>1404</v>
      </c>
      <c r="J76" s="66">
        <v>8.1999999999999993</v>
      </c>
      <c r="K76" s="66">
        <v>8.8559999999999999</v>
      </c>
      <c r="L76" s="72">
        <v>11512.8</v>
      </c>
      <c r="M76" s="72">
        <v>12433.824000000001</v>
      </c>
      <c r="N76" t="s">
        <v>465</v>
      </c>
      <c r="O76" t="s">
        <v>377</v>
      </c>
      <c r="P76" t="s">
        <v>672</v>
      </c>
      <c r="Q76" t="s">
        <v>675</v>
      </c>
      <c r="R76" t="s">
        <v>676</v>
      </c>
    </row>
    <row r="77" spans="1:19">
      <c r="B77" t="s">
        <v>453</v>
      </c>
      <c r="C77" t="s">
        <v>458</v>
      </c>
      <c r="D77" t="s">
        <v>628</v>
      </c>
      <c r="E77">
        <v>1</v>
      </c>
      <c r="F77" t="s">
        <v>250</v>
      </c>
      <c r="G77" t="s">
        <v>250</v>
      </c>
      <c r="H77" t="s">
        <v>172</v>
      </c>
      <c r="I77">
        <v>2400</v>
      </c>
      <c r="J77" s="66">
        <v>8.3000000000000007</v>
      </c>
      <c r="K77" s="66">
        <v>8.9640000000000004</v>
      </c>
      <c r="L77" s="72">
        <v>19920</v>
      </c>
      <c r="M77" s="72">
        <v>21513.600000000002</v>
      </c>
      <c r="N77" t="s">
        <v>474</v>
      </c>
      <c r="O77" t="s">
        <v>377</v>
      </c>
      <c r="P77" t="s">
        <v>672</v>
      </c>
      <c r="Q77" t="s">
        <v>681</v>
      </c>
      <c r="R77" t="s">
        <v>682</v>
      </c>
    </row>
    <row r="78" spans="1:19">
      <c r="B78" t="s">
        <v>533</v>
      </c>
      <c r="C78" t="s">
        <v>540</v>
      </c>
      <c r="D78" t="s">
        <v>628</v>
      </c>
      <c r="E78">
        <v>1</v>
      </c>
      <c r="F78" t="s">
        <v>264</v>
      </c>
      <c r="G78" t="s">
        <v>264</v>
      </c>
      <c r="H78" t="s">
        <v>172</v>
      </c>
      <c r="I78">
        <v>204</v>
      </c>
      <c r="J78" s="66">
        <v>7.1</v>
      </c>
      <c r="K78" s="66">
        <v>7.6680000000000001</v>
      </c>
      <c r="L78" s="72">
        <v>1448.3999999999999</v>
      </c>
      <c r="M78" s="72">
        <v>1564.2719999999999</v>
      </c>
      <c r="N78" t="s">
        <v>547</v>
      </c>
      <c r="O78" t="s">
        <v>377</v>
      </c>
      <c r="P78" t="s">
        <v>672</v>
      </c>
      <c r="Q78" t="s">
        <v>683</v>
      </c>
      <c r="R78" t="s">
        <v>684</v>
      </c>
    </row>
    <row r="79" spans="1:19">
      <c r="A79" s="66"/>
      <c r="B79" t="s">
        <v>539</v>
      </c>
      <c r="C79" t="s">
        <v>546</v>
      </c>
      <c r="D79" t="s">
        <v>628</v>
      </c>
      <c r="E79">
        <v>1</v>
      </c>
      <c r="F79" t="s">
        <v>270</v>
      </c>
      <c r="G79" t="s">
        <v>270</v>
      </c>
      <c r="H79" t="s">
        <v>172</v>
      </c>
      <c r="I79">
        <v>300</v>
      </c>
      <c r="J79" s="66">
        <v>7.8</v>
      </c>
      <c r="K79" s="66">
        <v>8.4239999999999995</v>
      </c>
      <c r="L79" s="72">
        <v>2340</v>
      </c>
      <c r="M79" s="72">
        <v>2527.1999999999998</v>
      </c>
      <c r="N79" t="s">
        <v>565</v>
      </c>
      <c r="O79" t="s">
        <v>377</v>
      </c>
      <c r="P79" t="s">
        <v>672</v>
      </c>
      <c r="Q79" t="s">
        <v>695</v>
      </c>
      <c r="R79" t="s">
        <v>696</v>
      </c>
    </row>
    <row r="80" spans="1:19" s="66" customFormat="1">
      <c r="A80" s="71" t="s">
        <v>31</v>
      </c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73">
        <v>11193.36</v>
      </c>
      <c r="M80" s="73">
        <v>12088.828799999999</v>
      </c>
      <c r="N80" s="71"/>
      <c r="O80" s="71"/>
      <c r="P80" s="71"/>
      <c r="Q80" s="71"/>
      <c r="R80" s="71"/>
      <c r="S80" s="71"/>
    </row>
    <row r="81" spans="1:19">
      <c r="B81" t="s">
        <v>450</v>
      </c>
      <c r="C81" t="s">
        <v>455</v>
      </c>
      <c r="D81" t="s">
        <v>628</v>
      </c>
      <c r="E81">
        <v>1</v>
      </c>
      <c r="F81" t="s">
        <v>247</v>
      </c>
      <c r="G81" t="s">
        <v>247</v>
      </c>
      <c r="H81" t="s">
        <v>172</v>
      </c>
      <c r="I81">
        <v>60</v>
      </c>
      <c r="J81" s="66">
        <v>8.1999999999999993</v>
      </c>
      <c r="K81" s="66">
        <v>8.8559999999999999</v>
      </c>
      <c r="L81" s="72">
        <v>491.99999999999994</v>
      </c>
      <c r="M81" s="72">
        <v>531.36</v>
      </c>
      <c r="N81" t="s">
        <v>465</v>
      </c>
      <c r="O81" t="s">
        <v>377</v>
      </c>
      <c r="P81" t="s">
        <v>672</v>
      </c>
      <c r="Q81" t="s">
        <v>675</v>
      </c>
      <c r="R81" t="s">
        <v>676</v>
      </c>
    </row>
    <row r="82" spans="1:19">
      <c r="B82" t="s">
        <v>451</v>
      </c>
      <c r="C82" t="s">
        <v>456</v>
      </c>
      <c r="D82" t="s">
        <v>628</v>
      </c>
      <c r="E82">
        <v>1</v>
      </c>
      <c r="F82" t="s">
        <v>248</v>
      </c>
      <c r="G82" t="s">
        <v>248</v>
      </c>
      <c r="H82" t="s">
        <v>172</v>
      </c>
      <c r="I82">
        <v>156</v>
      </c>
      <c r="J82" s="66">
        <v>9.51</v>
      </c>
      <c r="K82" s="66">
        <v>10.270799999999999</v>
      </c>
      <c r="L82" s="72">
        <v>1483.56</v>
      </c>
      <c r="M82" s="72">
        <v>1602.2447999999999</v>
      </c>
      <c r="N82" t="s">
        <v>468</v>
      </c>
      <c r="O82" t="s">
        <v>377</v>
      </c>
      <c r="P82" t="s">
        <v>672</v>
      </c>
      <c r="Q82" t="s">
        <v>677</v>
      </c>
      <c r="R82" t="s">
        <v>678</v>
      </c>
    </row>
    <row r="83" spans="1:19">
      <c r="B83" t="s">
        <v>452</v>
      </c>
      <c r="C83" t="s">
        <v>457</v>
      </c>
      <c r="D83" t="s">
        <v>628</v>
      </c>
      <c r="E83">
        <v>1</v>
      </c>
      <c r="F83" t="s">
        <v>249</v>
      </c>
      <c r="G83" t="s">
        <v>249</v>
      </c>
      <c r="H83" t="s">
        <v>172</v>
      </c>
      <c r="I83">
        <v>444</v>
      </c>
      <c r="J83" s="66">
        <v>9.9</v>
      </c>
      <c r="K83" s="66">
        <v>10.692</v>
      </c>
      <c r="L83" s="72">
        <v>4395.6000000000004</v>
      </c>
      <c r="M83" s="72">
        <v>4747.2480000000005</v>
      </c>
      <c r="N83" t="s">
        <v>471</v>
      </c>
      <c r="O83" t="s">
        <v>377</v>
      </c>
      <c r="P83" t="s">
        <v>672</v>
      </c>
      <c r="Q83" t="s">
        <v>679</v>
      </c>
      <c r="R83" t="s">
        <v>680</v>
      </c>
    </row>
    <row r="84" spans="1:19">
      <c r="B84" t="s">
        <v>535</v>
      </c>
      <c r="C84" t="s">
        <v>542</v>
      </c>
      <c r="D84" t="s">
        <v>628</v>
      </c>
      <c r="E84">
        <v>1</v>
      </c>
      <c r="F84" t="s">
        <v>266</v>
      </c>
      <c r="G84" t="s">
        <v>266</v>
      </c>
      <c r="H84" t="s">
        <v>172</v>
      </c>
      <c r="I84">
        <v>348</v>
      </c>
      <c r="J84" s="66">
        <v>9.15</v>
      </c>
      <c r="K84" s="66">
        <v>9.8819999999999997</v>
      </c>
      <c r="L84" s="72">
        <v>3184.2000000000003</v>
      </c>
      <c r="M84" s="72">
        <v>3438.9359999999997</v>
      </c>
      <c r="N84" t="s">
        <v>553</v>
      </c>
      <c r="O84" t="s">
        <v>377</v>
      </c>
      <c r="P84" t="s">
        <v>672</v>
      </c>
      <c r="Q84" t="s">
        <v>687</v>
      </c>
      <c r="R84" t="s">
        <v>688</v>
      </c>
    </row>
    <row r="85" spans="1:19">
      <c r="B85" t="s">
        <v>536</v>
      </c>
      <c r="C85" t="s">
        <v>543</v>
      </c>
      <c r="D85" t="s">
        <v>628</v>
      </c>
      <c r="E85">
        <v>1</v>
      </c>
      <c r="F85" t="s">
        <v>267</v>
      </c>
      <c r="G85" t="s">
        <v>267</v>
      </c>
      <c r="H85" t="s">
        <v>172</v>
      </c>
      <c r="I85">
        <v>168</v>
      </c>
      <c r="J85" s="66">
        <v>9.75</v>
      </c>
      <c r="K85" s="66">
        <v>10.53</v>
      </c>
      <c r="L85" s="72">
        <v>1638</v>
      </c>
      <c r="M85" s="72">
        <v>1769.04</v>
      </c>
      <c r="N85" t="s">
        <v>556</v>
      </c>
      <c r="O85" t="s">
        <v>377</v>
      </c>
      <c r="P85" t="s">
        <v>672</v>
      </c>
      <c r="Q85" t="s">
        <v>689</v>
      </c>
      <c r="R85" t="s">
        <v>690</v>
      </c>
    </row>
    <row r="86" spans="1:19" s="66" customFormat="1">
      <c r="A86" s="71" t="s">
        <v>30</v>
      </c>
      <c r="B86" s="71"/>
      <c r="C86" s="71"/>
      <c r="D86" s="71"/>
      <c r="E86" s="71"/>
      <c r="F86" s="71"/>
      <c r="G86" s="71"/>
      <c r="H86" s="71"/>
      <c r="I86" s="71"/>
      <c r="J86" s="71"/>
      <c r="K86" s="71"/>
      <c r="L86" s="73">
        <v>2130</v>
      </c>
      <c r="M86" s="73">
        <v>2300.4</v>
      </c>
      <c r="N86" s="71"/>
      <c r="O86" s="71"/>
      <c r="P86" s="71"/>
      <c r="Q86" s="71"/>
      <c r="R86" s="71"/>
      <c r="S86" s="71"/>
    </row>
    <row r="87" spans="1:19">
      <c r="B87" t="s">
        <v>533</v>
      </c>
      <c r="C87" t="s">
        <v>540</v>
      </c>
      <c r="D87" t="s">
        <v>628</v>
      </c>
      <c r="E87">
        <v>1</v>
      </c>
      <c r="F87" t="s">
        <v>264</v>
      </c>
      <c r="G87" t="s">
        <v>264</v>
      </c>
      <c r="H87" t="s">
        <v>172</v>
      </c>
      <c r="I87">
        <v>300</v>
      </c>
      <c r="J87" s="66">
        <v>7.1</v>
      </c>
      <c r="K87" s="66">
        <v>7.6680000000000001</v>
      </c>
      <c r="L87" s="72">
        <v>2130</v>
      </c>
      <c r="M87" s="72">
        <v>2300.4</v>
      </c>
      <c r="N87" t="s">
        <v>547</v>
      </c>
      <c r="O87" t="s">
        <v>377</v>
      </c>
      <c r="P87" t="s">
        <v>672</v>
      </c>
      <c r="Q87" t="s">
        <v>683</v>
      </c>
      <c r="R87" t="s">
        <v>684</v>
      </c>
    </row>
    <row r="88" spans="1:19" s="66" customFormat="1">
      <c r="A88" s="71" t="s">
        <v>29</v>
      </c>
      <c r="B88" s="71"/>
      <c r="C88" s="71"/>
      <c r="D88" s="71"/>
      <c r="E88" s="71"/>
      <c r="F88" s="71"/>
      <c r="G88" s="71"/>
      <c r="H88" s="71"/>
      <c r="I88" s="71"/>
      <c r="J88" s="71"/>
      <c r="K88" s="71"/>
      <c r="L88" s="73">
        <v>3578.3999999999996</v>
      </c>
      <c r="M88" s="73">
        <v>3864.672</v>
      </c>
      <c r="N88" s="71"/>
      <c r="O88" s="71"/>
      <c r="P88" s="71"/>
      <c r="Q88" s="71"/>
      <c r="R88" s="71"/>
      <c r="S88" s="71"/>
    </row>
    <row r="89" spans="1:19">
      <c r="B89" t="s">
        <v>533</v>
      </c>
      <c r="C89" t="s">
        <v>540</v>
      </c>
      <c r="D89" t="s">
        <v>628</v>
      </c>
      <c r="E89">
        <v>1</v>
      </c>
      <c r="F89" t="s">
        <v>264</v>
      </c>
      <c r="G89" t="s">
        <v>264</v>
      </c>
      <c r="H89" t="s">
        <v>172</v>
      </c>
      <c r="I89">
        <v>504</v>
      </c>
      <c r="J89" s="66">
        <v>7.1</v>
      </c>
      <c r="K89" s="66">
        <v>7.6680000000000001</v>
      </c>
      <c r="L89" s="72">
        <v>3578.3999999999996</v>
      </c>
      <c r="M89" s="72">
        <v>3864.672</v>
      </c>
      <c r="N89" t="s">
        <v>547</v>
      </c>
      <c r="O89" t="s">
        <v>377</v>
      </c>
      <c r="P89" t="s">
        <v>672</v>
      </c>
      <c r="Q89" t="s">
        <v>683</v>
      </c>
      <c r="R89" t="s">
        <v>684</v>
      </c>
    </row>
    <row r="90" spans="1:19" s="66" customFormat="1">
      <c r="A90" s="71" t="s">
        <v>19</v>
      </c>
      <c r="B90" s="71"/>
      <c r="C90" s="71"/>
      <c r="D90" s="71"/>
      <c r="E90" s="71"/>
      <c r="F90" s="71"/>
      <c r="G90" s="71"/>
      <c r="H90" s="71"/>
      <c r="I90" s="71"/>
      <c r="J90" s="71"/>
      <c r="K90" s="71"/>
      <c r="L90" s="73">
        <v>9206.4</v>
      </c>
      <c r="M90" s="73">
        <v>9942.9120000000003</v>
      </c>
      <c r="N90" s="71"/>
      <c r="O90" s="71"/>
      <c r="P90" s="71"/>
      <c r="Q90" s="71"/>
      <c r="R90" s="71"/>
      <c r="S90" s="71"/>
    </row>
    <row r="91" spans="1:19">
      <c r="B91" t="s">
        <v>535</v>
      </c>
      <c r="C91" t="s">
        <v>542</v>
      </c>
      <c r="D91" t="s">
        <v>628</v>
      </c>
      <c r="E91">
        <v>1</v>
      </c>
      <c r="F91" t="s">
        <v>266</v>
      </c>
      <c r="G91" t="s">
        <v>266</v>
      </c>
      <c r="H91" t="s">
        <v>172</v>
      </c>
      <c r="I91">
        <v>300</v>
      </c>
      <c r="J91" s="66">
        <v>9.15</v>
      </c>
      <c r="K91" s="66">
        <v>9.8819999999999997</v>
      </c>
      <c r="L91" s="72">
        <v>2745</v>
      </c>
      <c r="M91" s="72">
        <v>2964.6</v>
      </c>
      <c r="N91" t="s">
        <v>553</v>
      </c>
      <c r="O91" t="s">
        <v>377</v>
      </c>
      <c r="P91" t="s">
        <v>672</v>
      </c>
      <c r="Q91" t="s">
        <v>687</v>
      </c>
      <c r="R91" t="s">
        <v>688</v>
      </c>
    </row>
    <row r="92" spans="1:19">
      <c r="B92" t="s">
        <v>536</v>
      </c>
      <c r="C92" t="s">
        <v>543</v>
      </c>
      <c r="D92" t="s">
        <v>628</v>
      </c>
      <c r="E92">
        <v>1</v>
      </c>
      <c r="F92" t="s">
        <v>267</v>
      </c>
      <c r="G92" t="s">
        <v>267</v>
      </c>
      <c r="H92" t="s">
        <v>172</v>
      </c>
      <c r="I92">
        <v>300</v>
      </c>
      <c r="J92" s="66">
        <v>9.75</v>
      </c>
      <c r="K92" s="66">
        <v>10.53</v>
      </c>
      <c r="L92" s="72">
        <v>2925</v>
      </c>
      <c r="M92" s="72">
        <v>3159</v>
      </c>
      <c r="N92" t="s">
        <v>556</v>
      </c>
      <c r="O92" t="s">
        <v>377</v>
      </c>
      <c r="P92" t="s">
        <v>672</v>
      </c>
      <c r="Q92" t="s">
        <v>689</v>
      </c>
      <c r="R92" t="s">
        <v>690</v>
      </c>
    </row>
    <row r="93" spans="1:19">
      <c r="B93" t="s">
        <v>537</v>
      </c>
      <c r="C93" t="s">
        <v>544</v>
      </c>
      <c r="D93" t="s">
        <v>628</v>
      </c>
      <c r="E93">
        <v>1</v>
      </c>
      <c r="F93" t="s">
        <v>268</v>
      </c>
      <c r="G93" t="s">
        <v>268</v>
      </c>
      <c r="H93" t="s">
        <v>172</v>
      </c>
      <c r="I93">
        <v>300</v>
      </c>
      <c r="J93" s="66">
        <v>7.3</v>
      </c>
      <c r="K93" s="66">
        <v>7.8840000000000003</v>
      </c>
      <c r="L93" s="72">
        <v>2190</v>
      </c>
      <c r="M93" s="72">
        <v>2365.2000000000003</v>
      </c>
      <c r="N93" t="s">
        <v>559</v>
      </c>
      <c r="O93" t="s">
        <v>377</v>
      </c>
      <c r="P93" t="s">
        <v>672</v>
      </c>
      <c r="Q93" t="s">
        <v>691</v>
      </c>
      <c r="R93" t="s">
        <v>692</v>
      </c>
    </row>
    <row r="94" spans="1:19">
      <c r="B94" t="s">
        <v>538</v>
      </c>
      <c r="C94" t="s">
        <v>545</v>
      </c>
      <c r="D94" t="s">
        <v>628</v>
      </c>
      <c r="E94">
        <v>1</v>
      </c>
      <c r="F94" t="s">
        <v>269</v>
      </c>
      <c r="G94" t="s">
        <v>269</v>
      </c>
      <c r="H94" t="s">
        <v>172</v>
      </c>
      <c r="I94">
        <v>204</v>
      </c>
      <c r="J94" s="66">
        <v>6.6</v>
      </c>
      <c r="K94" s="66">
        <v>7.1280000000000001</v>
      </c>
      <c r="L94" s="72">
        <v>1346.3999999999999</v>
      </c>
      <c r="M94" s="72">
        <v>1454.1120000000001</v>
      </c>
      <c r="N94" t="s">
        <v>562</v>
      </c>
      <c r="O94" t="s">
        <v>377</v>
      </c>
      <c r="P94" t="s">
        <v>672</v>
      </c>
      <c r="Q94" t="s">
        <v>693</v>
      </c>
      <c r="R94" t="s">
        <v>694</v>
      </c>
    </row>
    <row r="95" spans="1:19" s="66" customFormat="1">
      <c r="A95" s="71" t="s">
        <v>16</v>
      </c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73">
        <v>18912</v>
      </c>
      <c r="M95" s="73">
        <v>20424.96</v>
      </c>
      <c r="N95" s="71"/>
      <c r="O95" s="71"/>
      <c r="P95" s="71"/>
      <c r="Q95" s="71"/>
      <c r="R95" s="71"/>
      <c r="S95" s="71"/>
    </row>
    <row r="96" spans="1:19">
      <c r="B96" t="s">
        <v>450</v>
      </c>
      <c r="C96" t="s">
        <v>455</v>
      </c>
      <c r="D96" t="s">
        <v>628</v>
      </c>
      <c r="E96">
        <v>1</v>
      </c>
      <c r="F96" t="s">
        <v>247</v>
      </c>
      <c r="G96" t="s">
        <v>247</v>
      </c>
      <c r="H96" t="s">
        <v>172</v>
      </c>
      <c r="I96">
        <v>360</v>
      </c>
      <c r="J96" s="66">
        <v>8.1999999999999993</v>
      </c>
      <c r="K96" s="66">
        <v>8.8559999999999999</v>
      </c>
      <c r="L96" s="72">
        <v>2951.9999999999995</v>
      </c>
      <c r="M96" s="72">
        <v>3188.16</v>
      </c>
      <c r="N96" t="s">
        <v>465</v>
      </c>
      <c r="O96" t="s">
        <v>377</v>
      </c>
      <c r="P96" t="s">
        <v>672</v>
      </c>
      <c r="Q96" t="s">
        <v>675</v>
      </c>
      <c r="R96" t="s">
        <v>676</v>
      </c>
    </row>
    <row r="97" spans="1:19">
      <c r="B97" t="s">
        <v>452</v>
      </c>
      <c r="C97" t="s">
        <v>457</v>
      </c>
      <c r="D97" t="s">
        <v>628</v>
      </c>
      <c r="E97">
        <v>1</v>
      </c>
      <c r="F97" t="s">
        <v>249</v>
      </c>
      <c r="G97" t="s">
        <v>249</v>
      </c>
      <c r="H97" t="s">
        <v>172</v>
      </c>
      <c r="I97">
        <v>240</v>
      </c>
      <c r="J97" s="66">
        <v>9.9</v>
      </c>
      <c r="K97" s="66">
        <v>10.692</v>
      </c>
      <c r="L97" s="72">
        <v>2376</v>
      </c>
      <c r="M97" s="72">
        <v>2566.08</v>
      </c>
      <c r="N97" t="s">
        <v>471</v>
      </c>
      <c r="O97" t="s">
        <v>377</v>
      </c>
      <c r="P97" t="s">
        <v>672</v>
      </c>
      <c r="Q97" t="s">
        <v>679</v>
      </c>
      <c r="R97" t="s">
        <v>680</v>
      </c>
    </row>
    <row r="98" spans="1:19">
      <c r="B98" t="s">
        <v>533</v>
      </c>
      <c r="C98" t="s">
        <v>540</v>
      </c>
      <c r="D98" t="s">
        <v>628</v>
      </c>
      <c r="E98">
        <v>1</v>
      </c>
      <c r="F98" t="s">
        <v>264</v>
      </c>
      <c r="G98" t="s">
        <v>264</v>
      </c>
      <c r="H98" t="s">
        <v>172</v>
      </c>
      <c r="I98">
        <v>240</v>
      </c>
      <c r="J98" s="66">
        <v>7.1</v>
      </c>
      <c r="K98" s="66">
        <v>7.6680000000000001</v>
      </c>
      <c r="L98" s="72">
        <v>1704</v>
      </c>
      <c r="M98" s="72">
        <v>1840.32</v>
      </c>
      <c r="N98" t="s">
        <v>547</v>
      </c>
      <c r="O98" t="s">
        <v>377</v>
      </c>
      <c r="P98" t="s">
        <v>672</v>
      </c>
      <c r="Q98" t="s">
        <v>683</v>
      </c>
      <c r="R98" t="s">
        <v>684</v>
      </c>
    </row>
    <row r="99" spans="1:19">
      <c r="B99" t="s">
        <v>538</v>
      </c>
      <c r="C99" t="s">
        <v>545</v>
      </c>
      <c r="D99" t="s">
        <v>628</v>
      </c>
      <c r="E99">
        <v>1</v>
      </c>
      <c r="F99" t="s">
        <v>269</v>
      </c>
      <c r="G99" t="s">
        <v>269</v>
      </c>
      <c r="H99" t="s">
        <v>172</v>
      </c>
      <c r="I99">
        <v>1800</v>
      </c>
      <c r="J99" s="66">
        <v>6.6</v>
      </c>
      <c r="K99" s="66">
        <v>7.1280000000000001</v>
      </c>
      <c r="L99" s="72">
        <v>11880</v>
      </c>
      <c r="M99" s="72">
        <v>12830.4</v>
      </c>
      <c r="N99" t="s">
        <v>562</v>
      </c>
      <c r="O99" t="s">
        <v>377</v>
      </c>
      <c r="P99" t="s">
        <v>672</v>
      </c>
      <c r="Q99" t="s">
        <v>693</v>
      </c>
      <c r="R99" t="s">
        <v>694</v>
      </c>
    </row>
    <row r="100" spans="1:19" s="66" customFormat="1">
      <c r="A100" s="71" t="s">
        <v>20</v>
      </c>
      <c r="B100" s="71"/>
      <c r="C100" s="71"/>
      <c r="D100" s="71"/>
      <c r="E100" s="71"/>
      <c r="F100" s="71"/>
      <c r="G100" s="71"/>
      <c r="H100" s="71"/>
      <c r="I100" s="71"/>
      <c r="J100" s="71"/>
      <c r="K100" s="71"/>
      <c r="L100" s="73">
        <v>9116.76</v>
      </c>
      <c r="M100" s="73">
        <v>9846.1008000000002</v>
      </c>
      <c r="N100" s="71"/>
      <c r="O100" s="71"/>
      <c r="P100" s="71"/>
      <c r="Q100" s="71"/>
      <c r="R100" s="71"/>
      <c r="S100" s="71"/>
    </row>
    <row r="101" spans="1:19">
      <c r="B101" t="s">
        <v>449</v>
      </c>
      <c r="C101" t="s">
        <v>454</v>
      </c>
      <c r="D101" t="s">
        <v>628</v>
      </c>
      <c r="E101">
        <v>1</v>
      </c>
      <c r="F101" t="s">
        <v>246</v>
      </c>
      <c r="G101" t="s">
        <v>246</v>
      </c>
      <c r="H101" t="s">
        <v>172</v>
      </c>
      <c r="I101">
        <v>300</v>
      </c>
      <c r="J101" s="66">
        <v>9.65</v>
      </c>
      <c r="K101" s="66">
        <v>10.422000000000001</v>
      </c>
      <c r="L101" s="72">
        <v>2895</v>
      </c>
      <c r="M101" s="72">
        <v>3126.6000000000004</v>
      </c>
      <c r="N101" t="s">
        <v>459</v>
      </c>
      <c r="O101" t="s">
        <v>377</v>
      </c>
      <c r="P101" t="s">
        <v>672</v>
      </c>
      <c r="Q101" t="s">
        <v>673</v>
      </c>
      <c r="R101" t="s">
        <v>674</v>
      </c>
    </row>
    <row r="102" spans="1:19">
      <c r="B102" t="s">
        <v>451</v>
      </c>
      <c r="C102" t="s">
        <v>456</v>
      </c>
      <c r="D102" t="s">
        <v>628</v>
      </c>
      <c r="E102">
        <v>1</v>
      </c>
      <c r="F102" t="s">
        <v>248</v>
      </c>
      <c r="G102" t="s">
        <v>248</v>
      </c>
      <c r="H102" t="s">
        <v>172</v>
      </c>
      <c r="I102">
        <v>96</v>
      </c>
      <c r="J102" s="66">
        <v>9.51</v>
      </c>
      <c r="K102" s="66">
        <v>10.270799999999999</v>
      </c>
      <c r="L102" s="72">
        <v>912.96</v>
      </c>
      <c r="M102" s="72">
        <v>985.99679999999989</v>
      </c>
      <c r="N102" t="s">
        <v>468</v>
      </c>
      <c r="O102" t="s">
        <v>377</v>
      </c>
      <c r="P102" t="s">
        <v>672</v>
      </c>
      <c r="Q102" t="s">
        <v>677</v>
      </c>
      <c r="R102" t="s">
        <v>678</v>
      </c>
    </row>
    <row r="103" spans="1:19">
      <c r="B103" t="s">
        <v>452</v>
      </c>
      <c r="C103" t="s">
        <v>457</v>
      </c>
      <c r="D103" t="s">
        <v>628</v>
      </c>
      <c r="E103">
        <v>1</v>
      </c>
      <c r="F103" t="s">
        <v>249</v>
      </c>
      <c r="G103" t="s">
        <v>249</v>
      </c>
      <c r="H103" t="s">
        <v>172</v>
      </c>
      <c r="I103">
        <v>192</v>
      </c>
      <c r="J103" s="66">
        <v>9.9</v>
      </c>
      <c r="K103" s="66">
        <v>10.692</v>
      </c>
      <c r="L103" s="72">
        <v>1900.8000000000002</v>
      </c>
      <c r="M103" s="72">
        <v>2052.864</v>
      </c>
      <c r="N103" t="s">
        <v>471</v>
      </c>
      <c r="O103" t="s">
        <v>377</v>
      </c>
      <c r="P103" t="s">
        <v>672</v>
      </c>
      <c r="Q103" t="s">
        <v>679</v>
      </c>
      <c r="R103" t="s">
        <v>680</v>
      </c>
    </row>
    <row r="104" spans="1:19">
      <c r="B104" t="s">
        <v>533</v>
      </c>
      <c r="C104" t="s">
        <v>540</v>
      </c>
      <c r="D104" t="s">
        <v>628</v>
      </c>
      <c r="E104">
        <v>1</v>
      </c>
      <c r="F104" t="s">
        <v>264</v>
      </c>
      <c r="G104" t="s">
        <v>264</v>
      </c>
      <c r="H104" t="s">
        <v>172</v>
      </c>
      <c r="I104">
        <v>480</v>
      </c>
      <c r="J104" s="66">
        <v>7.1</v>
      </c>
      <c r="K104" s="66">
        <v>7.6680000000000001</v>
      </c>
      <c r="L104" s="72">
        <v>3408</v>
      </c>
      <c r="M104" s="72">
        <v>3680.64</v>
      </c>
      <c r="N104" t="s">
        <v>547</v>
      </c>
      <c r="O104" t="s">
        <v>377</v>
      </c>
      <c r="P104" t="s">
        <v>672</v>
      </c>
      <c r="Q104" t="s">
        <v>683</v>
      </c>
      <c r="R104" t="s">
        <v>684</v>
      </c>
    </row>
    <row r="105" spans="1:19" s="66" customFormat="1">
      <c r="A105" s="71" t="s">
        <v>25</v>
      </c>
      <c r="B105" s="71"/>
      <c r="C105" s="71"/>
      <c r="D105" s="71"/>
      <c r="E105" s="71"/>
      <c r="F105" s="71"/>
      <c r="G105" s="71"/>
      <c r="H105" s="71"/>
      <c r="I105" s="71"/>
      <c r="J105" s="71"/>
      <c r="K105" s="71"/>
      <c r="L105" s="73">
        <v>7350</v>
      </c>
      <c r="M105" s="73">
        <v>7938</v>
      </c>
      <c r="N105" s="71"/>
      <c r="O105" s="71"/>
      <c r="P105" s="71"/>
      <c r="Q105" s="71"/>
      <c r="R105" s="71"/>
      <c r="S105" s="71"/>
    </row>
    <row r="106" spans="1:19">
      <c r="B106" t="s">
        <v>534</v>
      </c>
      <c r="C106" t="s">
        <v>541</v>
      </c>
      <c r="D106" t="s">
        <v>628</v>
      </c>
      <c r="E106">
        <v>1</v>
      </c>
      <c r="F106" t="s">
        <v>265</v>
      </c>
      <c r="G106" t="s">
        <v>265</v>
      </c>
      <c r="H106" t="s">
        <v>172</v>
      </c>
      <c r="I106">
        <v>1000</v>
      </c>
      <c r="J106" s="66">
        <v>7.35</v>
      </c>
      <c r="K106" s="66">
        <v>7.9379999999999997</v>
      </c>
      <c r="L106" s="72">
        <v>7350</v>
      </c>
      <c r="M106" s="72">
        <v>7938</v>
      </c>
      <c r="N106" t="s">
        <v>550</v>
      </c>
      <c r="O106" t="s">
        <v>377</v>
      </c>
      <c r="P106" t="s">
        <v>672</v>
      </c>
      <c r="Q106" t="s">
        <v>685</v>
      </c>
      <c r="R106" t="s">
        <v>686</v>
      </c>
    </row>
    <row r="107" spans="1:19" s="66" customFormat="1">
      <c r="A107" s="71" t="s">
        <v>23</v>
      </c>
      <c r="B107" s="71"/>
      <c r="C107" s="71"/>
      <c r="D107" s="71"/>
      <c r="E107" s="71"/>
      <c r="F107" s="71"/>
      <c r="G107" s="71"/>
      <c r="H107" s="71"/>
      <c r="I107" s="71"/>
      <c r="J107" s="71"/>
      <c r="K107" s="71"/>
      <c r="L107" s="73">
        <v>6175.8</v>
      </c>
      <c r="M107" s="73">
        <v>6669.8639999999996</v>
      </c>
      <c r="N107" s="71"/>
      <c r="O107" s="71"/>
      <c r="P107" s="71"/>
      <c r="Q107" s="71"/>
      <c r="R107" s="71"/>
      <c r="S107" s="71"/>
    </row>
    <row r="108" spans="1:19">
      <c r="B108" t="s">
        <v>450</v>
      </c>
      <c r="C108" t="s">
        <v>455</v>
      </c>
      <c r="D108" t="s">
        <v>628</v>
      </c>
      <c r="E108">
        <v>1</v>
      </c>
      <c r="F108" t="s">
        <v>247</v>
      </c>
      <c r="G108" t="s">
        <v>247</v>
      </c>
      <c r="H108" t="s">
        <v>172</v>
      </c>
      <c r="I108">
        <v>180</v>
      </c>
      <c r="J108" s="66">
        <v>8.1999999999999993</v>
      </c>
      <c r="K108" s="66">
        <v>8.8559999999999999</v>
      </c>
      <c r="L108" s="72">
        <v>1475.9999999999998</v>
      </c>
      <c r="M108" s="72">
        <v>1594.08</v>
      </c>
      <c r="N108" t="s">
        <v>465</v>
      </c>
      <c r="O108" t="s">
        <v>377</v>
      </c>
      <c r="P108" t="s">
        <v>672</v>
      </c>
      <c r="Q108" t="s">
        <v>675</v>
      </c>
      <c r="R108" t="s">
        <v>676</v>
      </c>
    </row>
    <row r="109" spans="1:19">
      <c r="B109" t="s">
        <v>451</v>
      </c>
      <c r="C109" t="s">
        <v>456</v>
      </c>
      <c r="D109" t="s">
        <v>628</v>
      </c>
      <c r="E109">
        <v>1</v>
      </c>
      <c r="F109" t="s">
        <v>248</v>
      </c>
      <c r="G109" t="s">
        <v>248</v>
      </c>
      <c r="H109" t="s">
        <v>172</v>
      </c>
      <c r="I109">
        <v>180</v>
      </c>
      <c r="J109" s="66">
        <v>9.51</v>
      </c>
      <c r="K109" s="66">
        <v>10.270799999999999</v>
      </c>
      <c r="L109" s="72">
        <v>1711.8</v>
      </c>
      <c r="M109" s="72">
        <v>1848.7439999999999</v>
      </c>
      <c r="N109" t="s">
        <v>468</v>
      </c>
      <c r="O109" t="s">
        <v>377</v>
      </c>
      <c r="P109" t="s">
        <v>672</v>
      </c>
      <c r="Q109" t="s">
        <v>677</v>
      </c>
      <c r="R109" t="s">
        <v>678</v>
      </c>
    </row>
    <row r="110" spans="1:19">
      <c r="B110" t="s">
        <v>453</v>
      </c>
      <c r="C110" t="s">
        <v>458</v>
      </c>
      <c r="D110" t="s">
        <v>628</v>
      </c>
      <c r="E110">
        <v>1</v>
      </c>
      <c r="F110" t="s">
        <v>250</v>
      </c>
      <c r="G110" t="s">
        <v>250</v>
      </c>
      <c r="H110" t="s">
        <v>172</v>
      </c>
      <c r="I110">
        <v>360</v>
      </c>
      <c r="J110" s="66">
        <v>8.3000000000000007</v>
      </c>
      <c r="K110" s="66">
        <v>8.9640000000000004</v>
      </c>
      <c r="L110" s="72">
        <v>2988.0000000000005</v>
      </c>
      <c r="M110" s="72">
        <v>3227.04</v>
      </c>
      <c r="N110" t="s">
        <v>474</v>
      </c>
      <c r="O110" t="s">
        <v>377</v>
      </c>
      <c r="P110" t="s">
        <v>672</v>
      </c>
      <c r="Q110" t="s">
        <v>681</v>
      </c>
      <c r="R110" t="s">
        <v>682</v>
      </c>
    </row>
    <row r="111" spans="1:19" s="66" customFormat="1">
      <c r="A111" s="71" t="s">
        <v>2</v>
      </c>
      <c r="B111" s="71"/>
      <c r="C111" s="71"/>
      <c r="D111" s="71"/>
      <c r="E111" s="71"/>
      <c r="F111" s="71"/>
      <c r="G111" s="71"/>
      <c r="H111" s="71"/>
      <c r="I111" s="71"/>
      <c r="J111" s="71"/>
      <c r="K111" s="71"/>
      <c r="L111" s="73">
        <v>262.8</v>
      </c>
      <c r="M111" s="73">
        <v>283.82400000000001</v>
      </c>
      <c r="N111" s="71"/>
      <c r="O111" s="71"/>
      <c r="P111" s="71"/>
      <c r="Q111" s="71"/>
      <c r="R111" s="71"/>
      <c r="S111" s="71"/>
    </row>
    <row r="112" spans="1:19">
      <c r="B112" t="s">
        <v>537</v>
      </c>
      <c r="C112" t="s">
        <v>544</v>
      </c>
      <c r="D112" t="s">
        <v>628</v>
      </c>
      <c r="E112">
        <v>1</v>
      </c>
      <c r="F112" t="s">
        <v>268</v>
      </c>
      <c r="G112" t="s">
        <v>268</v>
      </c>
      <c r="H112" t="s">
        <v>172</v>
      </c>
      <c r="I112">
        <v>36</v>
      </c>
      <c r="J112" s="66">
        <v>7.3</v>
      </c>
      <c r="K112" s="66">
        <v>7.8840000000000003</v>
      </c>
      <c r="L112" s="72">
        <v>262.8</v>
      </c>
      <c r="M112" s="72">
        <v>283.82400000000001</v>
      </c>
      <c r="N112" t="s">
        <v>559</v>
      </c>
      <c r="O112" t="s">
        <v>377</v>
      </c>
      <c r="P112" t="s">
        <v>672</v>
      </c>
      <c r="Q112" t="s">
        <v>691</v>
      </c>
      <c r="R112" t="s">
        <v>692</v>
      </c>
    </row>
    <row r="113" spans="1:19" s="66" customFormat="1">
      <c r="A113" s="71" t="s">
        <v>8</v>
      </c>
      <c r="B113" s="71"/>
      <c r="C113" s="71"/>
      <c r="D113" s="71"/>
      <c r="E113" s="71"/>
      <c r="F113" s="71"/>
      <c r="G113" s="71"/>
      <c r="H113" s="71"/>
      <c r="I113" s="71"/>
      <c r="J113" s="71"/>
      <c r="K113" s="71"/>
      <c r="L113" s="73">
        <v>329.40000000000003</v>
      </c>
      <c r="M113" s="73">
        <v>355.75200000000001</v>
      </c>
      <c r="N113" s="71"/>
      <c r="O113" s="71"/>
      <c r="P113" s="71"/>
      <c r="Q113" s="71"/>
      <c r="R113" s="71"/>
      <c r="S113" s="71"/>
    </row>
    <row r="114" spans="1:19">
      <c r="B114" t="s">
        <v>535</v>
      </c>
      <c r="C114" t="s">
        <v>542</v>
      </c>
      <c r="D114" t="s">
        <v>628</v>
      </c>
      <c r="E114">
        <v>1</v>
      </c>
      <c r="F114" t="s">
        <v>266</v>
      </c>
      <c r="G114" t="s">
        <v>266</v>
      </c>
      <c r="H114" t="s">
        <v>172</v>
      </c>
      <c r="I114">
        <v>36</v>
      </c>
      <c r="J114" s="66">
        <v>9.15</v>
      </c>
      <c r="K114" s="66">
        <v>9.8819999999999997</v>
      </c>
      <c r="L114" s="72">
        <v>329.40000000000003</v>
      </c>
      <c r="M114" s="72">
        <v>355.75200000000001</v>
      </c>
      <c r="N114" t="s">
        <v>553</v>
      </c>
      <c r="O114" t="s">
        <v>377</v>
      </c>
      <c r="P114" t="s">
        <v>672</v>
      </c>
      <c r="Q114" t="s">
        <v>687</v>
      </c>
      <c r="R114" t="s">
        <v>688</v>
      </c>
    </row>
    <row r="115" spans="1:19" s="66" customFormat="1">
      <c r="A115" s="71" t="s">
        <v>5</v>
      </c>
      <c r="B115" s="71"/>
      <c r="C115" s="71"/>
      <c r="D115" s="71"/>
      <c r="E115" s="71"/>
      <c r="F115" s="71"/>
      <c r="G115" s="71"/>
      <c r="H115" s="71"/>
      <c r="I115" s="71"/>
      <c r="J115" s="71"/>
      <c r="K115" s="71"/>
      <c r="L115" s="73">
        <v>963.6</v>
      </c>
      <c r="M115" s="73">
        <v>1040.6880000000001</v>
      </c>
      <c r="N115" s="71"/>
      <c r="O115" s="71"/>
      <c r="P115" s="71"/>
      <c r="Q115" s="71"/>
      <c r="R115" s="71"/>
      <c r="S115" s="71"/>
    </row>
    <row r="116" spans="1:19">
      <c r="B116" t="s">
        <v>537</v>
      </c>
      <c r="C116" t="s">
        <v>544</v>
      </c>
      <c r="D116" t="s">
        <v>628</v>
      </c>
      <c r="E116">
        <v>1</v>
      </c>
      <c r="F116" t="s">
        <v>268</v>
      </c>
      <c r="G116" t="s">
        <v>268</v>
      </c>
      <c r="H116" t="s">
        <v>172</v>
      </c>
      <c r="I116">
        <v>132</v>
      </c>
      <c r="J116" s="66">
        <v>7.3</v>
      </c>
      <c r="K116" s="66">
        <v>7.8840000000000003</v>
      </c>
      <c r="L116" s="72">
        <v>963.6</v>
      </c>
      <c r="M116" s="72">
        <v>1040.6880000000001</v>
      </c>
      <c r="N116" t="s">
        <v>559</v>
      </c>
      <c r="O116" t="s">
        <v>377</v>
      </c>
      <c r="P116" t="s">
        <v>672</v>
      </c>
      <c r="Q116" t="s">
        <v>691</v>
      </c>
      <c r="R116" t="s">
        <v>692</v>
      </c>
    </row>
    <row r="117" spans="1:19" s="66" customFormat="1">
      <c r="A117" s="71" t="s">
        <v>6</v>
      </c>
      <c r="B117" s="71"/>
      <c r="C117" s="71"/>
      <c r="D117" s="71"/>
      <c r="E117" s="71"/>
      <c r="F117" s="71"/>
      <c r="G117" s="71"/>
      <c r="H117" s="71"/>
      <c r="I117" s="71"/>
      <c r="J117" s="71"/>
      <c r="K117" s="71"/>
      <c r="L117" s="73">
        <v>700.8</v>
      </c>
      <c r="M117" s="73">
        <v>756.86400000000003</v>
      </c>
      <c r="N117" s="71"/>
      <c r="O117" s="71"/>
      <c r="P117" s="71"/>
      <c r="Q117" s="71"/>
      <c r="R117" s="71"/>
      <c r="S117" s="71"/>
    </row>
    <row r="118" spans="1:19">
      <c r="B118" t="s">
        <v>537</v>
      </c>
      <c r="C118" t="s">
        <v>544</v>
      </c>
      <c r="D118" t="s">
        <v>628</v>
      </c>
      <c r="E118">
        <v>1</v>
      </c>
      <c r="F118" t="s">
        <v>268</v>
      </c>
      <c r="G118" t="s">
        <v>268</v>
      </c>
      <c r="H118" t="s">
        <v>172</v>
      </c>
      <c r="I118">
        <v>96</v>
      </c>
      <c r="J118" s="66">
        <v>7.3</v>
      </c>
      <c r="K118" s="66">
        <v>7.8840000000000003</v>
      </c>
      <c r="L118" s="72">
        <v>700.8</v>
      </c>
      <c r="M118" s="72">
        <v>756.86400000000003</v>
      </c>
      <c r="N118" t="s">
        <v>559</v>
      </c>
      <c r="O118" t="s">
        <v>377</v>
      </c>
      <c r="P118" t="s">
        <v>672</v>
      </c>
      <c r="Q118" t="s">
        <v>691</v>
      </c>
      <c r="R118" t="s">
        <v>692</v>
      </c>
    </row>
  </sheetData>
  <autoFilter ref="A3:R118" xr:uid="{0570C562-2753-4E03-9D9A-54C05047A297}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BDFDD-F450-4512-B6D1-635259BBBDF8}">
  <dimension ref="A1:R77"/>
  <sheetViews>
    <sheetView workbookViewId="0">
      <selection activeCell="M2" sqref="M2"/>
    </sheetView>
  </sheetViews>
  <sheetFormatPr defaultRowHeight="15"/>
  <cols>
    <col min="12" max="13" width="10.140625" style="72" bestFit="1" customWidth="1"/>
  </cols>
  <sheetData>
    <row r="1" spans="1:18">
      <c r="A1" t="s">
        <v>316</v>
      </c>
      <c r="B1" t="s">
        <v>422</v>
      </c>
      <c r="L1" s="72">
        <f>SUM(L4:L77)/2</f>
        <v>349652.83999999985</v>
      </c>
      <c r="M1" s="72">
        <f>SUM(M4:M77)/2</f>
        <v>419624.3</v>
      </c>
    </row>
    <row r="3" spans="1:18">
      <c r="A3" s="67" t="s">
        <v>796</v>
      </c>
      <c r="B3" s="67" t="s">
        <v>795</v>
      </c>
      <c r="C3" s="67" t="s">
        <v>303</v>
      </c>
      <c r="D3" s="67" t="s">
        <v>627</v>
      </c>
      <c r="E3" s="67" t="s">
        <v>629</v>
      </c>
      <c r="F3" s="67" t="s">
        <v>158</v>
      </c>
      <c r="G3" s="67" t="s">
        <v>305</v>
      </c>
      <c r="H3" s="67" t="s">
        <v>171</v>
      </c>
      <c r="I3" s="67"/>
      <c r="J3" s="67" t="s">
        <v>307</v>
      </c>
      <c r="K3" s="67" t="s">
        <v>308</v>
      </c>
      <c r="L3" s="76"/>
      <c r="M3" s="76"/>
      <c r="N3" s="67" t="s">
        <v>311</v>
      </c>
      <c r="O3" s="67" t="s">
        <v>312</v>
      </c>
      <c r="P3" s="67" t="s">
        <v>313</v>
      </c>
      <c r="Q3" s="67" t="s">
        <v>314</v>
      </c>
      <c r="R3" s="67" t="s">
        <v>315</v>
      </c>
    </row>
    <row r="4" spans="1:18" s="66" customFormat="1">
      <c r="A4" s="75" t="s">
        <v>68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7">
        <v>2000.6399999999999</v>
      </c>
      <c r="M4" s="77">
        <v>2400.4799999999996</v>
      </c>
      <c r="N4" s="75"/>
      <c r="O4" s="75"/>
      <c r="P4" s="75"/>
      <c r="Q4" s="75"/>
      <c r="R4" s="75"/>
    </row>
    <row r="5" spans="1:18">
      <c r="A5" s="67"/>
      <c r="B5" s="67" t="s">
        <v>406</v>
      </c>
      <c r="C5" s="67" t="s">
        <v>415</v>
      </c>
      <c r="D5" s="67" t="s">
        <v>628</v>
      </c>
      <c r="E5" s="67">
        <v>12</v>
      </c>
      <c r="F5" s="67" t="s">
        <v>239</v>
      </c>
      <c r="G5" s="67" t="s">
        <v>239</v>
      </c>
      <c r="H5" s="67" t="s">
        <v>172</v>
      </c>
      <c r="I5" s="67">
        <v>48</v>
      </c>
      <c r="J5" s="67">
        <v>21.21</v>
      </c>
      <c r="K5" s="67">
        <v>25.45</v>
      </c>
      <c r="L5" s="76">
        <v>1018.08</v>
      </c>
      <c r="M5" s="76">
        <v>1221.5999999999999</v>
      </c>
      <c r="N5" s="67" t="s">
        <v>668</v>
      </c>
      <c r="O5" s="67" t="s">
        <v>377</v>
      </c>
      <c r="P5" s="67" t="s">
        <v>663</v>
      </c>
      <c r="Q5" s="67" t="s">
        <v>641</v>
      </c>
      <c r="R5" s="67" t="s">
        <v>432</v>
      </c>
    </row>
    <row r="6" spans="1:18">
      <c r="A6" s="67"/>
      <c r="B6" s="67" t="s">
        <v>437</v>
      </c>
      <c r="C6" s="67" t="s">
        <v>440</v>
      </c>
      <c r="D6" s="67" t="s">
        <v>628</v>
      </c>
      <c r="E6" s="67">
        <v>12</v>
      </c>
      <c r="F6" s="67" t="s">
        <v>242</v>
      </c>
      <c r="G6" s="67" t="s">
        <v>242</v>
      </c>
      <c r="H6" s="67" t="s">
        <v>172</v>
      </c>
      <c r="I6" s="67">
        <v>48</v>
      </c>
      <c r="J6" s="67">
        <v>20.47</v>
      </c>
      <c r="K6" s="67">
        <v>24.56</v>
      </c>
      <c r="L6" s="76">
        <v>982.56</v>
      </c>
      <c r="M6" s="76">
        <v>1178.8799999999999</v>
      </c>
      <c r="N6" s="67" t="s">
        <v>443</v>
      </c>
      <c r="O6" s="67" t="s">
        <v>377</v>
      </c>
      <c r="P6" s="67" t="s">
        <v>663</v>
      </c>
      <c r="Q6" s="67" t="s">
        <v>643</v>
      </c>
      <c r="R6" s="67" t="s">
        <v>434</v>
      </c>
    </row>
    <row r="7" spans="1:18">
      <c r="A7" s="75" t="s">
        <v>69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7">
        <v>8016.840000000002</v>
      </c>
      <c r="M7" s="77">
        <v>9620.0400000000009</v>
      </c>
      <c r="N7" s="75"/>
      <c r="O7" s="75"/>
      <c r="P7" s="75"/>
      <c r="Q7" s="75"/>
      <c r="R7" s="75"/>
    </row>
    <row r="8" spans="1:18">
      <c r="A8" s="67"/>
      <c r="B8" s="67" t="s">
        <v>402</v>
      </c>
      <c r="C8" s="67" t="s">
        <v>411</v>
      </c>
      <c r="D8" s="67" t="s">
        <v>628</v>
      </c>
      <c r="E8" s="67">
        <v>12</v>
      </c>
      <c r="F8" s="67" t="s">
        <v>235</v>
      </c>
      <c r="G8" s="67" t="s">
        <v>235</v>
      </c>
      <c r="H8" s="67" t="s">
        <v>172</v>
      </c>
      <c r="I8" s="67">
        <v>60</v>
      </c>
      <c r="J8" s="67">
        <v>19.46</v>
      </c>
      <c r="K8" s="67">
        <v>23.35</v>
      </c>
      <c r="L8" s="76">
        <v>1167.6000000000001</v>
      </c>
      <c r="M8" s="76">
        <v>1401</v>
      </c>
      <c r="N8" s="67" t="s">
        <v>664</v>
      </c>
      <c r="O8" s="67" t="s">
        <v>377</v>
      </c>
      <c r="P8" s="67" t="s">
        <v>663</v>
      </c>
      <c r="Q8" s="67" t="s">
        <v>638</v>
      </c>
      <c r="R8" s="67" t="s">
        <v>421</v>
      </c>
    </row>
    <row r="9" spans="1:18">
      <c r="A9" s="67"/>
      <c r="B9" s="67" t="s">
        <v>405</v>
      </c>
      <c r="C9" s="67" t="s">
        <v>414</v>
      </c>
      <c r="D9" s="67" t="s">
        <v>628</v>
      </c>
      <c r="E9" s="67">
        <v>36</v>
      </c>
      <c r="F9" s="67" t="s">
        <v>238</v>
      </c>
      <c r="G9" s="67" t="s">
        <v>238</v>
      </c>
      <c r="H9" s="67" t="s">
        <v>172</v>
      </c>
      <c r="I9" s="67">
        <v>72</v>
      </c>
      <c r="J9" s="67">
        <v>42.76</v>
      </c>
      <c r="K9" s="67">
        <v>51.31</v>
      </c>
      <c r="L9" s="76">
        <v>2565.6</v>
      </c>
      <c r="M9" s="76">
        <v>3078.6000000000004</v>
      </c>
      <c r="N9" s="67" t="s">
        <v>667</v>
      </c>
      <c r="O9" s="67" t="s">
        <v>621</v>
      </c>
      <c r="P9" s="67" t="s">
        <v>622</v>
      </c>
      <c r="Q9" s="67" t="s">
        <v>649</v>
      </c>
      <c r="R9" s="67" t="s">
        <v>430</v>
      </c>
    </row>
    <row r="10" spans="1:18">
      <c r="A10" s="67"/>
      <c r="B10" s="67" t="s">
        <v>406</v>
      </c>
      <c r="C10" s="67" t="s">
        <v>415</v>
      </c>
      <c r="D10" s="67" t="s">
        <v>628</v>
      </c>
      <c r="E10" s="67">
        <v>12</v>
      </c>
      <c r="F10" s="67" t="s">
        <v>239</v>
      </c>
      <c r="G10" s="67" t="s">
        <v>239</v>
      </c>
      <c r="H10" s="67" t="s">
        <v>172</v>
      </c>
      <c r="I10" s="67">
        <v>60</v>
      </c>
      <c r="J10" s="67">
        <v>21.21</v>
      </c>
      <c r="K10" s="67">
        <v>25.45</v>
      </c>
      <c r="L10" s="76">
        <v>1272.6000000000001</v>
      </c>
      <c r="M10" s="76">
        <v>1527</v>
      </c>
      <c r="N10" s="67" t="s">
        <v>668</v>
      </c>
      <c r="O10" s="67" t="s">
        <v>377</v>
      </c>
      <c r="P10" s="67" t="s">
        <v>663</v>
      </c>
      <c r="Q10" s="67" t="s">
        <v>641</v>
      </c>
      <c r="R10" s="67" t="s">
        <v>432</v>
      </c>
    </row>
    <row r="11" spans="1:18">
      <c r="A11" s="67"/>
      <c r="B11" s="67" t="s">
        <v>407</v>
      </c>
      <c r="C11" s="67" t="s">
        <v>416</v>
      </c>
      <c r="D11" s="67" t="s">
        <v>628</v>
      </c>
      <c r="E11" s="67">
        <v>12</v>
      </c>
      <c r="F11" s="67" t="s">
        <v>240</v>
      </c>
      <c r="G11" s="67" t="s">
        <v>240</v>
      </c>
      <c r="H11" s="67" t="s">
        <v>172</v>
      </c>
      <c r="I11" s="67">
        <v>36</v>
      </c>
      <c r="J11" s="67">
        <v>16.18</v>
      </c>
      <c r="K11" s="67">
        <v>19.420000000000002</v>
      </c>
      <c r="L11" s="76">
        <v>582.48</v>
      </c>
      <c r="M11" s="76">
        <v>699.12000000000012</v>
      </c>
      <c r="N11" s="67" t="s">
        <v>669</v>
      </c>
      <c r="O11" s="67" t="s">
        <v>377</v>
      </c>
      <c r="P11" s="67" t="s">
        <v>663</v>
      </c>
      <c r="Q11" s="67" t="s">
        <v>642</v>
      </c>
      <c r="R11" s="67" t="s">
        <v>434</v>
      </c>
    </row>
    <row r="12" spans="1:18">
      <c r="A12" s="67"/>
      <c r="B12" s="67" t="s">
        <v>437</v>
      </c>
      <c r="C12" s="67" t="s">
        <v>440</v>
      </c>
      <c r="D12" s="67" t="s">
        <v>628</v>
      </c>
      <c r="E12" s="67">
        <v>12</v>
      </c>
      <c r="F12" s="67" t="s">
        <v>242</v>
      </c>
      <c r="G12" s="67" t="s">
        <v>242</v>
      </c>
      <c r="H12" s="67" t="s">
        <v>172</v>
      </c>
      <c r="I12" s="67">
        <v>12</v>
      </c>
      <c r="J12" s="67">
        <v>20.47</v>
      </c>
      <c r="K12" s="67">
        <v>24.56</v>
      </c>
      <c r="L12" s="76">
        <v>245.64</v>
      </c>
      <c r="M12" s="76">
        <v>294.71999999999997</v>
      </c>
      <c r="N12" s="67" t="s">
        <v>443</v>
      </c>
      <c r="O12" s="67" t="s">
        <v>377</v>
      </c>
      <c r="P12" s="67" t="s">
        <v>663</v>
      </c>
      <c r="Q12" s="67" t="s">
        <v>643</v>
      </c>
      <c r="R12" s="67" t="s">
        <v>434</v>
      </c>
    </row>
    <row r="13" spans="1:18">
      <c r="A13" s="67"/>
      <c r="B13" s="67" t="s">
        <v>438</v>
      </c>
      <c r="C13" s="67" t="s">
        <v>441</v>
      </c>
      <c r="D13" s="67" t="s">
        <v>628</v>
      </c>
      <c r="E13" s="67">
        <v>12</v>
      </c>
      <c r="F13" s="67" t="s">
        <v>243</v>
      </c>
      <c r="G13" s="67" t="s">
        <v>243</v>
      </c>
      <c r="H13" s="67" t="s">
        <v>172</v>
      </c>
      <c r="I13" s="67">
        <v>12</v>
      </c>
      <c r="J13" s="67">
        <v>17.73</v>
      </c>
      <c r="K13" s="67">
        <v>21.28</v>
      </c>
      <c r="L13" s="76">
        <v>212.76</v>
      </c>
      <c r="M13" s="76">
        <v>255.36</v>
      </c>
      <c r="N13" s="67" t="s">
        <v>446</v>
      </c>
      <c r="O13" s="67" t="s">
        <v>377</v>
      </c>
      <c r="P13" s="67" t="s">
        <v>663</v>
      </c>
      <c r="Q13" s="67" t="s">
        <v>644</v>
      </c>
      <c r="R13" s="67" t="s">
        <v>434</v>
      </c>
    </row>
    <row r="14" spans="1:18">
      <c r="A14" s="67"/>
      <c r="B14" s="67" t="s">
        <v>478</v>
      </c>
      <c r="C14" s="67" t="s">
        <v>482</v>
      </c>
      <c r="D14" s="67" t="s">
        <v>628</v>
      </c>
      <c r="E14" s="67">
        <v>12</v>
      </c>
      <c r="F14" s="67" t="s">
        <v>252</v>
      </c>
      <c r="G14" s="67" t="s">
        <v>252</v>
      </c>
      <c r="H14" s="67" t="s">
        <v>172</v>
      </c>
      <c r="I14" s="67">
        <v>60</v>
      </c>
      <c r="J14" s="81">
        <v>20.079999999999998</v>
      </c>
      <c r="K14" s="81">
        <v>24.1</v>
      </c>
      <c r="L14" s="82">
        <v>1204.8</v>
      </c>
      <c r="M14" s="82">
        <v>1446</v>
      </c>
      <c r="N14" s="67" t="s">
        <v>489</v>
      </c>
      <c r="O14" s="67" t="s">
        <v>377</v>
      </c>
      <c r="P14" s="67" t="s">
        <v>663</v>
      </c>
      <c r="Q14" s="67" t="s">
        <v>646</v>
      </c>
      <c r="R14" s="67" t="s">
        <v>490</v>
      </c>
    </row>
    <row r="15" spans="1:18">
      <c r="A15" s="67"/>
      <c r="B15" s="67" t="s">
        <v>479</v>
      </c>
      <c r="C15" s="67" t="s">
        <v>483</v>
      </c>
      <c r="D15" s="67" t="s">
        <v>628</v>
      </c>
      <c r="E15" s="67">
        <v>12</v>
      </c>
      <c r="F15" s="67" t="s">
        <v>253</v>
      </c>
      <c r="G15" s="67" t="s">
        <v>253</v>
      </c>
      <c r="H15" s="67" t="s">
        <v>172</v>
      </c>
      <c r="I15" s="67">
        <v>36</v>
      </c>
      <c r="J15" s="81">
        <v>15.68</v>
      </c>
      <c r="K15" s="81">
        <v>18.809999999999999</v>
      </c>
      <c r="L15" s="82">
        <v>564.48</v>
      </c>
      <c r="M15" s="82">
        <v>677.16</v>
      </c>
      <c r="N15" s="67" t="s">
        <v>491</v>
      </c>
      <c r="O15" s="67" t="s">
        <v>377</v>
      </c>
      <c r="P15" s="67" t="s">
        <v>663</v>
      </c>
      <c r="Q15" s="67" t="s">
        <v>647</v>
      </c>
      <c r="R15" s="67" t="s">
        <v>492</v>
      </c>
    </row>
    <row r="16" spans="1:18">
      <c r="A16" s="75" t="s">
        <v>65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7">
        <v>429.12</v>
      </c>
      <c r="M16" s="77">
        <v>514.92000000000007</v>
      </c>
      <c r="N16" s="75"/>
      <c r="O16" s="75"/>
      <c r="P16" s="75"/>
      <c r="Q16" s="75"/>
      <c r="R16" s="75"/>
    </row>
    <row r="17" spans="1:18">
      <c r="A17" s="67"/>
      <c r="B17" s="67" t="s">
        <v>478</v>
      </c>
      <c r="C17" s="67" t="s">
        <v>482</v>
      </c>
      <c r="D17" s="67" t="s">
        <v>628</v>
      </c>
      <c r="E17" s="67">
        <v>12</v>
      </c>
      <c r="F17" s="67" t="s">
        <v>252</v>
      </c>
      <c r="G17" s="67" t="s">
        <v>252</v>
      </c>
      <c r="H17" s="67" t="s">
        <v>172</v>
      </c>
      <c r="I17" s="67">
        <v>12</v>
      </c>
      <c r="J17" s="81">
        <v>20.079999999999998</v>
      </c>
      <c r="K17" s="81">
        <v>24.1</v>
      </c>
      <c r="L17" s="82">
        <v>240.95999999999998</v>
      </c>
      <c r="M17" s="82">
        <v>289.20000000000005</v>
      </c>
      <c r="N17" s="67" t="s">
        <v>489</v>
      </c>
      <c r="O17" s="67" t="s">
        <v>377</v>
      </c>
      <c r="P17" s="67" t="s">
        <v>663</v>
      </c>
      <c r="Q17" s="67" t="s">
        <v>646</v>
      </c>
      <c r="R17" s="67" t="s">
        <v>490</v>
      </c>
    </row>
    <row r="18" spans="1:18">
      <c r="A18" s="67"/>
      <c r="B18" s="67" t="s">
        <v>479</v>
      </c>
      <c r="C18" s="67" t="s">
        <v>483</v>
      </c>
      <c r="D18" s="67" t="s">
        <v>628</v>
      </c>
      <c r="E18" s="67">
        <v>12</v>
      </c>
      <c r="F18" s="67" t="s">
        <v>253</v>
      </c>
      <c r="G18" s="67" t="s">
        <v>253</v>
      </c>
      <c r="H18" s="67" t="s">
        <v>172</v>
      </c>
      <c r="I18" s="67">
        <v>12</v>
      </c>
      <c r="J18" s="81">
        <v>15.68</v>
      </c>
      <c r="K18" s="81">
        <v>18.809999999999999</v>
      </c>
      <c r="L18" s="82">
        <v>188.16</v>
      </c>
      <c r="M18" s="82">
        <v>225.71999999999997</v>
      </c>
      <c r="N18" s="67" t="s">
        <v>491</v>
      </c>
      <c r="O18" s="67" t="s">
        <v>377</v>
      </c>
      <c r="P18" s="67" t="s">
        <v>663</v>
      </c>
      <c r="Q18" s="67" t="s">
        <v>647</v>
      </c>
      <c r="R18" s="67" t="s">
        <v>492</v>
      </c>
    </row>
    <row r="19" spans="1:18">
      <c r="A19" s="75" t="s">
        <v>58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7">
        <v>481.91999999999996</v>
      </c>
      <c r="M19" s="77">
        <v>578.40000000000009</v>
      </c>
      <c r="N19" s="75"/>
      <c r="O19" s="75"/>
      <c r="P19" s="75"/>
      <c r="Q19" s="75"/>
      <c r="R19" s="75"/>
    </row>
    <row r="20" spans="1:18">
      <c r="A20" s="67"/>
      <c r="B20" s="67" t="s">
        <v>478</v>
      </c>
      <c r="C20" s="67" t="s">
        <v>482</v>
      </c>
      <c r="D20" s="67" t="s">
        <v>628</v>
      </c>
      <c r="E20" s="67">
        <v>12</v>
      </c>
      <c r="F20" s="67" t="s">
        <v>252</v>
      </c>
      <c r="G20" s="67" t="s">
        <v>252</v>
      </c>
      <c r="H20" s="67" t="s">
        <v>172</v>
      </c>
      <c r="I20" s="67">
        <v>24</v>
      </c>
      <c r="J20" s="81">
        <v>20.079999999999998</v>
      </c>
      <c r="K20" s="81">
        <v>24.1</v>
      </c>
      <c r="L20" s="82">
        <v>481.91999999999996</v>
      </c>
      <c r="M20" s="82">
        <v>578.40000000000009</v>
      </c>
      <c r="N20" s="67" t="s">
        <v>489</v>
      </c>
      <c r="O20" s="67" t="s">
        <v>377</v>
      </c>
      <c r="P20" s="67" t="s">
        <v>663</v>
      </c>
      <c r="Q20" s="67" t="s">
        <v>646</v>
      </c>
      <c r="R20" s="67" t="s">
        <v>490</v>
      </c>
    </row>
    <row r="21" spans="1:18">
      <c r="A21" s="75" t="s">
        <v>50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7">
        <v>585.36</v>
      </c>
      <c r="M21" s="77">
        <v>702.36</v>
      </c>
      <c r="N21" s="75"/>
      <c r="O21" s="75"/>
      <c r="P21" s="75"/>
      <c r="Q21" s="75"/>
      <c r="R21" s="75"/>
    </row>
    <row r="22" spans="1:18">
      <c r="A22" s="67"/>
      <c r="B22" s="67" t="s">
        <v>403</v>
      </c>
      <c r="C22" s="67" t="s">
        <v>412</v>
      </c>
      <c r="D22" s="67" t="s">
        <v>628</v>
      </c>
      <c r="E22" s="67">
        <v>12</v>
      </c>
      <c r="F22" s="67" t="s">
        <v>236</v>
      </c>
      <c r="G22" s="67" t="s">
        <v>236</v>
      </c>
      <c r="H22" s="67" t="s">
        <v>172</v>
      </c>
      <c r="I22" s="67">
        <v>36</v>
      </c>
      <c r="J22" s="67">
        <v>16.260000000000002</v>
      </c>
      <c r="K22" s="67">
        <v>19.510000000000002</v>
      </c>
      <c r="L22" s="76">
        <v>585.36</v>
      </c>
      <c r="M22" s="76">
        <v>702.36</v>
      </c>
      <c r="N22" s="67" t="s">
        <v>665</v>
      </c>
      <c r="O22" s="67" t="s">
        <v>377</v>
      </c>
      <c r="P22" s="67" t="s">
        <v>663</v>
      </c>
      <c r="Q22" s="67" t="s">
        <v>639</v>
      </c>
      <c r="R22" s="67" t="s">
        <v>425</v>
      </c>
    </row>
    <row r="23" spans="1:18">
      <c r="A23" s="75" t="s">
        <v>47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7">
        <v>1147.32</v>
      </c>
      <c r="M23" s="77">
        <v>1376.88</v>
      </c>
      <c r="N23" s="75"/>
      <c r="O23" s="75"/>
      <c r="P23" s="75"/>
      <c r="Q23" s="75"/>
      <c r="R23" s="75"/>
    </row>
    <row r="24" spans="1:18">
      <c r="A24" s="67"/>
      <c r="B24" s="67" t="s">
        <v>406</v>
      </c>
      <c r="C24" s="67" t="s">
        <v>415</v>
      </c>
      <c r="D24" s="67" t="s">
        <v>628</v>
      </c>
      <c r="E24" s="67">
        <v>12</v>
      </c>
      <c r="F24" s="67" t="s">
        <v>239</v>
      </c>
      <c r="G24" s="67" t="s">
        <v>239</v>
      </c>
      <c r="H24" s="67" t="s">
        <v>172</v>
      </c>
      <c r="I24" s="67">
        <v>24</v>
      </c>
      <c r="J24" s="67">
        <v>21.21</v>
      </c>
      <c r="K24" s="67">
        <v>25.45</v>
      </c>
      <c r="L24" s="76">
        <v>509.04</v>
      </c>
      <c r="M24" s="76">
        <v>610.79999999999995</v>
      </c>
      <c r="N24" s="67" t="s">
        <v>668</v>
      </c>
      <c r="O24" s="67" t="s">
        <v>377</v>
      </c>
      <c r="P24" s="67" t="s">
        <v>663</v>
      </c>
      <c r="Q24" s="67" t="s">
        <v>641</v>
      </c>
      <c r="R24" s="67" t="s">
        <v>432</v>
      </c>
    </row>
    <row r="25" spans="1:18">
      <c r="A25" s="67"/>
      <c r="B25" s="67" t="s">
        <v>438</v>
      </c>
      <c r="C25" s="67" t="s">
        <v>441</v>
      </c>
      <c r="D25" s="67" t="s">
        <v>628</v>
      </c>
      <c r="E25" s="67">
        <v>12</v>
      </c>
      <c r="F25" s="67" t="s">
        <v>243</v>
      </c>
      <c r="G25" s="67" t="s">
        <v>243</v>
      </c>
      <c r="H25" s="67" t="s">
        <v>172</v>
      </c>
      <c r="I25" s="67">
        <v>36</v>
      </c>
      <c r="J25" s="67">
        <v>17.73</v>
      </c>
      <c r="K25" s="67">
        <v>21.28</v>
      </c>
      <c r="L25" s="76">
        <v>638.28</v>
      </c>
      <c r="M25" s="76">
        <v>766.08</v>
      </c>
      <c r="N25" s="67" t="s">
        <v>446</v>
      </c>
      <c r="O25" s="67" t="s">
        <v>377</v>
      </c>
      <c r="P25" s="67" t="s">
        <v>663</v>
      </c>
      <c r="Q25" s="67" t="s">
        <v>644</v>
      </c>
      <c r="R25" s="67" t="s">
        <v>434</v>
      </c>
    </row>
    <row r="26" spans="1:18">
      <c r="A26" s="75" t="s">
        <v>40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7">
        <v>245.64</v>
      </c>
      <c r="M26" s="77">
        <v>294.71999999999997</v>
      </c>
      <c r="N26" s="75"/>
      <c r="O26" s="75"/>
      <c r="P26" s="75"/>
      <c r="Q26" s="75"/>
      <c r="R26" s="75"/>
    </row>
    <row r="27" spans="1:18">
      <c r="A27" s="67"/>
      <c r="B27" s="67" t="s">
        <v>437</v>
      </c>
      <c r="C27" s="67" t="s">
        <v>440</v>
      </c>
      <c r="D27" s="67" t="s">
        <v>628</v>
      </c>
      <c r="E27" s="67">
        <v>12</v>
      </c>
      <c r="F27" s="67" t="s">
        <v>242</v>
      </c>
      <c r="G27" s="67" t="s">
        <v>242</v>
      </c>
      <c r="H27" s="67" t="s">
        <v>172</v>
      </c>
      <c r="I27" s="67">
        <v>12</v>
      </c>
      <c r="J27" s="67">
        <v>20.47</v>
      </c>
      <c r="K27" s="67">
        <v>24.56</v>
      </c>
      <c r="L27" s="76">
        <v>245.64</v>
      </c>
      <c r="M27" s="76">
        <v>294.71999999999997</v>
      </c>
      <c r="N27" s="67" t="s">
        <v>443</v>
      </c>
      <c r="O27" s="67" t="s">
        <v>377</v>
      </c>
      <c r="P27" s="67" t="s">
        <v>663</v>
      </c>
      <c r="Q27" s="67" t="s">
        <v>643</v>
      </c>
      <c r="R27" s="67" t="s">
        <v>434</v>
      </c>
    </row>
    <row r="28" spans="1:18">
      <c r="A28" s="75" t="s">
        <v>33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7">
        <v>5358.2400000000007</v>
      </c>
      <c r="M28" s="77">
        <v>6430.0800000000008</v>
      </c>
      <c r="N28" s="75"/>
      <c r="O28" s="75"/>
      <c r="P28" s="75"/>
      <c r="Q28" s="75"/>
      <c r="R28" s="75"/>
    </row>
    <row r="29" spans="1:18">
      <c r="A29" s="67"/>
      <c r="B29" s="67" t="s">
        <v>401</v>
      </c>
      <c r="C29" s="67" t="s">
        <v>409</v>
      </c>
      <c r="D29" s="67" t="s">
        <v>628</v>
      </c>
      <c r="E29" s="67">
        <v>12</v>
      </c>
      <c r="F29" s="67" t="s">
        <v>410</v>
      </c>
      <c r="G29" s="67" t="s">
        <v>410</v>
      </c>
      <c r="H29" s="67" t="s">
        <v>172</v>
      </c>
      <c r="I29" s="67">
        <v>48</v>
      </c>
      <c r="J29" s="67">
        <v>21.69</v>
      </c>
      <c r="K29" s="67">
        <v>26.03</v>
      </c>
      <c r="L29" s="76">
        <v>1041.1200000000001</v>
      </c>
      <c r="M29" s="76">
        <v>1249.44</v>
      </c>
      <c r="N29" s="67" t="s">
        <v>662</v>
      </c>
      <c r="O29" s="67" t="s">
        <v>377</v>
      </c>
      <c r="P29" s="67" t="s">
        <v>663</v>
      </c>
      <c r="Q29" s="67" t="s">
        <v>637</v>
      </c>
      <c r="R29" s="67" t="s">
        <v>421</v>
      </c>
    </row>
    <row r="30" spans="1:18">
      <c r="A30" s="67"/>
      <c r="B30" s="67" t="s">
        <v>403</v>
      </c>
      <c r="C30" s="67" t="s">
        <v>412</v>
      </c>
      <c r="D30" s="67" t="s">
        <v>628</v>
      </c>
      <c r="E30" s="67">
        <v>12</v>
      </c>
      <c r="F30" s="67" t="s">
        <v>236</v>
      </c>
      <c r="G30" s="67" t="s">
        <v>236</v>
      </c>
      <c r="H30" s="67" t="s">
        <v>172</v>
      </c>
      <c r="I30" s="67">
        <v>24</v>
      </c>
      <c r="J30" s="67">
        <v>16.260000000000002</v>
      </c>
      <c r="K30" s="67">
        <v>19.510000000000002</v>
      </c>
      <c r="L30" s="76">
        <v>390.24</v>
      </c>
      <c r="M30" s="76">
        <v>468.24</v>
      </c>
      <c r="N30" s="67" t="s">
        <v>665</v>
      </c>
      <c r="O30" s="67" t="s">
        <v>377</v>
      </c>
      <c r="P30" s="67" t="s">
        <v>663</v>
      </c>
      <c r="Q30" s="67" t="s">
        <v>639</v>
      </c>
      <c r="R30" s="67" t="s">
        <v>425</v>
      </c>
    </row>
    <row r="31" spans="1:18">
      <c r="A31" s="67"/>
      <c r="B31" s="67" t="s">
        <v>404</v>
      </c>
      <c r="C31" s="67" t="s">
        <v>413</v>
      </c>
      <c r="D31" s="67" t="s">
        <v>628</v>
      </c>
      <c r="E31" s="67">
        <v>12</v>
      </c>
      <c r="F31" s="67" t="s">
        <v>237</v>
      </c>
      <c r="G31" s="67" t="s">
        <v>237</v>
      </c>
      <c r="H31" s="67" t="s">
        <v>172</v>
      </c>
      <c r="I31" s="67">
        <v>24</v>
      </c>
      <c r="J31" s="67">
        <v>16.420000000000002</v>
      </c>
      <c r="K31" s="67">
        <v>19.71</v>
      </c>
      <c r="L31" s="76">
        <v>394.08000000000004</v>
      </c>
      <c r="M31" s="76">
        <v>473.04</v>
      </c>
      <c r="N31" s="67" t="s">
        <v>666</v>
      </c>
      <c r="O31" s="67" t="s">
        <v>377</v>
      </c>
      <c r="P31" s="67" t="s">
        <v>663</v>
      </c>
      <c r="Q31" s="67" t="s">
        <v>640</v>
      </c>
      <c r="R31" s="67" t="s">
        <v>421</v>
      </c>
    </row>
    <row r="32" spans="1:18">
      <c r="A32" s="67"/>
      <c r="B32" s="67" t="s">
        <v>405</v>
      </c>
      <c r="C32" s="67" t="s">
        <v>414</v>
      </c>
      <c r="D32" s="67" t="s">
        <v>628</v>
      </c>
      <c r="E32" s="67">
        <v>36</v>
      </c>
      <c r="F32" s="67" t="s">
        <v>238</v>
      </c>
      <c r="G32" s="67" t="s">
        <v>238</v>
      </c>
      <c r="H32" s="67" t="s">
        <v>172</v>
      </c>
      <c r="I32" s="67">
        <v>36</v>
      </c>
      <c r="J32" s="67">
        <v>42.76</v>
      </c>
      <c r="K32" s="67">
        <v>51.31</v>
      </c>
      <c r="L32" s="76">
        <v>1026.24</v>
      </c>
      <c r="M32" s="76">
        <v>1231.44</v>
      </c>
      <c r="N32" s="67" t="s">
        <v>667</v>
      </c>
      <c r="O32" s="67" t="s">
        <v>621</v>
      </c>
      <c r="P32" s="67" t="s">
        <v>622</v>
      </c>
      <c r="Q32" s="67" t="s">
        <v>649</v>
      </c>
      <c r="R32" s="67" t="s">
        <v>430</v>
      </c>
    </row>
    <row r="33" spans="1:18">
      <c r="A33" s="67"/>
      <c r="B33" s="67" t="s">
        <v>407</v>
      </c>
      <c r="C33" s="67" t="s">
        <v>416</v>
      </c>
      <c r="D33" s="67" t="s">
        <v>628</v>
      </c>
      <c r="E33" s="67">
        <v>12</v>
      </c>
      <c r="F33" s="67" t="s">
        <v>240</v>
      </c>
      <c r="G33" s="67" t="s">
        <v>240</v>
      </c>
      <c r="H33" s="67" t="s">
        <v>172</v>
      </c>
      <c r="I33" s="67">
        <v>24</v>
      </c>
      <c r="J33" s="67">
        <v>16.18</v>
      </c>
      <c r="K33" s="67">
        <v>19.420000000000002</v>
      </c>
      <c r="L33" s="76">
        <v>388.32</v>
      </c>
      <c r="M33" s="76">
        <v>466.08000000000004</v>
      </c>
      <c r="N33" s="67" t="s">
        <v>669</v>
      </c>
      <c r="O33" s="67" t="s">
        <v>377</v>
      </c>
      <c r="P33" s="67" t="s">
        <v>663</v>
      </c>
      <c r="Q33" s="67" t="s">
        <v>642</v>
      </c>
      <c r="R33" s="67" t="s">
        <v>434</v>
      </c>
    </row>
    <row r="34" spans="1:18">
      <c r="A34" s="67"/>
      <c r="B34" s="67" t="s">
        <v>408</v>
      </c>
      <c r="C34" s="67" t="s">
        <v>417</v>
      </c>
      <c r="D34" s="67" t="s">
        <v>628</v>
      </c>
      <c r="E34" s="67">
        <v>36</v>
      </c>
      <c r="F34" s="67" t="s">
        <v>241</v>
      </c>
      <c r="G34" s="67" t="s">
        <v>241</v>
      </c>
      <c r="H34" s="67" t="s">
        <v>172</v>
      </c>
      <c r="I34" s="67">
        <v>36</v>
      </c>
      <c r="J34" s="67">
        <v>16.739999999999998</v>
      </c>
      <c r="K34" s="67">
        <v>20.09</v>
      </c>
      <c r="L34" s="76">
        <v>401.76</v>
      </c>
      <c r="M34" s="76">
        <v>482.15999999999997</v>
      </c>
      <c r="N34" s="67" t="s">
        <v>670</v>
      </c>
      <c r="O34" s="67" t="s">
        <v>621</v>
      </c>
      <c r="P34" s="67" t="s">
        <v>622</v>
      </c>
      <c r="Q34" s="67" t="s">
        <v>650</v>
      </c>
      <c r="R34" s="67" t="s">
        <v>436</v>
      </c>
    </row>
    <row r="35" spans="1:18">
      <c r="A35" s="67"/>
      <c r="B35" s="67" t="s">
        <v>478</v>
      </c>
      <c r="C35" s="67" t="s">
        <v>482</v>
      </c>
      <c r="D35" s="67" t="s">
        <v>628</v>
      </c>
      <c r="E35" s="67">
        <v>12</v>
      </c>
      <c r="F35" s="67" t="s">
        <v>252</v>
      </c>
      <c r="G35" s="67" t="s">
        <v>252</v>
      </c>
      <c r="H35" s="67" t="s">
        <v>172</v>
      </c>
      <c r="I35" s="67">
        <v>48</v>
      </c>
      <c r="J35" s="81">
        <v>20.079999999999998</v>
      </c>
      <c r="K35" s="81">
        <v>24.1</v>
      </c>
      <c r="L35" s="82">
        <v>963.83999999999992</v>
      </c>
      <c r="M35" s="82">
        <v>1156.8000000000002</v>
      </c>
      <c r="N35" s="67" t="s">
        <v>489</v>
      </c>
      <c r="O35" s="67" t="s">
        <v>377</v>
      </c>
      <c r="P35" s="67" t="s">
        <v>663</v>
      </c>
      <c r="Q35" s="67" t="s">
        <v>646</v>
      </c>
      <c r="R35" s="67" t="s">
        <v>490</v>
      </c>
    </row>
    <row r="36" spans="1:18">
      <c r="A36" s="67"/>
      <c r="B36" s="67" t="s">
        <v>479</v>
      </c>
      <c r="C36" s="67" t="s">
        <v>483</v>
      </c>
      <c r="D36" s="67" t="s">
        <v>628</v>
      </c>
      <c r="E36" s="67">
        <v>12</v>
      </c>
      <c r="F36" s="67" t="s">
        <v>253</v>
      </c>
      <c r="G36" s="67" t="s">
        <v>253</v>
      </c>
      <c r="H36" s="67" t="s">
        <v>172</v>
      </c>
      <c r="I36" s="67">
        <v>48</v>
      </c>
      <c r="J36" s="81">
        <v>15.68</v>
      </c>
      <c r="K36" s="81">
        <v>18.809999999999999</v>
      </c>
      <c r="L36" s="82">
        <v>752.64</v>
      </c>
      <c r="M36" s="82">
        <v>902.87999999999988</v>
      </c>
      <c r="N36" s="67" t="s">
        <v>491</v>
      </c>
      <c r="O36" s="67" t="s">
        <v>377</v>
      </c>
      <c r="P36" s="67" t="s">
        <v>663</v>
      </c>
      <c r="Q36" s="67" t="s">
        <v>647</v>
      </c>
      <c r="R36" s="67" t="s">
        <v>492</v>
      </c>
    </row>
    <row r="37" spans="1:18">
      <c r="A37" s="75" t="s">
        <v>28</v>
      </c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7">
        <v>3628.8</v>
      </c>
      <c r="M37" s="77">
        <v>4355.04</v>
      </c>
      <c r="N37" s="75"/>
      <c r="O37" s="75"/>
      <c r="P37" s="75"/>
      <c r="Q37" s="75"/>
      <c r="R37" s="75"/>
    </row>
    <row r="38" spans="1:18">
      <c r="A38" s="67"/>
      <c r="B38" s="67" t="s">
        <v>404</v>
      </c>
      <c r="C38" s="67" t="s">
        <v>413</v>
      </c>
      <c r="D38" s="67" t="s">
        <v>628</v>
      </c>
      <c r="E38" s="67">
        <v>12</v>
      </c>
      <c r="F38" s="67" t="s">
        <v>237</v>
      </c>
      <c r="G38" s="67" t="s">
        <v>237</v>
      </c>
      <c r="H38" s="67" t="s">
        <v>172</v>
      </c>
      <c r="I38" s="67">
        <v>96</v>
      </c>
      <c r="J38" s="67">
        <v>16.420000000000002</v>
      </c>
      <c r="K38" s="67">
        <v>19.71</v>
      </c>
      <c r="L38" s="76">
        <v>1576.3200000000002</v>
      </c>
      <c r="M38" s="76">
        <v>1892.16</v>
      </c>
      <c r="N38" s="67" t="s">
        <v>666</v>
      </c>
      <c r="O38" s="67" t="s">
        <v>377</v>
      </c>
      <c r="P38" s="67" t="s">
        <v>663</v>
      </c>
      <c r="Q38" s="67" t="s">
        <v>640</v>
      </c>
      <c r="R38" s="67" t="s">
        <v>421</v>
      </c>
    </row>
    <row r="39" spans="1:18">
      <c r="A39" s="67"/>
      <c r="B39" s="67" t="s">
        <v>405</v>
      </c>
      <c r="C39" s="67" t="s">
        <v>414</v>
      </c>
      <c r="D39" s="67" t="s">
        <v>628</v>
      </c>
      <c r="E39" s="67">
        <v>36</v>
      </c>
      <c r="F39" s="67" t="s">
        <v>238</v>
      </c>
      <c r="G39" s="67" t="s">
        <v>238</v>
      </c>
      <c r="H39" s="67" t="s">
        <v>172</v>
      </c>
      <c r="I39" s="67">
        <v>36</v>
      </c>
      <c r="J39" s="67">
        <v>42.76</v>
      </c>
      <c r="K39" s="67">
        <v>51.31</v>
      </c>
      <c r="L39" s="76">
        <v>2052.48</v>
      </c>
      <c r="M39" s="76">
        <v>2462.88</v>
      </c>
      <c r="N39" s="67" t="s">
        <v>667</v>
      </c>
      <c r="O39" s="67" t="s">
        <v>621</v>
      </c>
      <c r="P39" s="67" t="s">
        <v>622</v>
      </c>
      <c r="Q39" s="67" t="s">
        <v>649</v>
      </c>
      <c r="R39" s="67" t="s">
        <v>430</v>
      </c>
    </row>
    <row r="40" spans="1:18">
      <c r="A40" s="75" t="s">
        <v>31</v>
      </c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7">
        <v>88070.159999999974</v>
      </c>
      <c r="M40" s="77">
        <v>105685.44</v>
      </c>
      <c r="N40" s="75"/>
      <c r="O40" s="75"/>
      <c r="P40" s="75"/>
      <c r="Q40" s="75"/>
      <c r="R40" s="75"/>
    </row>
    <row r="41" spans="1:18">
      <c r="A41" s="67"/>
      <c r="B41" s="67" t="s">
        <v>401</v>
      </c>
      <c r="C41" s="67" t="s">
        <v>409</v>
      </c>
      <c r="D41" s="67" t="s">
        <v>628</v>
      </c>
      <c r="E41" s="67">
        <v>12</v>
      </c>
      <c r="F41" s="67" t="s">
        <v>410</v>
      </c>
      <c r="G41" s="67" t="s">
        <v>410</v>
      </c>
      <c r="H41" s="67" t="s">
        <v>172</v>
      </c>
      <c r="I41" s="67">
        <v>120</v>
      </c>
      <c r="J41" s="67">
        <v>21.69</v>
      </c>
      <c r="K41" s="67">
        <v>26.03</v>
      </c>
      <c r="L41" s="76">
        <v>2602.8000000000002</v>
      </c>
      <c r="M41" s="76">
        <v>3123.6000000000004</v>
      </c>
      <c r="N41" s="67" t="s">
        <v>662</v>
      </c>
      <c r="O41" s="67" t="s">
        <v>377</v>
      </c>
      <c r="P41" s="67" t="s">
        <v>663</v>
      </c>
      <c r="Q41" s="67" t="s">
        <v>637</v>
      </c>
      <c r="R41" s="67" t="s">
        <v>421</v>
      </c>
    </row>
    <row r="42" spans="1:18">
      <c r="A42" s="67"/>
      <c r="B42" s="67" t="s">
        <v>402</v>
      </c>
      <c r="C42" s="67" t="s">
        <v>411</v>
      </c>
      <c r="D42" s="67" t="s">
        <v>628</v>
      </c>
      <c r="E42" s="67">
        <v>12</v>
      </c>
      <c r="F42" s="67" t="s">
        <v>235</v>
      </c>
      <c r="G42" s="67" t="s">
        <v>235</v>
      </c>
      <c r="H42" s="67" t="s">
        <v>172</v>
      </c>
      <c r="I42" s="67">
        <v>2004</v>
      </c>
      <c r="J42" s="67">
        <v>19.46</v>
      </c>
      <c r="K42" s="67">
        <v>23.35</v>
      </c>
      <c r="L42" s="76">
        <v>38997.840000000004</v>
      </c>
      <c r="M42" s="76">
        <v>46793.4</v>
      </c>
      <c r="N42" s="67" t="s">
        <v>664</v>
      </c>
      <c r="O42" s="67" t="s">
        <v>377</v>
      </c>
      <c r="P42" s="67" t="s">
        <v>663</v>
      </c>
      <c r="Q42" s="67" t="s">
        <v>638</v>
      </c>
      <c r="R42" s="67" t="s">
        <v>421</v>
      </c>
    </row>
    <row r="43" spans="1:18">
      <c r="A43" s="67"/>
      <c r="B43" s="67" t="s">
        <v>403</v>
      </c>
      <c r="C43" s="67" t="s">
        <v>412</v>
      </c>
      <c r="D43" s="67" t="s">
        <v>628</v>
      </c>
      <c r="E43" s="67">
        <v>12</v>
      </c>
      <c r="F43" s="67" t="s">
        <v>236</v>
      </c>
      <c r="G43" s="67" t="s">
        <v>236</v>
      </c>
      <c r="H43" s="67" t="s">
        <v>172</v>
      </c>
      <c r="I43" s="67">
        <v>36</v>
      </c>
      <c r="J43" s="67">
        <v>16.260000000000002</v>
      </c>
      <c r="K43" s="67">
        <v>19.510000000000002</v>
      </c>
      <c r="L43" s="76">
        <v>585.36</v>
      </c>
      <c r="M43" s="76">
        <v>702.36</v>
      </c>
      <c r="N43" s="67" t="s">
        <v>665</v>
      </c>
      <c r="O43" s="67" t="s">
        <v>377</v>
      </c>
      <c r="P43" s="67" t="s">
        <v>663</v>
      </c>
      <c r="Q43" s="67" t="s">
        <v>639</v>
      </c>
      <c r="R43" s="67" t="s">
        <v>425</v>
      </c>
    </row>
    <row r="44" spans="1:18">
      <c r="A44" s="67"/>
      <c r="B44" s="67" t="s">
        <v>405</v>
      </c>
      <c r="C44" s="67" t="s">
        <v>414</v>
      </c>
      <c r="D44" s="67" t="s">
        <v>628</v>
      </c>
      <c r="E44" s="67">
        <v>36</v>
      </c>
      <c r="F44" s="67" t="s">
        <v>238</v>
      </c>
      <c r="G44" s="67" t="s">
        <v>238</v>
      </c>
      <c r="H44" s="67" t="s">
        <v>172</v>
      </c>
      <c r="I44" s="67">
        <v>108</v>
      </c>
      <c r="J44" s="67">
        <v>42.76</v>
      </c>
      <c r="K44" s="67">
        <v>51.31</v>
      </c>
      <c r="L44" s="76">
        <v>5131.2</v>
      </c>
      <c r="M44" s="76">
        <v>6157.2000000000007</v>
      </c>
      <c r="N44" s="67" t="s">
        <v>667</v>
      </c>
      <c r="O44" s="67" t="s">
        <v>621</v>
      </c>
      <c r="P44" s="67" t="s">
        <v>622</v>
      </c>
      <c r="Q44" s="67" t="s">
        <v>649</v>
      </c>
      <c r="R44" s="67" t="s">
        <v>430</v>
      </c>
    </row>
    <row r="45" spans="1:18">
      <c r="A45" s="67"/>
      <c r="B45" s="67" t="s">
        <v>407</v>
      </c>
      <c r="C45" s="67" t="s">
        <v>416</v>
      </c>
      <c r="D45" s="67" t="s">
        <v>628</v>
      </c>
      <c r="E45" s="67">
        <v>12</v>
      </c>
      <c r="F45" s="67" t="s">
        <v>240</v>
      </c>
      <c r="G45" s="67" t="s">
        <v>240</v>
      </c>
      <c r="H45" s="67" t="s">
        <v>172</v>
      </c>
      <c r="I45" s="67">
        <v>156</v>
      </c>
      <c r="J45" s="67">
        <v>16.18</v>
      </c>
      <c r="K45" s="67">
        <v>19.420000000000002</v>
      </c>
      <c r="L45" s="76">
        <v>2524.08</v>
      </c>
      <c r="M45" s="76">
        <v>3029.5200000000004</v>
      </c>
      <c r="N45" s="67" t="s">
        <v>669</v>
      </c>
      <c r="O45" s="67" t="s">
        <v>377</v>
      </c>
      <c r="P45" s="67" t="s">
        <v>663</v>
      </c>
      <c r="Q45" s="67" t="s">
        <v>642</v>
      </c>
      <c r="R45" s="67" t="s">
        <v>434</v>
      </c>
    </row>
    <row r="46" spans="1:18">
      <c r="A46" s="67"/>
      <c r="B46" s="67" t="s">
        <v>408</v>
      </c>
      <c r="C46" s="67" t="s">
        <v>417</v>
      </c>
      <c r="D46" s="67" t="s">
        <v>628</v>
      </c>
      <c r="E46" s="67">
        <v>36</v>
      </c>
      <c r="F46" s="67" t="s">
        <v>241</v>
      </c>
      <c r="G46" s="67" t="s">
        <v>241</v>
      </c>
      <c r="H46" s="67" t="s">
        <v>172</v>
      </c>
      <c r="I46" s="67">
        <v>1116</v>
      </c>
      <c r="J46" s="67">
        <v>16.739999999999998</v>
      </c>
      <c r="K46" s="67">
        <v>20.09</v>
      </c>
      <c r="L46" s="76">
        <v>18681.839999999997</v>
      </c>
      <c r="M46" s="76">
        <v>22420.44</v>
      </c>
      <c r="N46" s="67" t="s">
        <v>670</v>
      </c>
      <c r="O46" s="67" t="s">
        <v>621</v>
      </c>
      <c r="P46" s="67" t="s">
        <v>622</v>
      </c>
      <c r="Q46" s="67" t="s">
        <v>650</v>
      </c>
      <c r="R46" s="67" t="s">
        <v>436</v>
      </c>
    </row>
    <row r="47" spans="1:18">
      <c r="A47" s="67"/>
      <c r="B47" s="67" t="s">
        <v>437</v>
      </c>
      <c r="C47" s="67" t="s">
        <v>440</v>
      </c>
      <c r="D47" s="67" t="s">
        <v>628</v>
      </c>
      <c r="E47" s="67">
        <v>12</v>
      </c>
      <c r="F47" s="67" t="s">
        <v>242</v>
      </c>
      <c r="G47" s="67" t="s">
        <v>242</v>
      </c>
      <c r="H47" s="67" t="s">
        <v>172</v>
      </c>
      <c r="I47" s="67">
        <v>120</v>
      </c>
      <c r="J47" s="67">
        <v>20.47</v>
      </c>
      <c r="K47" s="67">
        <v>24.56</v>
      </c>
      <c r="L47" s="76">
        <v>2456.3999999999996</v>
      </c>
      <c r="M47" s="76">
        <v>2947.2</v>
      </c>
      <c r="N47" s="67" t="s">
        <v>443</v>
      </c>
      <c r="O47" s="67" t="s">
        <v>377</v>
      </c>
      <c r="P47" s="67" t="s">
        <v>663</v>
      </c>
      <c r="Q47" s="67" t="s">
        <v>643</v>
      </c>
      <c r="R47" s="67" t="s">
        <v>434</v>
      </c>
    </row>
    <row r="48" spans="1:18">
      <c r="A48" s="67"/>
      <c r="B48" s="67" t="s">
        <v>438</v>
      </c>
      <c r="C48" s="67" t="s">
        <v>441</v>
      </c>
      <c r="D48" s="67" t="s">
        <v>628</v>
      </c>
      <c r="E48" s="67">
        <v>12</v>
      </c>
      <c r="F48" s="67" t="s">
        <v>243</v>
      </c>
      <c r="G48" s="67" t="s">
        <v>243</v>
      </c>
      <c r="H48" s="67" t="s">
        <v>172</v>
      </c>
      <c r="I48" s="67">
        <v>276</v>
      </c>
      <c r="J48" s="67">
        <v>17.73</v>
      </c>
      <c r="K48" s="67">
        <v>21.28</v>
      </c>
      <c r="L48" s="76">
        <v>4893.4800000000005</v>
      </c>
      <c r="M48" s="76">
        <v>5873.2800000000007</v>
      </c>
      <c r="N48" s="67" t="s">
        <v>446</v>
      </c>
      <c r="O48" s="67" t="s">
        <v>377</v>
      </c>
      <c r="P48" s="67" t="s">
        <v>663</v>
      </c>
      <c r="Q48" s="67" t="s">
        <v>644</v>
      </c>
      <c r="R48" s="67" t="s">
        <v>434</v>
      </c>
    </row>
    <row r="49" spans="1:18">
      <c r="A49" s="67"/>
      <c r="B49" s="67" t="s">
        <v>439</v>
      </c>
      <c r="C49" s="67" t="s">
        <v>442</v>
      </c>
      <c r="D49" s="67" t="s">
        <v>628</v>
      </c>
      <c r="E49" s="67">
        <v>12</v>
      </c>
      <c r="F49" s="67" t="s">
        <v>244</v>
      </c>
      <c r="G49" s="67" t="s">
        <v>244</v>
      </c>
      <c r="H49" s="67" t="s">
        <v>172</v>
      </c>
      <c r="I49" s="67">
        <v>420</v>
      </c>
      <c r="J49" s="67">
        <v>21.37</v>
      </c>
      <c r="K49" s="67">
        <v>25.65</v>
      </c>
      <c r="L49" s="76">
        <v>8975.4</v>
      </c>
      <c r="M49" s="76">
        <v>10773</v>
      </c>
      <c r="N49" s="67" t="s">
        <v>447</v>
      </c>
      <c r="O49" s="67" t="s">
        <v>377</v>
      </c>
      <c r="P49" s="67" t="s">
        <v>671</v>
      </c>
      <c r="Q49" s="67" t="s">
        <v>645</v>
      </c>
      <c r="R49" s="67" t="s">
        <v>432</v>
      </c>
    </row>
    <row r="50" spans="1:18">
      <c r="A50" s="67"/>
      <c r="B50" s="67" t="s">
        <v>478</v>
      </c>
      <c r="C50" s="67" t="s">
        <v>482</v>
      </c>
      <c r="D50" s="67" t="s">
        <v>628</v>
      </c>
      <c r="E50" s="67">
        <v>12</v>
      </c>
      <c r="F50" s="67" t="s">
        <v>252</v>
      </c>
      <c r="G50" s="67" t="s">
        <v>252</v>
      </c>
      <c r="H50" s="67" t="s">
        <v>172</v>
      </c>
      <c r="I50" s="67">
        <v>48</v>
      </c>
      <c r="J50" s="81">
        <v>20.079999999999998</v>
      </c>
      <c r="K50" s="81">
        <v>24.1</v>
      </c>
      <c r="L50" s="82">
        <v>963.83999999999992</v>
      </c>
      <c r="M50" s="82">
        <v>1156.8000000000002</v>
      </c>
      <c r="N50" s="67" t="s">
        <v>489</v>
      </c>
      <c r="O50" s="67" t="s">
        <v>377</v>
      </c>
      <c r="P50" s="67" t="s">
        <v>663</v>
      </c>
      <c r="Q50" s="67" t="s">
        <v>646</v>
      </c>
      <c r="R50" s="67" t="s">
        <v>490</v>
      </c>
    </row>
    <row r="51" spans="1:18">
      <c r="A51" s="67"/>
      <c r="B51" s="67" t="s">
        <v>479</v>
      </c>
      <c r="C51" s="67" t="s">
        <v>483</v>
      </c>
      <c r="D51" s="67" t="s">
        <v>628</v>
      </c>
      <c r="E51" s="67">
        <v>12</v>
      </c>
      <c r="F51" s="67" t="s">
        <v>253</v>
      </c>
      <c r="G51" s="67" t="s">
        <v>253</v>
      </c>
      <c r="H51" s="67" t="s">
        <v>172</v>
      </c>
      <c r="I51" s="67">
        <v>144</v>
      </c>
      <c r="J51" s="81">
        <v>15.68</v>
      </c>
      <c r="K51" s="81">
        <v>18.809999999999999</v>
      </c>
      <c r="L51" s="82">
        <v>2257.92</v>
      </c>
      <c r="M51" s="82">
        <v>2708.64</v>
      </c>
      <c r="N51" s="67" t="s">
        <v>491</v>
      </c>
      <c r="O51" s="67" t="s">
        <v>377</v>
      </c>
      <c r="P51" s="67" t="s">
        <v>663</v>
      </c>
      <c r="Q51" s="67" t="s">
        <v>647</v>
      </c>
      <c r="R51" s="67" t="s">
        <v>492</v>
      </c>
    </row>
    <row r="52" spans="1:18">
      <c r="A52" s="75" t="s">
        <v>30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7">
        <v>13014</v>
      </c>
      <c r="M52" s="77">
        <v>15618</v>
      </c>
      <c r="N52" s="75"/>
      <c r="O52" s="75"/>
      <c r="P52" s="75"/>
      <c r="Q52" s="75"/>
      <c r="R52" s="75"/>
    </row>
    <row r="53" spans="1:18">
      <c r="A53" s="67"/>
      <c r="B53" s="67" t="s">
        <v>401</v>
      </c>
      <c r="C53" s="67" t="s">
        <v>409</v>
      </c>
      <c r="D53" s="67" t="s">
        <v>628</v>
      </c>
      <c r="E53" s="67">
        <v>12</v>
      </c>
      <c r="F53" s="67" t="s">
        <v>410</v>
      </c>
      <c r="G53" s="67" t="s">
        <v>410</v>
      </c>
      <c r="H53" s="67" t="s">
        <v>172</v>
      </c>
      <c r="I53" s="67">
        <v>600</v>
      </c>
      <c r="J53" s="67">
        <v>21.69</v>
      </c>
      <c r="K53" s="67">
        <v>26.03</v>
      </c>
      <c r="L53" s="76">
        <v>13014</v>
      </c>
      <c r="M53" s="76">
        <v>15618</v>
      </c>
      <c r="N53" s="67" t="s">
        <v>662</v>
      </c>
      <c r="O53" s="67" t="s">
        <v>377</v>
      </c>
      <c r="P53" s="67" t="s">
        <v>663</v>
      </c>
      <c r="Q53" s="67" t="s">
        <v>637</v>
      </c>
      <c r="R53" s="67" t="s">
        <v>421</v>
      </c>
    </row>
    <row r="54" spans="1:18">
      <c r="A54" s="75" t="s">
        <v>29</v>
      </c>
      <c r="B54" s="75"/>
      <c r="C54" s="75"/>
      <c r="D54" s="75"/>
      <c r="E54" s="75"/>
      <c r="F54" s="75"/>
      <c r="G54" s="75"/>
      <c r="H54" s="75"/>
      <c r="I54" s="75"/>
      <c r="J54" s="75"/>
      <c r="K54" s="75"/>
      <c r="L54" s="77">
        <v>17382.72</v>
      </c>
      <c r="M54" s="77">
        <v>20858.88</v>
      </c>
      <c r="N54" s="75"/>
      <c r="O54" s="75"/>
      <c r="P54" s="75"/>
      <c r="Q54" s="75"/>
      <c r="R54" s="75"/>
    </row>
    <row r="55" spans="1:18">
      <c r="A55" s="67"/>
      <c r="B55" s="67" t="s">
        <v>402</v>
      </c>
      <c r="C55" s="67" t="s">
        <v>411</v>
      </c>
      <c r="D55" s="67" t="s">
        <v>628</v>
      </c>
      <c r="E55" s="67">
        <v>12</v>
      </c>
      <c r="F55" s="67" t="s">
        <v>235</v>
      </c>
      <c r="G55" s="67" t="s">
        <v>235</v>
      </c>
      <c r="H55" s="67" t="s">
        <v>172</v>
      </c>
      <c r="I55" s="67">
        <v>300</v>
      </c>
      <c r="J55" s="67">
        <v>19.46</v>
      </c>
      <c r="K55" s="67">
        <v>23.35</v>
      </c>
      <c r="L55" s="76">
        <v>5838</v>
      </c>
      <c r="M55" s="76">
        <v>7005</v>
      </c>
      <c r="N55" s="67" t="s">
        <v>664</v>
      </c>
      <c r="O55" s="67" t="s">
        <v>377</v>
      </c>
      <c r="P55" s="67" t="s">
        <v>663</v>
      </c>
      <c r="Q55" s="67" t="s">
        <v>638</v>
      </c>
      <c r="R55" s="67" t="s">
        <v>421</v>
      </c>
    </row>
    <row r="56" spans="1:18">
      <c r="A56" s="67"/>
      <c r="B56" s="67" t="s">
        <v>403</v>
      </c>
      <c r="C56" s="67" t="s">
        <v>412</v>
      </c>
      <c r="D56" s="67" t="s">
        <v>628</v>
      </c>
      <c r="E56" s="67">
        <v>12</v>
      </c>
      <c r="F56" s="67" t="s">
        <v>236</v>
      </c>
      <c r="G56" s="67" t="s">
        <v>236</v>
      </c>
      <c r="H56" s="67" t="s">
        <v>172</v>
      </c>
      <c r="I56" s="67">
        <v>504</v>
      </c>
      <c r="J56" s="67">
        <v>16.260000000000002</v>
      </c>
      <c r="K56" s="67">
        <v>19.510000000000002</v>
      </c>
      <c r="L56" s="76">
        <v>8195.0400000000009</v>
      </c>
      <c r="M56" s="76">
        <v>9833.0400000000009</v>
      </c>
      <c r="N56" s="67" t="s">
        <v>665</v>
      </c>
      <c r="O56" s="67" t="s">
        <v>377</v>
      </c>
      <c r="P56" s="67" t="s">
        <v>663</v>
      </c>
      <c r="Q56" s="67" t="s">
        <v>639</v>
      </c>
      <c r="R56" s="67" t="s">
        <v>425</v>
      </c>
    </row>
    <row r="57" spans="1:18">
      <c r="A57" s="67"/>
      <c r="B57" s="67" t="s">
        <v>404</v>
      </c>
      <c r="C57" s="67" t="s">
        <v>413</v>
      </c>
      <c r="D57" s="67" t="s">
        <v>628</v>
      </c>
      <c r="E57" s="67">
        <v>12</v>
      </c>
      <c r="F57" s="67" t="s">
        <v>237</v>
      </c>
      <c r="G57" s="67" t="s">
        <v>237</v>
      </c>
      <c r="H57" s="67" t="s">
        <v>172</v>
      </c>
      <c r="I57" s="67">
        <v>204</v>
      </c>
      <c r="J57" s="67">
        <v>16.420000000000002</v>
      </c>
      <c r="K57" s="67">
        <v>19.71</v>
      </c>
      <c r="L57" s="76">
        <v>3349.6800000000003</v>
      </c>
      <c r="M57" s="76">
        <v>4020.84</v>
      </c>
      <c r="N57" s="67" t="s">
        <v>666</v>
      </c>
      <c r="O57" s="67" t="s">
        <v>377</v>
      </c>
      <c r="P57" s="67" t="s">
        <v>663</v>
      </c>
      <c r="Q57" s="67" t="s">
        <v>640</v>
      </c>
      <c r="R57" s="67" t="s">
        <v>421</v>
      </c>
    </row>
    <row r="58" spans="1:18">
      <c r="A58" s="75" t="s">
        <v>19</v>
      </c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7">
        <v>13408.199999999997</v>
      </c>
      <c r="M58" s="77">
        <v>16089.960000000001</v>
      </c>
      <c r="N58" s="75"/>
      <c r="O58" s="75"/>
      <c r="P58" s="75"/>
      <c r="Q58" s="75"/>
      <c r="R58" s="75"/>
    </row>
    <row r="59" spans="1:18">
      <c r="A59" s="67"/>
      <c r="B59" s="67" t="s">
        <v>403</v>
      </c>
      <c r="C59" s="67" t="s">
        <v>412</v>
      </c>
      <c r="D59" s="67" t="s">
        <v>628</v>
      </c>
      <c r="E59" s="67">
        <v>12</v>
      </c>
      <c r="F59" s="67" t="s">
        <v>236</v>
      </c>
      <c r="G59" s="67" t="s">
        <v>236</v>
      </c>
      <c r="H59" s="67" t="s">
        <v>172</v>
      </c>
      <c r="I59" s="67">
        <v>48</v>
      </c>
      <c r="J59" s="67">
        <v>16.260000000000002</v>
      </c>
      <c r="K59" s="67">
        <v>19.510000000000002</v>
      </c>
      <c r="L59" s="76">
        <v>780.48</v>
      </c>
      <c r="M59" s="76">
        <v>936.48</v>
      </c>
      <c r="N59" s="67" t="s">
        <v>665</v>
      </c>
      <c r="O59" s="67" t="s">
        <v>377</v>
      </c>
      <c r="P59" s="67" t="s">
        <v>663</v>
      </c>
      <c r="Q59" s="67" t="s">
        <v>639</v>
      </c>
      <c r="R59" s="67" t="s">
        <v>425</v>
      </c>
    </row>
    <row r="60" spans="1:18">
      <c r="A60" s="67"/>
      <c r="B60" s="67" t="s">
        <v>438</v>
      </c>
      <c r="C60" s="67" t="s">
        <v>441</v>
      </c>
      <c r="D60" s="67" t="s">
        <v>628</v>
      </c>
      <c r="E60" s="67">
        <v>12</v>
      </c>
      <c r="F60" s="67" t="s">
        <v>243</v>
      </c>
      <c r="G60" s="67" t="s">
        <v>243</v>
      </c>
      <c r="H60" s="67" t="s">
        <v>172</v>
      </c>
      <c r="I60" s="67">
        <v>60</v>
      </c>
      <c r="J60" s="67">
        <v>17.73</v>
      </c>
      <c r="K60" s="67">
        <v>21.28</v>
      </c>
      <c r="L60" s="76">
        <v>1063.8</v>
      </c>
      <c r="M60" s="76">
        <v>1276.8000000000002</v>
      </c>
      <c r="N60" s="67" t="s">
        <v>446</v>
      </c>
      <c r="O60" s="67" t="s">
        <v>377</v>
      </c>
      <c r="P60" s="67" t="s">
        <v>663</v>
      </c>
      <c r="Q60" s="67" t="s">
        <v>644</v>
      </c>
      <c r="R60" s="67" t="s">
        <v>434</v>
      </c>
    </row>
    <row r="61" spans="1:18">
      <c r="A61" s="67"/>
      <c r="B61" s="67" t="s">
        <v>478</v>
      </c>
      <c r="C61" s="67" t="s">
        <v>482</v>
      </c>
      <c r="D61" s="67" t="s">
        <v>628</v>
      </c>
      <c r="E61" s="67">
        <v>12</v>
      </c>
      <c r="F61" s="67" t="s">
        <v>252</v>
      </c>
      <c r="G61" s="67" t="s">
        <v>252</v>
      </c>
      <c r="H61" s="67" t="s">
        <v>172</v>
      </c>
      <c r="I61" s="67">
        <v>300</v>
      </c>
      <c r="J61" s="81">
        <v>20.079999999999998</v>
      </c>
      <c r="K61" s="81">
        <v>24.1</v>
      </c>
      <c r="L61" s="82">
        <v>6023.9999999999991</v>
      </c>
      <c r="M61" s="82">
        <v>7230</v>
      </c>
      <c r="N61" s="67" t="s">
        <v>489</v>
      </c>
      <c r="O61" s="67" t="s">
        <v>377</v>
      </c>
      <c r="P61" s="67" t="s">
        <v>663</v>
      </c>
      <c r="Q61" s="67" t="s">
        <v>646</v>
      </c>
      <c r="R61" s="67" t="s">
        <v>490</v>
      </c>
    </row>
    <row r="62" spans="1:18">
      <c r="A62" s="67"/>
      <c r="B62" s="67" t="s">
        <v>479</v>
      </c>
      <c r="C62" s="67" t="s">
        <v>483</v>
      </c>
      <c r="D62" s="67" t="s">
        <v>628</v>
      </c>
      <c r="E62" s="67">
        <v>12</v>
      </c>
      <c r="F62" s="67" t="s">
        <v>253</v>
      </c>
      <c r="G62" s="67" t="s">
        <v>253</v>
      </c>
      <c r="H62" s="67" t="s">
        <v>172</v>
      </c>
      <c r="I62" s="67">
        <v>204</v>
      </c>
      <c r="J62" s="81">
        <v>15.68</v>
      </c>
      <c r="K62" s="81">
        <v>18.809999999999999</v>
      </c>
      <c r="L62" s="82">
        <v>3198.72</v>
      </c>
      <c r="M62" s="82">
        <v>3837.24</v>
      </c>
      <c r="N62" s="67" t="s">
        <v>491</v>
      </c>
      <c r="O62" s="67" t="s">
        <v>377</v>
      </c>
      <c r="P62" s="67" t="s">
        <v>663</v>
      </c>
      <c r="Q62" s="67" t="s">
        <v>647</v>
      </c>
      <c r="R62" s="67" t="s">
        <v>492</v>
      </c>
    </row>
    <row r="63" spans="1:18">
      <c r="A63" s="75" t="s">
        <v>16</v>
      </c>
      <c r="B63" s="75"/>
      <c r="C63" s="75"/>
      <c r="D63" s="75"/>
      <c r="E63" s="75"/>
      <c r="F63" s="75"/>
      <c r="G63" s="75"/>
      <c r="H63" s="75"/>
      <c r="I63" s="75"/>
      <c r="J63" s="75"/>
      <c r="K63" s="75"/>
      <c r="L63" s="77">
        <v>44938.2</v>
      </c>
      <c r="M63" s="77">
        <v>53931.600000000006</v>
      </c>
      <c r="N63" s="75"/>
      <c r="O63" s="75"/>
      <c r="P63" s="75"/>
      <c r="Q63" s="75"/>
      <c r="R63" s="75"/>
    </row>
    <row r="64" spans="1:18">
      <c r="A64" s="67"/>
      <c r="B64" s="67" t="s">
        <v>401</v>
      </c>
      <c r="C64" s="67" t="s">
        <v>409</v>
      </c>
      <c r="D64" s="67" t="s">
        <v>628</v>
      </c>
      <c r="E64" s="67">
        <v>12</v>
      </c>
      <c r="F64" s="67" t="s">
        <v>410</v>
      </c>
      <c r="G64" s="67" t="s">
        <v>410</v>
      </c>
      <c r="H64" s="67" t="s">
        <v>172</v>
      </c>
      <c r="I64" s="67">
        <v>960</v>
      </c>
      <c r="J64" s="67">
        <v>21.69</v>
      </c>
      <c r="K64" s="67">
        <v>26.03</v>
      </c>
      <c r="L64" s="76">
        <v>20822.400000000001</v>
      </c>
      <c r="M64" s="76">
        <v>24988.800000000003</v>
      </c>
      <c r="N64" s="67" t="s">
        <v>662</v>
      </c>
      <c r="O64" s="67" t="s">
        <v>377</v>
      </c>
      <c r="P64" s="67" t="s">
        <v>663</v>
      </c>
      <c r="Q64" s="67" t="s">
        <v>637</v>
      </c>
      <c r="R64" s="67" t="s">
        <v>421</v>
      </c>
    </row>
    <row r="65" spans="1:18">
      <c r="A65" s="67"/>
      <c r="B65" s="67" t="s">
        <v>407</v>
      </c>
      <c r="C65" s="67" t="s">
        <v>416</v>
      </c>
      <c r="D65" s="67" t="s">
        <v>628</v>
      </c>
      <c r="E65" s="67">
        <v>12</v>
      </c>
      <c r="F65" s="67" t="s">
        <v>240</v>
      </c>
      <c r="G65" s="67" t="s">
        <v>240</v>
      </c>
      <c r="H65" s="67" t="s">
        <v>172</v>
      </c>
      <c r="I65" s="67">
        <v>600</v>
      </c>
      <c r="J65" s="67">
        <v>16.18</v>
      </c>
      <c r="K65" s="67">
        <v>19.420000000000002</v>
      </c>
      <c r="L65" s="76">
        <v>9708</v>
      </c>
      <c r="M65" s="76">
        <v>11652.000000000002</v>
      </c>
      <c r="N65" s="67" t="s">
        <v>669</v>
      </c>
      <c r="O65" s="67" t="s">
        <v>377</v>
      </c>
      <c r="P65" s="67" t="s">
        <v>663</v>
      </c>
      <c r="Q65" s="67" t="s">
        <v>642</v>
      </c>
      <c r="R65" s="67" t="s">
        <v>434</v>
      </c>
    </row>
    <row r="66" spans="1:18">
      <c r="A66" s="67"/>
      <c r="B66" s="67" t="s">
        <v>438</v>
      </c>
      <c r="C66" s="67" t="s">
        <v>441</v>
      </c>
      <c r="D66" s="67" t="s">
        <v>628</v>
      </c>
      <c r="E66" s="67">
        <v>12</v>
      </c>
      <c r="F66" s="67" t="s">
        <v>243</v>
      </c>
      <c r="G66" s="67" t="s">
        <v>243</v>
      </c>
      <c r="H66" s="67" t="s">
        <v>172</v>
      </c>
      <c r="I66" s="67">
        <v>60</v>
      </c>
      <c r="J66" s="67">
        <v>17.73</v>
      </c>
      <c r="K66" s="67">
        <v>21.28</v>
      </c>
      <c r="L66" s="76">
        <v>1063.8</v>
      </c>
      <c r="M66" s="76">
        <v>1276.8000000000002</v>
      </c>
      <c r="N66" s="67" t="s">
        <v>446</v>
      </c>
      <c r="O66" s="67" t="s">
        <v>377</v>
      </c>
      <c r="P66" s="67" t="s">
        <v>663</v>
      </c>
      <c r="Q66" s="67" t="s">
        <v>644</v>
      </c>
      <c r="R66" s="67" t="s">
        <v>434</v>
      </c>
    </row>
    <row r="67" spans="1:18">
      <c r="A67" s="67"/>
      <c r="B67" s="67" t="s">
        <v>480</v>
      </c>
      <c r="C67" s="67" t="s">
        <v>484</v>
      </c>
      <c r="D67" s="67" t="s">
        <v>628</v>
      </c>
      <c r="E67" s="67">
        <v>12</v>
      </c>
      <c r="F67" s="67" t="s">
        <v>254</v>
      </c>
      <c r="G67" s="67" t="s">
        <v>254</v>
      </c>
      <c r="H67" s="67" t="s">
        <v>172</v>
      </c>
      <c r="I67" s="67">
        <v>600</v>
      </c>
      <c r="J67" s="81">
        <v>22.24</v>
      </c>
      <c r="K67" s="81">
        <v>26.69</v>
      </c>
      <c r="L67" s="82">
        <v>13343.999999999998</v>
      </c>
      <c r="M67" s="82">
        <v>16014</v>
      </c>
      <c r="N67" s="67" t="s">
        <v>493</v>
      </c>
      <c r="O67" s="67" t="s">
        <v>377</v>
      </c>
      <c r="P67" s="67" t="s">
        <v>663</v>
      </c>
      <c r="Q67" s="67" t="s">
        <v>648</v>
      </c>
      <c r="R67" s="67" t="s">
        <v>492</v>
      </c>
    </row>
    <row r="68" spans="1:18">
      <c r="A68" s="75" t="s">
        <v>20</v>
      </c>
      <c r="B68" s="75"/>
      <c r="C68" s="75"/>
      <c r="D68" s="75"/>
      <c r="E68" s="75"/>
      <c r="F68" s="75"/>
      <c r="G68" s="75"/>
      <c r="H68" s="75"/>
      <c r="I68" s="75"/>
      <c r="J68" s="75"/>
      <c r="K68" s="75"/>
      <c r="L68" s="77">
        <v>41429.520000000004</v>
      </c>
      <c r="M68" s="77">
        <v>49715.16</v>
      </c>
      <c r="N68" s="75"/>
      <c r="O68" s="75"/>
      <c r="P68" s="75"/>
      <c r="Q68" s="75"/>
      <c r="R68" s="75"/>
    </row>
    <row r="69" spans="1:18">
      <c r="A69" s="67"/>
      <c r="B69" s="67" t="s">
        <v>402</v>
      </c>
      <c r="C69" s="67" t="s">
        <v>411</v>
      </c>
      <c r="D69" s="67" t="s">
        <v>628</v>
      </c>
      <c r="E69" s="67">
        <v>12</v>
      </c>
      <c r="F69" s="67" t="s">
        <v>235</v>
      </c>
      <c r="G69" s="67" t="s">
        <v>235</v>
      </c>
      <c r="H69" s="67" t="s">
        <v>172</v>
      </c>
      <c r="I69" s="67">
        <v>300</v>
      </c>
      <c r="J69" s="67">
        <v>19.46</v>
      </c>
      <c r="K69" s="67">
        <v>23.35</v>
      </c>
      <c r="L69" s="76">
        <v>5838</v>
      </c>
      <c r="M69" s="76">
        <v>7005</v>
      </c>
      <c r="N69" s="67" t="s">
        <v>664</v>
      </c>
      <c r="O69" s="67" t="s">
        <v>377</v>
      </c>
      <c r="P69" s="67" t="s">
        <v>663</v>
      </c>
      <c r="Q69" s="67" t="s">
        <v>638</v>
      </c>
      <c r="R69" s="67" t="s">
        <v>421</v>
      </c>
    </row>
    <row r="70" spans="1:18">
      <c r="A70" s="67"/>
      <c r="B70" s="67" t="s">
        <v>404</v>
      </c>
      <c r="C70" s="67" t="s">
        <v>413</v>
      </c>
      <c r="D70" s="67" t="s">
        <v>628</v>
      </c>
      <c r="E70" s="67">
        <v>12</v>
      </c>
      <c r="F70" s="67" t="s">
        <v>237</v>
      </c>
      <c r="G70" s="67" t="s">
        <v>237</v>
      </c>
      <c r="H70" s="67" t="s">
        <v>172</v>
      </c>
      <c r="I70" s="67">
        <v>1080</v>
      </c>
      <c r="J70" s="67">
        <v>16.420000000000002</v>
      </c>
      <c r="K70" s="67">
        <v>19.71</v>
      </c>
      <c r="L70" s="76">
        <v>17733.600000000002</v>
      </c>
      <c r="M70" s="76">
        <v>21286.799999999999</v>
      </c>
      <c r="N70" s="67" t="s">
        <v>666</v>
      </c>
      <c r="O70" s="67" t="s">
        <v>377</v>
      </c>
      <c r="P70" s="67" t="s">
        <v>663</v>
      </c>
      <c r="Q70" s="67" t="s">
        <v>640</v>
      </c>
      <c r="R70" s="67" t="s">
        <v>421</v>
      </c>
    </row>
    <row r="71" spans="1:18">
      <c r="A71" s="67"/>
      <c r="B71" s="67" t="s">
        <v>405</v>
      </c>
      <c r="C71" s="67" t="s">
        <v>414</v>
      </c>
      <c r="D71" s="67" t="s">
        <v>628</v>
      </c>
      <c r="E71" s="67">
        <v>36</v>
      </c>
      <c r="F71" s="67" t="s">
        <v>238</v>
      </c>
      <c r="G71" s="67" t="s">
        <v>238</v>
      </c>
      <c r="H71" s="67" t="s">
        <v>172</v>
      </c>
      <c r="I71" s="67">
        <v>36</v>
      </c>
      <c r="J71" s="67">
        <v>42.76</v>
      </c>
      <c r="K71" s="67">
        <v>51.31</v>
      </c>
      <c r="L71" s="76">
        <v>2052.48</v>
      </c>
      <c r="M71" s="76">
        <v>2462.88</v>
      </c>
      <c r="N71" s="67" t="s">
        <v>667</v>
      </c>
      <c r="O71" s="67" t="s">
        <v>621</v>
      </c>
      <c r="P71" s="67" t="s">
        <v>622</v>
      </c>
      <c r="Q71" s="67" t="s">
        <v>649</v>
      </c>
      <c r="R71" s="67" t="s">
        <v>430</v>
      </c>
    </row>
    <row r="72" spans="1:18">
      <c r="A72" s="67"/>
      <c r="B72" s="67" t="s">
        <v>479</v>
      </c>
      <c r="C72" s="67" t="s">
        <v>483</v>
      </c>
      <c r="D72" s="67" t="s">
        <v>628</v>
      </c>
      <c r="E72" s="67">
        <v>12</v>
      </c>
      <c r="F72" s="67" t="s">
        <v>253</v>
      </c>
      <c r="G72" s="67" t="s">
        <v>253</v>
      </c>
      <c r="H72" s="67" t="s">
        <v>172</v>
      </c>
      <c r="I72" s="67">
        <v>1008</v>
      </c>
      <c r="J72" s="81">
        <v>15.68</v>
      </c>
      <c r="K72" s="81">
        <v>18.809999999999999</v>
      </c>
      <c r="L72" s="82">
        <v>15805.44</v>
      </c>
      <c r="M72" s="82">
        <v>18960.48</v>
      </c>
      <c r="N72" s="67" t="s">
        <v>491</v>
      </c>
      <c r="O72" s="67" t="s">
        <v>377</v>
      </c>
      <c r="P72" s="67" t="s">
        <v>663</v>
      </c>
      <c r="Q72" s="67" t="s">
        <v>647</v>
      </c>
      <c r="R72" s="67" t="s">
        <v>492</v>
      </c>
    </row>
    <row r="73" spans="1:18">
      <c r="A73" s="75" t="s">
        <v>25</v>
      </c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7">
        <v>103040</v>
      </c>
      <c r="M73" s="77">
        <v>123680</v>
      </c>
      <c r="N73" s="75"/>
      <c r="O73" s="75"/>
      <c r="P73" s="75"/>
      <c r="Q73" s="75"/>
      <c r="R73" s="75"/>
    </row>
    <row r="74" spans="1:18">
      <c r="A74" s="67"/>
      <c r="B74" s="67" t="s">
        <v>477</v>
      </c>
      <c r="C74" s="67" t="s">
        <v>481</v>
      </c>
      <c r="D74" s="67" t="s">
        <v>628</v>
      </c>
      <c r="E74" s="67">
        <v>36</v>
      </c>
      <c r="F74" s="67" t="s">
        <v>251</v>
      </c>
      <c r="G74" s="67" t="s">
        <v>251</v>
      </c>
      <c r="H74" s="67" t="s">
        <v>172</v>
      </c>
      <c r="I74" s="67">
        <v>7992</v>
      </c>
      <c r="J74" s="81">
        <v>12.88</v>
      </c>
      <c r="K74" s="81">
        <v>15.46</v>
      </c>
      <c r="L74" s="82">
        <v>103040</v>
      </c>
      <c r="M74" s="82">
        <v>123680</v>
      </c>
      <c r="N74" s="67" t="s">
        <v>485</v>
      </c>
      <c r="O74" s="67" t="s">
        <v>621</v>
      </c>
      <c r="P74" s="67" t="s">
        <v>622</v>
      </c>
      <c r="Q74" s="67" t="s">
        <v>651</v>
      </c>
      <c r="R74" s="67" t="s">
        <v>488</v>
      </c>
    </row>
    <row r="75" spans="1:18">
      <c r="A75" s="75" t="s">
        <v>23</v>
      </c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7">
        <v>7747.1999999999989</v>
      </c>
      <c r="M75" s="77">
        <v>9297.6</v>
      </c>
      <c r="N75" s="75"/>
      <c r="O75" s="75"/>
      <c r="P75" s="75"/>
      <c r="Q75" s="75"/>
      <c r="R75" s="75"/>
    </row>
    <row r="76" spans="1:18">
      <c r="A76" s="67"/>
      <c r="B76" s="67" t="s">
        <v>478</v>
      </c>
      <c r="C76" s="67" t="s">
        <v>482</v>
      </c>
      <c r="D76" s="67" t="s">
        <v>628</v>
      </c>
      <c r="E76" s="67">
        <v>12</v>
      </c>
      <c r="F76" s="67" t="s">
        <v>252</v>
      </c>
      <c r="G76" s="67" t="s">
        <v>252</v>
      </c>
      <c r="H76" s="67" t="s">
        <v>172</v>
      </c>
      <c r="I76" s="67">
        <v>120</v>
      </c>
      <c r="J76" s="81">
        <v>20.079999999999998</v>
      </c>
      <c r="K76" s="81">
        <v>24.1</v>
      </c>
      <c r="L76" s="82">
        <v>2409.6</v>
      </c>
      <c r="M76" s="82">
        <v>2892</v>
      </c>
      <c r="N76" s="67" t="s">
        <v>489</v>
      </c>
      <c r="O76" s="67" t="s">
        <v>377</v>
      </c>
      <c r="P76" s="67" t="s">
        <v>663</v>
      </c>
      <c r="Q76" s="67" t="s">
        <v>646</v>
      </c>
      <c r="R76" s="67" t="s">
        <v>490</v>
      </c>
    </row>
    <row r="77" spans="1:18">
      <c r="A77" s="67"/>
      <c r="B77" s="67" t="s">
        <v>480</v>
      </c>
      <c r="C77" s="67" t="s">
        <v>484</v>
      </c>
      <c r="D77" s="67" t="s">
        <v>628</v>
      </c>
      <c r="E77" s="67">
        <v>12</v>
      </c>
      <c r="F77" s="67" t="s">
        <v>254</v>
      </c>
      <c r="G77" s="67" t="s">
        <v>254</v>
      </c>
      <c r="H77" s="67" t="s">
        <v>172</v>
      </c>
      <c r="I77" s="67">
        <v>240</v>
      </c>
      <c r="J77" s="81">
        <v>22.24</v>
      </c>
      <c r="K77" s="81">
        <v>26.69</v>
      </c>
      <c r="L77" s="82">
        <v>5337.5999999999995</v>
      </c>
      <c r="M77" s="82">
        <v>6405.6</v>
      </c>
      <c r="N77" s="67" t="s">
        <v>493</v>
      </c>
      <c r="O77" s="67" t="s">
        <v>377</v>
      </c>
      <c r="P77" s="67" t="s">
        <v>663</v>
      </c>
      <c r="Q77" s="67" t="s">
        <v>648</v>
      </c>
      <c r="R77" s="67" t="s">
        <v>492</v>
      </c>
    </row>
  </sheetData>
  <autoFilter ref="A3:R77" xr:uid="{68FBDFDD-F450-4512-B6D1-635259BBBDF8}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1D5E6-D6C1-4D0F-90B0-17F2CE4D38CA}">
  <sheetPr>
    <tabColor rgb="FFFFC000"/>
  </sheetPr>
  <dimension ref="A1:R49"/>
  <sheetViews>
    <sheetView tabSelected="1" topLeftCell="A16" workbookViewId="0">
      <selection activeCell="M43" sqref="M43"/>
    </sheetView>
  </sheetViews>
  <sheetFormatPr defaultRowHeight="15"/>
  <cols>
    <col min="12" max="13" width="10.140625" style="72" bestFit="1" customWidth="1"/>
    <col min="15" max="16" width="9.140625" style="66"/>
  </cols>
  <sheetData>
    <row r="1" spans="1:18">
      <c r="A1" t="s">
        <v>316</v>
      </c>
      <c r="B1" t="s">
        <v>341</v>
      </c>
      <c r="L1" s="72">
        <f>SUM(L4:L49)/2</f>
        <v>204819</v>
      </c>
      <c r="M1" s="72">
        <f>SUM(M4:M49)/2</f>
        <v>221204.52000000002</v>
      </c>
    </row>
    <row r="3" spans="1:18">
      <c r="A3" s="67" t="s">
        <v>796</v>
      </c>
      <c r="B3" s="67" t="s">
        <v>795</v>
      </c>
      <c r="C3" s="67" t="s">
        <v>303</v>
      </c>
      <c r="D3" s="67" t="s">
        <v>627</v>
      </c>
      <c r="E3" s="67" t="s">
        <v>629</v>
      </c>
      <c r="F3" s="67" t="s">
        <v>158</v>
      </c>
      <c r="G3" s="67" t="s">
        <v>305</v>
      </c>
      <c r="H3" s="67" t="s">
        <v>171</v>
      </c>
      <c r="I3" s="67"/>
      <c r="J3" s="67" t="s">
        <v>307</v>
      </c>
      <c r="K3" s="67" t="s">
        <v>308</v>
      </c>
      <c r="L3" s="76"/>
      <c r="M3" s="76"/>
      <c r="N3" s="67" t="s">
        <v>311</v>
      </c>
      <c r="O3" s="67" t="s">
        <v>312</v>
      </c>
      <c r="P3" s="67" t="s">
        <v>313</v>
      </c>
      <c r="Q3" s="67" t="s">
        <v>314</v>
      </c>
      <c r="R3" s="67" t="s">
        <v>315</v>
      </c>
    </row>
    <row r="4" spans="1:18">
      <c r="A4" s="75" t="s">
        <v>69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7">
        <f>SUM(L5:L5)</f>
        <v>110</v>
      </c>
      <c r="M4" s="77">
        <f>SUM(M5:M5)</f>
        <v>118.8</v>
      </c>
      <c r="N4" s="75"/>
      <c r="O4" s="75"/>
      <c r="P4" s="75"/>
      <c r="Q4" s="75"/>
      <c r="R4" s="75"/>
    </row>
    <row r="5" spans="1:18">
      <c r="A5" s="67"/>
      <c r="B5" s="67" t="s">
        <v>331</v>
      </c>
      <c r="C5" s="67" t="s">
        <v>334</v>
      </c>
      <c r="D5" s="67" t="s">
        <v>628</v>
      </c>
      <c r="E5" s="67">
        <v>1</v>
      </c>
      <c r="F5" s="67" t="s">
        <v>196</v>
      </c>
      <c r="G5" s="67" t="s">
        <v>196</v>
      </c>
      <c r="H5" s="67" t="s">
        <v>172</v>
      </c>
      <c r="I5" s="67">
        <v>2</v>
      </c>
      <c r="J5" s="67">
        <v>55</v>
      </c>
      <c r="K5" s="67">
        <v>59.4</v>
      </c>
      <c r="L5" s="76">
        <v>110</v>
      </c>
      <c r="M5" s="76">
        <v>118.8</v>
      </c>
      <c r="N5" s="67" t="s">
        <v>342</v>
      </c>
      <c r="O5" s="67" t="s">
        <v>658</v>
      </c>
      <c r="P5" s="67" t="s">
        <v>659</v>
      </c>
      <c r="Q5" s="67" t="s">
        <v>660</v>
      </c>
      <c r="R5" s="67" t="s">
        <v>344</v>
      </c>
    </row>
    <row r="6" spans="1:18">
      <c r="A6" s="75" t="s">
        <v>65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7">
        <f>SUM(L7:L9)</f>
        <v>1155</v>
      </c>
      <c r="M6" s="77">
        <f>SUM(M7:M9)</f>
        <v>1247.4000000000001</v>
      </c>
      <c r="N6" s="75"/>
      <c r="O6" s="75"/>
      <c r="P6" s="75"/>
      <c r="Q6" s="75"/>
      <c r="R6" s="75"/>
    </row>
    <row r="7" spans="1:18">
      <c r="A7" s="67"/>
      <c r="B7" s="67" t="s">
        <v>330</v>
      </c>
      <c r="C7" s="67" t="s">
        <v>333</v>
      </c>
      <c r="D7" s="67" t="s">
        <v>628</v>
      </c>
      <c r="E7" s="67">
        <v>1</v>
      </c>
      <c r="F7" s="67" t="s">
        <v>195</v>
      </c>
      <c r="G7" s="67" t="s">
        <v>195</v>
      </c>
      <c r="H7" s="67" t="s">
        <v>172</v>
      </c>
      <c r="I7" s="67">
        <v>5</v>
      </c>
      <c r="J7" s="67">
        <v>56</v>
      </c>
      <c r="K7" s="67">
        <v>60.48</v>
      </c>
      <c r="L7" s="76">
        <v>280</v>
      </c>
      <c r="M7" s="76">
        <v>302.39999999999998</v>
      </c>
      <c r="N7" s="67" t="s">
        <v>336</v>
      </c>
      <c r="O7" s="67" t="s">
        <v>658</v>
      </c>
      <c r="P7" s="67" t="s">
        <v>659</v>
      </c>
      <c r="Q7" s="67" t="s">
        <v>339</v>
      </c>
      <c r="R7" s="67" t="s">
        <v>340</v>
      </c>
    </row>
    <row r="8" spans="1:18">
      <c r="A8" s="67"/>
      <c r="B8" s="67" t="s">
        <v>331</v>
      </c>
      <c r="C8" s="67" t="s">
        <v>334</v>
      </c>
      <c r="D8" s="67" t="s">
        <v>628</v>
      </c>
      <c r="E8" s="67">
        <v>1</v>
      </c>
      <c r="F8" s="67" t="s">
        <v>196</v>
      </c>
      <c r="G8" s="67" t="s">
        <v>196</v>
      </c>
      <c r="H8" s="67" t="s">
        <v>172</v>
      </c>
      <c r="I8" s="67">
        <v>5</v>
      </c>
      <c r="J8" s="67">
        <v>55</v>
      </c>
      <c r="K8" s="67">
        <v>59.4</v>
      </c>
      <c r="L8" s="76">
        <v>275</v>
      </c>
      <c r="M8" s="76">
        <v>297</v>
      </c>
      <c r="N8" s="67" t="s">
        <v>342</v>
      </c>
      <c r="O8" s="67" t="s">
        <v>658</v>
      </c>
      <c r="P8" s="67" t="s">
        <v>659</v>
      </c>
      <c r="Q8" s="67" t="s">
        <v>660</v>
      </c>
      <c r="R8" s="67" t="s">
        <v>344</v>
      </c>
    </row>
    <row r="9" spans="1:18">
      <c r="A9" s="67"/>
      <c r="B9" s="67" t="s">
        <v>332</v>
      </c>
      <c r="C9" s="67" t="s">
        <v>335</v>
      </c>
      <c r="D9" s="67" t="s">
        <v>628</v>
      </c>
      <c r="E9" s="67">
        <v>1</v>
      </c>
      <c r="F9" s="67" t="s">
        <v>197</v>
      </c>
      <c r="G9" s="67" t="s">
        <v>197</v>
      </c>
      <c r="H9" s="67" t="s">
        <v>172</v>
      </c>
      <c r="I9" s="67">
        <v>5</v>
      </c>
      <c r="J9" s="67">
        <v>120</v>
      </c>
      <c r="K9" s="67">
        <v>129.6</v>
      </c>
      <c r="L9" s="76">
        <v>600</v>
      </c>
      <c r="M9" s="76">
        <v>648</v>
      </c>
      <c r="N9" s="67" t="s">
        <v>345</v>
      </c>
      <c r="O9" s="67" t="s">
        <v>658</v>
      </c>
      <c r="P9" s="67" t="s">
        <v>659</v>
      </c>
      <c r="Q9" s="67" t="s">
        <v>661</v>
      </c>
      <c r="R9" s="67" t="s">
        <v>347</v>
      </c>
    </row>
    <row r="10" spans="1:18">
      <c r="A10" s="75" t="s">
        <v>60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7">
        <f>SUM(L11:L13)</f>
        <v>990</v>
      </c>
      <c r="M10" s="77">
        <f>SUM(M11:M13)</f>
        <v>1069.2</v>
      </c>
      <c r="N10" s="75"/>
      <c r="O10" s="75"/>
      <c r="P10" s="75"/>
      <c r="Q10" s="75"/>
      <c r="R10" s="75"/>
    </row>
    <row r="11" spans="1:18">
      <c r="A11" s="67"/>
      <c r="B11" s="67" t="s">
        <v>330</v>
      </c>
      <c r="C11" s="67" t="s">
        <v>333</v>
      </c>
      <c r="D11" s="67" t="s">
        <v>628</v>
      </c>
      <c r="E11" s="67">
        <v>1</v>
      </c>
      <c r="F11" s="67" t="s">
        <v>195</v>
      </c>
      <c r="G11" s="67" t="s">
        <v>195</v>
      </c>
      <c r="H11" s="67" t="s">
        <v>172</v>
      </c>
      <c r="I11" s="67">
        <v>5</v>
      </c>
      <c r="J11" s="67">
        <v>56</v>
      </c>
      <c r="K11" s="67">
        <v>60.48</v>
      </c>
      <c r="L11" s="76">
        <v>280</v>
      </c>
      <c r="M11" s="76">
        <v>302.39999999999998</v>
      </c>
      <c r="N11" s="67" t="s">
        <v>336</v>
      </c>
      <c r="O11" s="67" t="s">
        <v>658</v>
      </c>
      <c r="P11" s="67" t="s">
        <v>659</v>
      </c>
      <c r="Q11" s="67" t="s">
        <v>339</v>
      </c>
      <c r="R11" s="67" t="s">
        <v>340</v>
      </c>
    </row>
    <row r="12" spans="1:18">
      <c r="A12" s="67"/>
      <c r="B12" s="67" t="s">
        <v>331</v>
      </c>
      <c r="C12" s="67" t="s">
        <v>334</v>
      </c>
      <c r="D12" s="67" t="s">
        <v>628</v>
      </c>
      <c r="E12" s="67">
        <v>1</v>
      </c>
      <c r="F12" s="67" t="s">
        <v>196</v>
      </c>
      <c r="G12" s="67" t="s">
        <v>196</v>
      </c>
      <c r="H12" s="67" t="s">
        <v>172</v>
      </c>
      <c r="I12" s="67">
        <v>2</v>
      </c>
      <c r="J12" s="67">
        <v>55</v>
      </c>
      <c r="K12" s="67">
        <v>59.4</v>
      </c>
      <c r="L12" s="76">
        <v>110</v>
      </c>
      <c r="M12" s="76">
        <v>118.8</v>
      </c>
      <c r="N12" s="67" t="s">
        <v>342</v>
      </c>
      <c r="O12" s="67" t="s">
        <v>658</v>
      </c>
      <c r="P12" s="67" t="s">
        <v>659</v>
      </c>
      <c r="Q12" s="67" t="s">
        <v>660</v>
      </c>
      <c r="R12" s="67" t="s">
        <v>344</v>
      </c>
    </row>
    <row r="13" spans="1:18">
      <c r="A13" s="67"/>
      <c r="B13" s="67" t="s">
        <v>332</v>
      </c>
      <c r="C13" s="67" t="s">
        <v>335</v>
      </c>
      <c r="D13" s="67" t="s">
        <v>628</v>
      </c>
      <c r="E13" s="67">
        <v>1</v>
      </c>
      <c r="F13" s="67" t="s">
        <v>197</v>
      </c>
      <c r="G13" s="67" t="s">
        <v>197</v>
      </c>
      <c r="H13" s="67" t="s">
        <v>172</v>
      </c>
      <c r="I13" s="67">
        <v>5</v>
      </c>
      <c r="J13" s="67">
        <v>120</v>
      </c>
      <c r="K13" s="67">
        <v>129.6</v>
      </c>
      <c r="L13" s="76">
        <v>600</v>
      </c>
      <c r="M13" s="76">
        <v>648</v>
      </c>
      <c r="N13" s="67" t="s">
        <v>345</v>
      </c>
      <c r="O13" s="67" t="s">
        <v>658</v>
      </c>
      <c r="P13" s="67" t="s">
        <v>659</v>
      </c>
      <c r="Q13" s="67" t="s">
        <v>661</v>
      </c>
      <c r="R13" s="67" t="s">
        <v>347</v>
      </c>
    </row>
    <row r="14" spans="1:18">
      <c r="A14" s="75" t="s">
        <v>64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7">
        <f>SUM(L15:L15)</f>
        <v>3600</v>
      </c>
      <c r="M14" s="77">
        <f>SUM(M15:M15)</f>
        <v>3888</v>
      </c>
      <c r="N14" s="75"/>
      <c r="O14" s="75"/>
      <c r="P14" s="75"/>
      <c r="Q14" s="75"/>
      <c r="R14" s="75"/>
    </row>
    <row r="15" spans="1:18">
      <c r="A15" s="67"/>
      <c r="B15" s="67" t="s">
        <v>332</v>
      </c>
      <c r="C15" s="67" t="s">
        <v>335</v>
      </c>
      <c r="D15" s="67" t="s">
        <v>628</v>
      </c>
      <c r="E15" s="67">
        <v>1</v>
      </c>
      <c r="F15" s="67" t="s">
        <v>197</v>
      </c>
      <c r="G15" s="67" t="s">
        <v>197</v>
      </c>
      <c r="H15" s="67" t="s">
        <v>172</v>
      </c>
      <c r="I15" s="67">
        <v>30</v>
      </c>
      <c r="J15" s="67">
        <v>120</v>
      </c>
      <c r="K15" s="67">
        <v>129.6</v>
      </c>
      <c r="L15" s="76">
        <v>3600</v>
      </c>
      <c r="M15" s="76">
        <v>3888</v>
      </c>
      <c r="N15" s="67" t="s">
        <v>345</v>
      </c>
      <c r="O15" s="67" t="s">
        <v>658</v>
      </c>
      <c r="P15" s="67" t="s">
        <v>659</v>
      </c>
      <c r="Q15" s="67" t="s">
        <v>661</v>
      </c>
      <c r="R15" s="67" t="s">
        <v>347</v>
      </c>
    </row>
    <row r="16" spans="1:18">
      <c r="A16" s="75" t="s">
        <v>57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7">
        <f>SUM(L17:L18)</f>
        <v>1615</v>
      </c>
      <c r="M16" s="77">
        <f>SUM(M17:M18)</f>
        <v>1744.2</v>
      </c>
      <c r="N16" s="75"/>
      <c r="O16" s="75"/>
      <c r="P16" s="75"/>
      <c r="Q16" s="75"/>
      <c r="R16" s="75"/>
    </row>
    <row r="17" spans="1:18">
      <c r="A17" s="67"/>
      <c r="B17" s="67" t="s">
        <v>331</v>
      </c>
      <c r="C17" s="67" t="s">
        <v>334</v>
      </c>
      <c r="D17" s="67" t="s">
        <v>628</v>
      </c>
      <c r="E17" s="67">
        <v>1</v>
      </c>
      <c r="F17" s="67" t="s">
        <v>196</v>
      </c>
      <c r="G17" s="67" t="s">
        <v>196</v>
      </c>
      <c r="H17" s="67" t="s">
        <v>172</v>
      </c>
      <c r="I17" s="67">
        <v>25</v>
      </c>
      <c r="J17" s="67">
        <v>55</v>
      </c>
      <c r="K17" s="67">
        <v>59.4</v>
      </c>
      <c r="L17" s="76">
        <v>1375</v>
      </c>
      <c r="M17" s="76">
        <v>1485</v>
      </c>
      <c r="N17" s="67" t="s">
        <v>342</v>
      </c>
      <c r="O17" s="67" t="s">
        <v>658</v>
      </c>
      <c r="P17" s="67" t="s">
        <v>659</v>
      </c>
      <c r="Q17" s="67" t="s">
        <v>660</v>
      </c>
      <c r="R17" s="67" t="s">
        <v>344</v>
      </c>
    </row>
    <row r="18" spans="1:18">
      <c r="A18" s="67"/>
      <c r="B18" s="67" t="s">
        <v>332</v>
      </c>
      <c r="C18" s="67" t="s">
        <v>335</v>
      </c>
      <c r="D18" s="67" t="s">
        <v>628</v>
      </c>
      <c r="E18" s="67">
        <v>1</v>
      </c>
      <c r="F18" s="67" t="s">
        <v>197</v>
      </c>
      <c r="G18" s="67" t="s">
        <v>197</v>
      </c>
      <c r="H18" s="67" t="s">
        <v>172</v>
      </c>
      <c r="I18" s="67">
        <v>2</v>
      </c>
      <c r="J18" s="67">
        <v>120</v>
      </c>
      <c r="K18" s="67">
        <v>129.6</v>
      </c>
      <c r="L18" s="76">
        <v>240</v>
      </c>
      <c r="M18" s="76">
        <v>259.2</v>
      </c>
      <c r="N18" s="67" t="s">
        <v>345</v>
      </c>
      <c r="O18" s="67" t="s">
        <v>658</v>
      </c>
      <c r="P18" s="67" t="s">
        <v>659</v>
      </c>
      <c r="Q18" s="67" t="s">
        <v>661</v>
      </c>
      <c r="R18" s="67" t="s">
        <v>347</v>
      </c>
    </row>
    <row r="19" spans="1:18">
      <c r="A19" s="75" t="s">
        <v>58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7">
        <f>SUM(L20:L22)</f>
        <v>13860</v>
      </c>
      <c r="M19" s="77">
        <f>SUM(M20:M22)</f>
        <v>14968.8</v>
      </c>
      <c r="N19" s="75"/>
      <c r="O19" s="75"/>
      <c r="P19" s="75"/>
      <c r="Q19" s="75"/>
      <c r="R19" s="75"/>
    </row>
    <row r="20" spans="1:18">
      <c r="A20" s="67"/>
      <c r="B20" s="67" t="s">
        <v>330</v>
      </c>
      <c r="C20" s="67" t="s">
        <v>333</v>
      </c>
      <c r="D20" s="67" t="s">
        <v>628</v>
      </c>
      <c r="E20" s="67">
        <v>1</v>
      </c>
      <c r="F20" s="67" t="s">
        <v>195</v>
      </c>
      <c r="G20" s="67" t="s">
        <v>195</v>
      </c>
      <c r="H20" s="67" t="s">
        <v>172</v>
      </c>
      <c r="I20" s="67">
        <v>60</v>
      </c>
      <c r="J20" s="67">
        <v>56</v>
      </c>
      <c r="K20" s="67">
        <v>60.48</v>
      </c>
      <c r="L20" s="76">
        <v>3360</v>
      </c>
      <c r="M20" s="76">
        <v>3628.7999999999997</v>
      </c>
      <c r="N20" s="67" t="s">
        <v>336</v>
      </c>
      <c r="O20" s="67" t="s">
        <v>658</v>
      </c>
      <c r="P20" s="67" t="s">
        <v>659</v>
      </c>
      <c r="Q20" s="67" t="s">
        <v>339</v>
      </c>
      <c r="R20" s="67" t="s">
        <v>340</v>
      </c>
    </row>
    <row r="21" spans="1:18">
      <c r="A21" s="67"/>
      <c r="B21" s="67" t="s">
        <v>331</v>
      </c>
      <c r="C21" s="67" t="s">
        <v>334</v>
      </c>
      <c r="D21" s="67" t="s">
        <v>628</v>
      </c>
      <c r="E21" s="67">
        <v>1</v>
      </c>
      <c r="F21" s="67" t="s">
        <v>196</v>
      </c>
      <c r="G21" s="67" t="s">
        <v>196</v>
      </c>
      <c r="H21" s="67" t="s">
        <v>172</v>
      </c>
      <c r="I21" s="67">
        <v>60</v>
      </c>
      <c r="J21" s="67">
        <v>55</v>
      </c>
      <c r="K21" s="67">
        <v>59.4</v>
      </c>
      <c r="L21" s="76">
        <v>3300</v>
      </c>
      <c r="M21" s="76">
        <v>3564</v>
      </c>
      <c r="N21" s="67" t="s">
        <v>342</v>
      </c>
      <c r="O21" s="67" t="s">
        <v>658</v>
      </c>
      <c r="P21" s="67" t="s">
        <v>659</v>
      </c>
      <c r="Q21" s="67" t="s">
        <v>660</v>
      </c>
      <c r="R21" s="67" t="s">
        <v>344</v>
      </c>
    </row>
    <row r="22" spans="1:18">
      <c r="A22" s="67"/>
      <c r="B22" s="67" t="s">
        <v>332</v>
      </c>
      <c r="C22" s="67" t="s">
        <v>335</v>
      </c>
      <c r="D22" s="67" t="s">
        <v>628</v>
      </c>
      <c r="E22" s="67">
        <v>1</v>
      </c>
      <c r="F22" s="67" t="s">
        <v>197</v>
      </c>
      <c r="G22" s="67" t="s">
        <v>197</v>
      </c>
      <c r="H22" s="67" t="s">
        <v>172</v>
      </c>
      <c r="I22" s="67">
        <v>60</v>
      </c>
      <c r="J22" s="67">
        <v>120</v>
      </c>
      <c r="K22" s="67">
        <v>129.6</v>
      </c>
      <c r="L22" s="76">
        <v>7200</v>
      </c>
      <c r="M22" s="76">
        <v>7776</v>
      </c>
      <c r="N22" s="67" t="s">
        <v>345</v>
      </c>
      <c r="O22" s="67" t="s">
        <v>658</v>
      </c>
      <c r="P22" s="67" t="s">
        <v>659</v>
      </c>
      <c r="Q22" s="67" t="s">
        <v>661</v>
      </c>
      <c r="R22" s="67" t="s">
        <v>347</v>
      </c>
    </row>
    <row r="23" spans="1:18">
      <c r="A23" s="75" t="s">
        <v>53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7">
        <f>SUM(L24:L24)</f>
        <v>5500</v>
      </c>
      <c r="M23" s="77">
        <f>SUM(M24:M24)</f>
        <v>5940</v>
      </c>
      <c r="N23" s="75"/>
      <c r="O23" s="75"/>
      <c r="P23" s="75"/>
      <c r="Q23" s="75"/>
      <c r="R23" s="75"/>
    </row>
    <row r="24" spans="1:18">
      <c r="A24" s="67"/>
      <c r="B24" s="67" t="s">
        <v>331</v>
      </c>
      <c r="C24" s="67" t="s">
        <v>334</v>
      </c>
      <c r="D24" s="67" t="s">
        <v>628</v>
      </c>
      <c r="E24" s="67">
        <v>1</v>
      </c>
      <c r="F24" s="67" t="s">
        <v>196</v>
      </c>
      <c r="G24" s="67" t="s">
        <v>196</v>
      </c>
      <c r="H24" s="67" t="s">
        <v>172</v>
      </c>
      <c r="I24" s="67">
        <v>100</v>
      </c>
      <c r="J24" s="67">
        <v>55</v>
      </c>
      <c r="K24" s="67">
        <v>59.4</v>
      </c>
      <c r="L24" s="76">
        <v>5500</v>
      </c>
      <c r="M24" s="76">
        <v>5940</v>
      </c>
      <c r="N24" s="67" t="s">
        <v>342</v>
      </c>
      <c r="O24" s="67" t="s">
        <v>658</v>
      </c>
      <c r="P24" s="67" t="s">
        <v>659</v>
      </c>
      <c r="Q24" s="67" t="s">
        <v>660</v>
      </c>
      <c r="R24" s="67" t="s">
        <v>344</v>
      </c>
    </row>
    <row r="25" spans="1:18">
      <c r="A25" s="75" t="s">
        <v>48</v>
      </c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7">
        <f>SUM(L26:L27)</f>
        <v>33300</v>
      </c>
      <c r="M25" s="77">
        <f>SUM(M26:M27)</f>
        <v>35964</v>
      </c>
      <c r="N25" s="75"/>
      <c r="O25" s="75"/>
      <c r="P25" s="75"/>
      <c r="Q25" s="75"/>
      <c r="R25" s="75"/>
    </row>
    <row r="26" spans="1:18">
      <c r="A26" s="67"/>
      <c r="B26" s="67" t="s">
        <v>330</v>
      </c>
      <c r="C26" s="67" t="s">
        <v>333</v>
      </c>
      <c r="D26" s="67" t="s">
        <v>628</v>
      </c>
      <c r="E26" s="67">
        <v>1</v>
      </c>
      <c r="F26" s="67" t="s">
        <v>195</v>
      </c>
      <c r="G26" s="67" t="s">
        <v>195</v>
      </c>
      <c r="H26" s="67" t="s">
        <v>172</v>
      </c>
      <c r="I26" s="67">
        <v>300</v>
      </c>
      <c r="J26" s="67">
        <v>56</v>
      </c>
      <c r="K26" s="67">
        <v>60.48</v>
      </c>
      <c r="L26" s="76">
        <v>16800</v>
      </c>
      <c r="M26" s="76">
        <v>18144</v>
      </c>
      <c r="N26" s="67" t="s">
        <v>336</v>
      </c>
      <c r="O26" s="67" t="s">
        <v>658</v>
      </c>
      <c r="P26" s="67" t="s">
        <v>659</v>
      </c>
      <c r="Q26" s="67" t="s">
        <v>339</v>
      </c>
      <c r="R26" s="67" t="s">
        <v>340</v>
      </c>
    </row>
    <row r="27" spans="1:18">
      <c r="A27" s="67"/>
      <c r="B27" s="67" t="s">
        <v>331</v>
      </c>
      <c r="C27" s="67" t="s">
        <v>334</v>
      </c>
      <c r="D27" s="67" t="s">
        <v>628</v>
      </c>
      <c r="E27" s="67">
        <v>1</v>
      </c>
      <c r="F27" s="67" t="s">
        <v>196</v>
      </c>
      <c r="G27" s="67" t="s">
        <v>196</v>
      </c>
      <c r="H27" s="67" t="s">
        <v>172</v>
      </c>
      <c r="I27" s="67">
        <v>300</v>
      </c>
      <c r="J27" s="67">
        <v>55</v>
      </c>
      <c r="K27" s="67">
        <v>59.4</v>
      </c>
      <c r="L27" s="76">
        <v>16500</v>
      </c>
      <c r="M27" s="76">
        <v>17820</v>
      </c>
      <c r="N27" s="67" t="s">
        <v>342</v>
      </c>
      <c r="O27" s="67" t="s">
        <v>658</v>
      </c>
      <c r="P27" s="67" t="s">
        <v>659</v>
      </c>
      <c r="Q27" s="67" t="s">
        <v>660</v>
      </c>
      <c r="R27" s="67" t="s">
        <v>344</v>
      </c>
    </row>
    <row r="28" spans="1:18">
      <c r="A28" s="75" t="s">
        <v>40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7">
        <f>SUM(L29:L29)</f>
        <v>56</v>
      </c>
      <c r="M28" s="77">
        <f>SUM(M29:M29)</f>
        <v>60.48</v>
      </c>
      <c r="N28" s="75"/>
      <c r="O28" s="75"/>
      <c r="P28" s="75"/>
      <c r="Q28" s="75"/>
      <c r="R28" s="75"/>
    </row>
    <row r="29" spans="1:18">
      <c r="A29" s="67"/>
      <c r="B29" s="67" t="s">
        <v>330</v>
      </c>
      <c r="C29" s="67" t="s">
        <v>333</v>
      </c>
      <c r="D29" s="67" t="s">
        <v>628</v>
      </c>
      <c r="E29" s="67">
        <v>1</v>
      </c>
      <c r="F29" s="67" t="s">
        <v>195</v>
      </c>
      <c r="G29" s="67" t="s">
        <v>195</v>
      </c>
      <c r="H29" s="67" t="s">
        <v>172</v>
      </c>
      <c r="I29" s="67">
        <v>1</v>
      </c>
      <c r="J29" s="67">
        <v>56</v>
      </c>
      <c r="K29" s="67">
        <v>60.48</v>
      </c>
      <c r="L29" s="76">
        <v>56</v>
      </c>
      <c r="M29" s="76">
        <v>60.48</v>
      </c>
      <c r="N29" s="67" t="s">
        <v>336</v>
      </c>
      <c r="O29" s="67" t="s">
        <v>658</v>
      </c>
      <c r="P29" s="67" t="s">
        <v>659</v>
      </c>
      <c r="Q29" s="67" t="s">
        <v>339</v>
      </c>
      <c r="R29" s="67" t="s">
        <v>340</v>
      </c>
    </row>
    <row r="30" spans="1:18">
      <c r="A30" s="75" t="s">
        <v>37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7">
        <f>SUM(L31:L31)</f>
        <v>275</v>
      </c>
      <c r="M30" s="77">
        <f>SUM(M31:M31)</f>
        <v>297</v>
      </c>
      <c r="N30" s="75"/>
      <c r="O30" s="75"/>
      <c r="P30" s="75"/>
      <c r="Q30" s="75"/>
      <c r="R30" s="75"/>
    </row>
    <row r="31" spans="1:18">
      <c r="A31" s="67"/>
      <c r="B31" s="67" t="s">
        <v>331</v>
      </c>
      <c r="C31" s="67" t="s">
        <v>334</v>
      </c>
      <c r="D31" s="67" t="s">
        <v>628</v>
      </c>
      <c r="E31" s="67">
        <v>1</v>
      </c>
      <c r="F31" s="67" t="s">
        <v>196</v>
      </c>
      <c r="G31" s="67" t="s">
        <v>196</v>
      </c>
      <c r="H31" s="67" t="s">
        <v>172</v>
      </c>
      <c r="I31" s="67">
        <v>5</v>
      </c>
      <c r="J31" s="67">
        <v>55</v>
      </c>
      <c r="K31" s="67">
        <v>59.4</v>
      </c>
      <c r="L31" s="76">
        <v>275</v>
      </c>
      <c r="M31" s="76">
        <v>297</v>
      </c>
      <c r="N31" s="67" t="s">
        <v>342</v>
      </c>
      <c r="O31" s="67" t="s">
        <v>658</v>
      </c>
      <c r="P31" s="67" t="s">
        <v>659</v>
      </c>
      <c r="Q31" s="67" t="s">
        <v>660</v>
      </c>
      <c r="R31" s="67" t="s">
        <v>344</v>
      </c>
    </row>
    <row r="32" spans="1:18">
      <c r="A32" s="75" t="s">
        <v>38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7">
        <f>SUM(L33:L34)</f>
        <v>5250</v>
      </c>
      <c r="M32" s="77">
        <f>SUM(M33:M34)</f>
        <v>5670</v>
      </c>
      <c r="N32" s="75"/>
      <c r="O32" s="75"/>
      <c r="P32" s="75"/>
      <c r="Q32" s="75"/>
      <c r="R32" s="75"/>
    </row>
    <row r="33" spans="1:18">
      <c r="A33" s="67"/>
      <c r="B33" s="67" t="s">
        <v>331</v>
      </c>
      <c r="C33" s="67" t="s">
        <v>334</v>
      </c>
      <c r="D33" s="67" t="s">
        <v>628</v>
      </c>
      <c r="E33" s="67">
        <v>1</v>
      </c>
      <c r="F33" s="67" t="s">
        <v>196</v>
      </c>
      <c r="G33" s="67" t="s">
        <v>196</v>
      </c>
      <c r="H33" s="67" t="s">
        <v>172</v>
      </c>
      <c r="I33" s="67">
        <v>30</v>
      </c>
      <c r="J33" s="67">
        <v>55</v>
      </c>
      <c r="K33" s="67">
        <v>59.4</v>
      </c>
      <c r="L33" s="76">
        <v>1650</v>
      </c>
      <c r="M33" s="76">
        <v>1782</v>
      </c>
      <c r="N33" s="67" t="s">
        <v>342</v>
      </c>
      <c r="O33" s="67" t="s">
        <v>658</v>
      </c>
      <c r="P33" s="67" t="s">
        <v>659</v>
      </c>
      <c r="Q33" s="67" t="s">
        <v>660</v>
      </c>
      <c r="R33" s="67" t="s">
        <v>344</v>
      </c>
    </row>
    <row r="34" spans="1:18">
      <c r="A34" s="67"/>
      <c r="B34" s="67" t="s">
        <v>332</v>
      </c>
      <c r="C34" s="67" t="s">
        <v>335</v>
      </c>
      <c r="D34" s="67" t="s">
        <v>628</v>
      </c>
      <c r="E34" s="67">
        <v>1</v>
      </c>
      <c r="F34" s="67" t="s">
        <v>197</v>
      </c>
      <c r="G34" s="67" t="s">
        <v>197</v>
      </c>
      <c r="H34" s="67" t="s">
        <v>172</v>
      </c>
      <c r="I34" s="67">
        <v>30</v>
      </c>
      <c r="J34" s="67">
        <v>120</v>
      </c>
      <c r="K34" s="67">
        <v>129.6</v>
      </c>
      <c r="L34" s="76">
        <v>3600</v>
      </c>
      <c r="M34" s="76">
        <v>3888</v>
      </c>
      <c r="N34" s="67" t="s">
        <v>345</v>
      </c>
      <c r="O34" s="67" t="s">
        <v>658</v>
      </c>
      <c r="P34" s="67" t="s">
        <v>659</v>
      </c>
      <c r="Q34" s="67" t="s">
        <v>661</v>
      </c>
      <c r="R34" s="67" t="s">
        <v>347</v>
      </c>
    </row>
    <row r="35" spans="1:18">
      <c r="A35" s="75" t="s">
        <v>28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7">
        <f>SUM(L36:L38)</f>
        <v>104925</v>
      </c>
      <c r="M35" s="77">
        <f>SUM(M36:M38)</f>
        <v>113319</v>
      </c>
      <c r="N35" s="75"/>
      <c r="O35" s="75"/>
      <c r="P35" s="75"/>
      <c r="Q35" s="75"/>
      <c r="R35" s="75"/>
    </row>
    <row r="36" spans="1:18">
      <c r="A36" s="67"/>
      <c r="B36" s="67" t="s">
        <v>330</v>
      </c>
      <c r="C36" s="67" t="s">
        <v>333</v>
      </c>
      <c r="D36" s="67" t="s">
        <v>628</v>
      </c>
      <c r="E36" s="67">
        <v>1</v>
      </c>
      <c r="F36" s="67" t="s">
        <v>195</v>
      </c>
      <c r="G36" s="67" t="s">
        <v>195</v>
      </c>
      <c r="H36" s="67" t="s">
        <v>172</v>
      </c>
      <c r="I36" s="67">
        <v>870</v>
      </c>
      <c r="J36" s="67">
        <v>56</v>
      </c>
      <c r="K36" s="67">
        <v>60.48</v>
      </c>
      <c r="L36" s="76">
        <v>48720</v>
      </c>
      <c r="M36" s="76">
        <v>52617.599999999999</v>
      </c>
      <c r="N36" s="67" t="s">
        <v>336</v>
      </c>
      <c r="O36" s="67" t="s">
        <v>658</v>
      </c>
      <c r="P36" s="67" t="s">
        <v>659</v>
      </c>
      <c r="Q36" s="67" t="s">
        <v>339</v>
      </c>
      <c r="R36" s="67" t="s">
        <v>340</v>
      </c>
    </row>
    <row r="37" spans="1:18">
      <c r="A37" s="67"/>
      <c r="B37" s="67" t="s">
        <v>331</v>
      </c>
      <c r="C37" s="67" t="s">
        <v>334</v>
      </c>
      <c r="D37" s="67" t="s">
        <v>628</v>
      </c>
      <c r="E37" s="67">
        <v>1</v>
      </c>
      <c r="F37" s="67" t="s">
        <v>196</v>
      </c>
      <c r="G37" s="67" t="s">
        <v>196</v>
      </c>
      <c r="H37" s="67" t="s">
        <v>172</v>
      </c>
      <c r="I37" s="67">
        <v>891</v>
      </c>
      <c r="J37" s="67">
        <v>55</v>
      </c>
      <c r="K37" s="67">
        <v>59.4</v>
      </c>
      <c r="L37" s="76">
        <v>49005</v>
      </c>
      <c r="M37" s="76">
        <v>52925.4</v>
      </c>
      <c r="N37" s="67" t="s">
        <v>342</v>
      </c>
      <c r="O37" s="67" t="s">
        <v>658</v>
      </c>
      <c r="P37" s="67" t="s">
        <v>659</v>
      </c>
      <c r="Q37" s="67" t="s">
        <v>660</v>
      </c>
      <c r="R37" s="67" t="s">
        <v>344</v>
      </c>
    </row>
    <row r="38" spans="1:18">
      <c r="A38" s="67"/>
      <c r="B38" s="67" t="s">
        <v>332</v>
      </c>
      <c r="C38" s="67" t="s">
        <v>335</v>
      </c>
      <c r="D38" s="67" t="s">
        <v>628</v>
      </c>
      <c r="E38" s="67">
        <v>1</v>
      </c>
      <c r="F38" s="67" t="s">
        <v>197</v>
      </c>
      <c r="G38" s="67" t="s">
        <v>197</v>
      </c>
      <c r="H38" s="67" t="s">
        <v>172</v>
      </c>
      <c r="I38" s="67">
        <v>60</v>
      </c>
      <c r="J38" s="67">
        <v>120</v>
      </c>
      <c r="K38" s="67">
        <v>129.6</v>
      </c>
      <c r="L38" s="76">
        <v>7200</v>
      </c>
      <c r="M38" s="76">
        <v>7776</v>
      </c>
      <c r="N38" s="67" t="s">
        <v>345</v>
      </c>
      <c r="O38" s="67" t="s">
        <v>658</v>
      </c>
      <c r="P38" s="67" t="s">
        <v>659</v>
      </c>
      <c r="Q38" s="67" t="s">
        <v>661</v>
      </c>
      <c r="R38" s="67" t="s">
        <v>347</v>
      </c>
    </row>
    <row r="39" spans="1:18">
      <c r="A39" s="84" t="s">
        <v>31</v>
      </c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5">
        <f>SUM(L40:L43)</f>
        <v>9028</v>
      </c>
      <c r="M39" s="85">
        <f>SUM(M40:M43)</f>
        <v>9750.24</v>
      </c>
      <c r="N39" s="84"/>
      <c r="O39" s="84"/>
      <c r="P39" s="84"/>
      <c r="Q39" s="84"/>
      <c r="R39" s="84"/>
    </row>
    <row r="40" spans="1:18">
      <c r="A40" s="84"/>
      <c r="B40" s="84" t="s">
        <v>330</v>
      </c>
      <c r="C40" s="84" t="s">
        <v>333</v>
      </c>
      <c r="D40" s="84" t="s">
        <v>628</v>
      </c>
      <c r="E40" s="84">
        <v>1</v>
      </c>
      <c r="F40" s="84" t="s">
        <v>195</v>
      </c>
      <c r="G40" s="84" t="s">
        <v>195</v>
      </c>
      <c r="H40" s="84" t="s">
        <v>172</v>
      </c>
      <c r="I40" s="84">
        <v>3</v>
      </c>
      <c r="J40" s="84">
        <v>56</v>
      </c>
      <c r="K40" s="84">
        <v>60.48</v>
      </c>
      <c r="L40" s="85">
        <v>168</v>
      </c>
      <c r="M40" s="85">
        <v>181.44</v>
      </c>
      <c r="N40" s="84" t="s">
        <v>336</v>
      </c>
      <c r="O40" s="84" t="s">
        <v>658</v>
      </c>
      <c r="P40" s="84" t="s">
        <v>659</v>
      </c>
      <c r="Q40" s="84" t="s">
        <v>339</v>
      </c>
      <c r="R40" s="84" t="s">
        <v>340</v>
      </c>
    </row>
    <row r="41" spans="1:18">
      <c r="A41" s="84"/>
      <c r="B41" s="84" t="s">
        <v>331</v>
      </c>
      <c r="C41" s="84" t="s">
        <v>334</v>
      </c>
      <c r="D41" s="84" t="s">
        <v>628</v>
      </c>
      <c r="E41" s="84">
        <v>1</v>
      </c>
      <c r="F41" s="84" t="s">
        <v>196</v>
      </c>
      <c r="G41" s="84" t="s">
        <v>196</v>
      </c>
      <c r="H41" s="84" t="s">
        <v>172</v>
      </c>
      <c r="I41" s="84">
        <v>52</v>
      </c>
      <c r="J41" s="84">
        <v>55</v>
      </c>
      <c r="K41" s="84">
        <v>59.4</v>
      </c>
      <c r="L41" s="85">
        <v>2860</v>
      </c>
      <c r="M41" s="85">
        <v>3088.7999999999997</v>
      </c>
      <c r="N41" s="84" t="s">
        <v>342</v>
      </c>
      <c r="O41" s="84" t="s">
        <v>658</v>
      </c>
      <c r="P41" s="84" t="s">
        <v>659</v>
      </c>
      <c r="Q41" s="84" t="s">
        <v>660</v>
      </c>
      <c r="R41" s="84" t="s">
        <v>344</v>
      </c>
    </row>
    <row r="42" spans="1:18" s="66" customFormat="1">
      <c r="A42" s="86" t="s">
        <v>29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5"/>
      <c r="M42" s="85"/>
      <c r="N42" s="84"/>
      <c r="O42" s="84"/>
      <c r="P42" s="84"/>
      <c r="Q42" s="84"/>
      <c r="R42" s="84"/>
    </row>
    <row r="43" spans="1:18">
      <c r="A43" s="84"/>
      <c r="B43" s="84" t="s">
        <v>332</v>
      </c>
      <c r="C43" s="84" t="s">
        <v>335</v>
      </c>
      <c r="D43" s="84" t="s">
        <v>628</v>
      </c>
      <c r="E43" s="84">
        <v>1</v>
      </c>
      <c r="F43" s="84" t="s">
        <v>197</v>
      </c>
      <c r="G43" s="84" t="s">
        <v>197</v>
      </c>
      <c r="H43" s="84" t="s">
        <v>172</v>
      </c>
      <c r="I43" s="84">
        <v>50</v>
      </c>
      <c r="J43" s="84">
        <v>120</v>
      </c>
      <c r="K43" s="84">
        <v>129.6</v>
      </c>
      <c r="L43" s="85">
        <v>6000</v>
      </c>
      <c r="M43" s="85">
        <v>6480</v>
      </c>
      <c r="N43" s="84" t="s">
        <v>345</v>
      </c>
      <c r="O43" s="84" t="s">
        <v>658</v>
      </c>
      <c r="P43" s="84" t="s">
        <v>659</v>
      </c>
      <c r="Q43" s="84" t="s">
        <v>661</v>
      </c>
      <c r="R43" s="84" t="s">
        <v>347</v>
      </c>
    </row>
    <row r="44" spans="1:18">
      <c r="A44" s="75" t="s">
        <v>18</v>
      </c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7">
        <f>SUM(L45:L47)</f>
        <v>1155</v>
      </c>
      <c r="M44" s="77">
        <f>SUM(M45:M47)</f>
        <v>1247.4000000000001</v>
      </c>
      <c r="N44" s="75"/>
      <c r="O44" s="75"/>
      <c r="P44" s="75"/>
      <c r="Q44" s="75"/>
      <c r="R44" s="75"/>
    </row>
    <row r="45" spans="1:18">
      <c r="A45" s="67"/>
      <c r="B45" s="67" t="s">
        <v>330</v>
      </c>
      <c r="C45" s="67" t="s">
        <v>333</v>
      </c>
      <c r="D45" s="67" t="s">
        <v>628</v>
      </c>
      <c r="E45" s="67">
        <v>1</v>
      </c>
      <c r="F45" s="67" t="s">
        <v>195</v>
      </c>
      <c r="G45" s="67" t="s">
        <v>195</v>
      </c>
      <c r="H45" s="67" t="s">
        <v>172</v>
      </c>
      <c r="I45" s="67">
        <v>5</v>
      </c>
      <c r="J45" s="67">
        <v>56</v>
      </c>
      <c r="K45" s="67">
        <v>60.48</v>
      </c>
      <c r="L45" s="76">
        <v>280</v>
      </c>
      <c r="M45" s="76">
        <v>302.39999999999998</v>
      </c>
      <c r="N45" s="67" t="s">
        <v>336</v>
      </c>
      <c r="O45" s="67" t="s">
        <v>658</v>
      </c>
      <c r="P45" s="67" t="s">
        <v>659</v>
      </c>
      <c r="Q45" s="67" t="s">
        <v>339</v>
      </c>
      <c r="R45" s="67" t="s">
        <v>340</v>
      </c>
    </row>
    <row r="46" spans="1:18">
      <c r="A46" s="67"/>
      <c r="B46" s="67" t="s">
        <v>331</v>
      </c>
      <c r="C46" s="67" t="s">
        <v>334</v>
      </c>
      <c r="D46" s="67" t="s">
        <v>628</v>
      </c>
      <c r="E46" s="67">
        <v>1</v>
      </c>
      <c r="F46" s="67" t="s">
        <v>196</v>
      </c>
      <c r="G46" s="67" t="s">
        <v>196</v>
      </c>
      <c r="H46" s="67" t="s">
        <v>172</v>
      </c>
      <c r="I46" s="67">
        <v>5</v>
      </c>
      <c r="J46" s="67">
        <v>55</v>
      </c>
      <c r="K46" s="67">
        <v>59.4</v>
      </c>
      <c r="L46" s="76">
        <v>275</v>
      </c>
      <c r="M46" s="76">
        <v>297</v>
      </c>
      <c r="N46" s="67" t="s">
        <v>342</v>
      </c>
      <c r="O46" s="67" t="s">
        <v>658</v>
      </c>
      <c r="P46" s="67" t="s">
        <v>659</v>
      </c>
      <c r="Q46" s="67" t="s">
        <v>660</v>
      </c>
      <c r="R46" s="67" t="s">
        <v>344</v>
      </c>
    </row>
    <row r="47" spans="1:18">
      <c r="A47" s="67"/>
      <c r="B47" s="67" t="s">
        <v>332</v>
      </c>
      <c r="C47" s="67" t="s">
        <v>335</v>
      </c>
      <c r="D47" s="67" t="s">
        <v>628</v>
      </c>
      <c r="E47" s="67">
        <v>1</v>
      </c>
      <c r="F47" s="67" t="s">
        <v>197</v>
      </c>
      <c r="G47" s="67" t="s">
        <v>197</v>
      </c>
      <c r="H47" s="67" t="s">
        <v>172</v>
      </c>
      <c r="I47" s="67">
        <v>5</v>
      </c>
      <c r="J47" s="67">
        <v>120</v>
      </c>
      <c r="K47" s="67">
        <v>129.6</v>
      </c>
      <c r="L47" s="76">
        <v>600</v>
      </c>
      <c r="M47" s="76">
        <v>648</v>
      </c>
      <c r="N47" s="67" t="s">
        <v>345</v>
      </c>
      <c r="O47" s="67" t="s">
        <v>658</v>
      </c>
      <c r="P47" s="67" t="s">
        <v>659</v>
      </c>
      <c r="Q47" s="67" t="s">
        <v>661</v>
      </c>
      <c r="R47" s="67" t="s">
        <v>347</v>
      </c>
    </row>
    <row r="48" spans="1:18" s="66" customFormat="1">
      <c r="A48" s="75" t="s">
        <v>17</v>
      </c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>
        <v>24000</v>
      </c>
      <c r="M48" s="75">
        <v>25920</v>
      </c>
      <c r="N48" s="75"/>
      <c r="O48" s="75"/>
      <c r="P48" s="75"/>
      <c r="Q48" s="75"/>
      <c r="R48" s="75"/>
    </row>
    <row r="49" spans="1:18">
      <c r="A49" s="67"/>
      <c r="B49" s="67" t="s">
        <v>332</v>
      </c>
      <c r="C49" s="67" t="s">
        <v>335</v>
      </c>
      <c r="D49" s="67" t="s">
        <v>628</v>
      </c>
      <c r="E49" s="67">
        <v>1</v>
      </c>
      <c r="F49" s="67" t="s">
        <v>197</v>
      </c>
      <c r="G49" s="67" t="s">
        <v>197</v>
      </c>
      <c r="H49" s="67" t="s">
        <v>172</v>
      </c>
      <c r="I49" s="67">
        <v>200</v>
      </c>
      <c r="J49" s="67">
        <v>120</v>
      </c>
      <c r="K49" s="67">
        <v>129.6</v>
      </c>
      <c r="L49" s="76">
        <v>24000</v>
      </c>
      <c r="M49" s="76">
        <v>25920</v>
      </c>
      <c r="N49" s="67" t="s">
        <v>345</v>
      </c>
      <c r="O49" s="67" t="s">
        <v>658</v>
      </c>
      <c r="P49" s="67" t="s">
        <v>659</v>
      </c>
      <c r="Q49" s="67" t="s">
        <v>661</v>
      </c>
      <c r="R49" s="67" t="s">
        <v>347</v>
      </c>
    </row>
  </sheetData>
  <autoFilter ref="A3:R49" xr:uid="{C4A1D5E6-D6C1-4D0F-90B0-17F2CE4D38CA}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041F0-692A-4FAD-9662-2E78C7D670B9}">
  <sheetPr>
    <tabColor theme="7"/>
  </sheetPr>
  <dimension ref="A1:T61"/>
  <sheetViews>
    <sheetView topLeftCell="A19" zoomScale="85" zoomScaleNormal="85" workbookViewId="0">
      <selection activeCell="Z35" sqref="Z35"/>
    </sheetView>
  </sheetViews>
  <sheetFormatPr defaultRowHeight="15"/>
  <cols>
    <col min="12" max="13" width="9.140625" style="72"/>
  </cols>
  <sheetData>
    <row r="1" spans="1:19">
      <c r="A1" t="s">
        <v>316</v>
      </c>
      <c r="B1" t="s">
        <v>381</v>
      </c>
      <c r="L1" s="72">
        <f>SUM(L4:L61)/2</f>
        <v>62666.280000000013</v>
      </c>
      <c r="M1" s="72">
        <f>SUM(M4:M61)/2</f>
        <v>67679.582400000014</v>
      </c>
    </row>
    <row r="3" spans="1:19">
      <c r="A3" t="s">
        <v>796</v>
      </c>
      <c r="B3" t="s">
        <v>795</v>
      </c>
      <c r="C3" t="s">
        <v>303</v>
      </c>
      <c r="D3" t="s">
        <v>627</v>
      </c>
      <c r="E3" t="s">
        <v>629</v>
      </c>
      <c r="F3" t="s">
        <v>158</v>
      </c>
      <c r="G3" t="s">
        <v>305</v>
      </c>
      <c r="H3" t="s">
        <v>171</v>
      </c>
      <c r="J3" t="s">
        <v>307</v>
      </c>
      <c r="K3" t="s">
        <v>308</v>
      </c>
      <c r="N3" t="s">
        <v>311</v>
      </c>
      <c r="O3" t="s">
        <v>312</v>
      </c>
      <c r="P3" t="s">
        <v>313</v>
      </c>
      <c r="Q3" t="s">
        <v>314</v>
      </c>
      <c r="R3" t="s">
        <v>315</v>
      </c>
    </row>
    <row r="4" spans="1:19" s="66" customFormat="1">
      <c r="A4" s="86" t="s">
        <v>68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7">
        <v>151.80000000000001</v>
      </c>
      <c r="M4" s="87">
        <v>163.94400000000002</v>
      </c>
      <c r="N4" s="86"/>
      <c r="O4" s="86"/>
      <c r="P4" s="86"/>
      <c r="Q4" s="86"/>
      <c r="R4" s="86"/>
      <c r="S4" s="86"/>
    </row>
    <row r="5" spans="1:19">
      <c r="A5" s="86"/>
      <c r="B5" s="86" t="s">
        <v>495</v>
      </c>
      <c r="C5" s="86" t="s">
        <v>505</v>
      </c>
      <c r="D5" s="86" t="s">
        <v>628</v>
      </c>
      <c r="E5" s="86">
        <v>1</v>
      </c>
      <c r="F5" s="86" t="s">
        <v>256</v>
      </c>
      <c r="G5" s="86" t="s">
        <v>256</v>
      </c>
      <c r="H5" s="86" t="s">
        <v>172</v>
      </c>
      <c r="I5" s="86">
        <v>12</v>
      </c>
      <c r="J5" s="86">
        <v>12.65</v>
      </c>
      <c r="K5" s="86">
        <v>13.662000000000001</v>
      </c>
      <c r="L5" s="87">
        <v>151.80000000000001</v>
      </c>
      <c r="M5" s="87">
        <v>163.94400000000002</v>
      </c>
      <c r="N5" s="86" t="s">
        <v>517</v>
      </c>
      <c r="O5" s="86" t="s">
        <v>377</v>
      </c>
      <c r="P5" s="86" t="s">
        <v>514</v>
      </c>
      <c r="Q5" s="86" t="s">
        <v>656</v>
      </c>
      <c r="R5" s="86" t="s">
        <v>516</v>
      </c>
      <c r="S5" s="86"/>
    </row>
    <row r="6" spans="1:19" s="66" customFormat="1">
      <c r="A6" s="86" t="s">
        <v>69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7">
        <v>303.60000000000002</v>
      </c>
      <c r="M6" s="87">
        <v>327.88800000000003</v>
      </c>
      <c r="N6" s="86"/>
      <c r="O6" s="86"/>
      <c r="P6" s="86"/>
      <c r="Q6" s="86"/>
      <c r="R6" s="86"/>
      <c r="S6" s="86"/>
    </row>
    <row r="7" spans="1:19">
      <c r="A7" s="86"/>
      <c r="B7" s="86" t="s">
        <v>495</v>
      </c>
      <c r="C7" s="86" t="s">
        <v>505</v>
      </c>
      <c r="D7" s="86" t="s">
        <v>628</v>
      </c>
      <c r="E7" s="86">
        <v>1</v>
      </c>
      <c r="F7" s="86" t="s">
        <v>256</v>
      </c>
      <c r="G7" s="86" t="s">
        <v>256</v>
      </c>
      <c r="H7" s="86" t="s">
        <v>172</v>
      </c>
      <c r="I7" s="86">
        <v>24</v>
      </c>
      <c r="J7" s="86">
        <v>12.65</v>
      </c>
      <c r="K7" s="86">
        <v>13.662000000000001</v>
      </c>
      <c r="L7" s="87">
        <v>303.60000000000002</v>
      </c>
      <c r="M7" s="87">
        <v>327.88800000000003</v>
      </c>
      <c r="N7" s="86" t="s">
        <v>517</v>
      </c>
      <c r="O7" s="86" t="s">
        <v>377</v>
      </c>
      <c r="P7" s="86" t="s">
        <v>514</v>
      </c>
      <c r="Q7" s="86" t="s">
        <v>656</v>
      </c>
      <c r="R7" s="86" t="s">
        <v>516</v>
      </c>
      <c r="S7" s="86"/>
    </row>
    <row r="8" spans="1:19" s="66" customFormat="1">
      <c r="A8" s="86" t="s">
        <v>63</v>
      </c>
      <c r="B8" s="86"/>
      <c r="C8" s="86"/>
      <c r="D8" s="86"/>
      <c r="E8" s="86"/>
      <c r="F8" s="86"/>
      <c r="G8" s="86"/>
      <c r="H8" s="86"/>
      <c r="I8" s="86"/>
      <c r="J8" s="86"/>
      <c r="K8" s="86"/>
      <c r="L8" s="87">
        <v>759</v>
      </c>
      <c r="M8" s="87">
        <v>819.72</v>
      </c>
      <c r="N8" s="86"/>
      <c r="O8" s="86"/>
      <c r="P8" s="86"/>
      <c r="Q8" s="86"/>
      <c r="R8" s="86"/>
      <c r="S8" s="86"/>
    </row>
    <row r="9" spans="1:19">
      <c r="A9" s="86"/>
      <c r="B9" s="86" t="s">
        <v>495</v>
      </c>
      <c r="C9" s="86" t="s">
        <v>505</v>
      </c>
      <c r="D9" s="86" t="s">
        <v>628</v>
      </c>
      <c r="E9" s="86">
        <v>1</v>
      </c>
      <c r="F9" s="86" t="s">
        <v>256</v>
      </c>
      <c r="G9" s="86" t="s">
        <v>256</v>
      </c>
      <c r="H9" s="86" t="s">
        <v>172</v>
      </c>
      <c r="I9" s="86">
        <v>60</v>
      </c>
      <c r="J9" s="86">
        <v>12.65</v>
      </c>
      <c r="K9" s="86">
        <v>13.662000000000001</v>
      </c>
      <c r="L9" s="87">
        <v>759</v>
      </c>
      <c r="M9" s="87">
        <v>819.72</v>
      </c>
      <c r="N9" s="86" t="s">
        <v>517</v>
      </c>
      <c r="O9" s="86" t="s">
        <v>377</v>
      </c>
      <c r="P9" s="86" t="s">
        <v>514</v>
      </c>
      <c r="Q9" s="86" t="s">
        <v>656</v>
      </c>
      <c r="R9" s="86" t="s">
        <v>516</v>
      </c>
      <c r="S9" s="86"/>
    </row>
    <row r="10" spans="1:19" s="66" customFormat="1">
      <c r="A10" s="86" t="s">
        <v>67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7">
        <v>151.80000000000001</v>
      </c>
      <c r="M10" s="87">
        <v>163.94400000000002</v>
      </c>
      <c r="N10" s="86"/>
      <c r="O10" s="86"/>
      <c r="P10" s="86"/>
      <c r="Q10" s="86"/>
      <c r="R10" s="86"/>
      <c r="S10" s="86"/>
    </row>
    <row r="11" spans="1:19">
      <c r="A11" s="86"/>
      <c r="B11" s="86" t="s">
        <v>495</v>
      </c>
      <c r="C11" s="86" t="s">
        <v>505</v>
      </c>
      <c r="D11" s="86" t="s">
        <v>628</v>
      </c>
      <c r="E11" s="86">
        <v>1</v>
      </c>
      <c r="F11" s="86" t="s">
        <v>256</v>
      </c>
      <c r="G11" s="86" t="s">
        <v>256</v>
      </c>
      <c r="H11" s="86" t="s">
        <v>172</v>
      </c>
      <c r="I11" s="86">
        <v>12</v>
      </c>
      <c r="J11" s="86">
        <v>12.65</v>
      </c>
      <c r="K11" s="86">
        <v>13.662000000000001</v>
      </c>
      <c r="L11" s="87">
        <v>151.80000000000001</v>
      </c>
      <c r="M11" s="87">
        <v>163.94400000000002</v>
      </c>
      <c r="N11" s="86" t="s">
        <v>517</v>
      </c>
      <c r="O11" s="86" t="s">
        <v>377</v>
      </c>
      <c r="P11" s="86" t="s">
        <v>514</v>
      </c>
      <c r="Q11" s="86" t="s">
        <v>656</v>
      </c>
      <c r="R11" s="86" t="s">
        <v>516</v>
      </c>
      <c r="S11" s="86"/>
    </row>
    <row r="12" spans="1:19" s="66" customFormat="1">
      <c r="A12" s="86" t="s">
        <v>59</v>
      </c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7">
        <v>303.60000000000002</v>
      </c>
      <c r="M12" s="87">
        <v>327.88800000000003</v>
      </c>
      <c r="N12" s="86"/>
      <c r="O12" s="86"/>
      <c r="P12" s="86"/>
      <c r="Q12" s="86"/>
      <c r="R12" s="86"/>
      <c r="S12" s="86"/>
    </row>
    <row r="13" spans="1:19">
      <c r="A13" s="86"/>
      <c r="B13" s="86" t="s">
        <v>495</v>
      </c>
      <c r="C13" s="86" t="s">
        <v>505</v>
      </c>
      <c r="D13" s="86" t="s">
        <v>628</v>
      </c>
      <c r="E13" s="86">
        <v>1</v>
      </c>
      <c r="F13" s="86" t="s">
        <v>256</v>
      </c>
      <c r="G13" s="86" t="s">
        <v>256</v>
      </c>
      <c r="H13" s="86" t="s">
        <v>172</v>
      </c>
      <c r="I13" s="86">
        <v>24</v>
      </c>
      <c r="J13" s="86">
        <v>12.65</v>
      </c>
      <c r="K13" s="86">
        <v>13.662000000000001</v>
      </c>
      <c r="L13" s="87">
        <v>303.60000000000002</v>
      </c>
      <c r="M13" s="87">
        <v>327.88800000000003</v>
      </c>
      <c r="N13" s="86" t="s">
        <v>517</v>
      </c>
      <c r="O13" s="86" t="s">
        <v>377</v>
      </c>
      <c r="P13" s="86" t="s">
        <v>514</v>
      </c>
      <c r="Q13" s="86" t="s">
        <v>656</v>
      </c>
      <c r="R13" s="86" t="s">
        <v>516</v>
      </c>
      <c r="S13" s="86"/>
    </row>
    <row r="14" spans="1:19" s="66" customFormat="1">
      <c r="A14" s="71" t="s">
        <v>55</v>
      </c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3">
        <v>3520.7999999999997</v>
      </c>
      <c r="M14" s="73">
        <v>3802.4639999999999</v>
      </c>
      <c r="N14" s="71"/>
      <c r="O14" s="71"/>
      <c r="P14" s="71"/>
      <c r="Q14" s="71"/>
      <c r="R14" s="71"/>
      <c r="S14" s="71"/>
    </row>
    <row r="15" spans="1:19">
      <c r="B15" t="s">
        <v>372</v>
      </c>
      <c r="C15" t="s">
        <v>374</v>
      </c>
      <c r="D15" t="s">
        <v>628</v>
      </c>
      <c r="E15">
        <v>1</v>
      </c>
      <c r="F15" t="s">
        <v>224</v>
      </c>
      <c r="G15" t="s">
        <v>224</v>
      </c>
      <c r="H15" t="s">
        <v>172</v>
      </c>
      <c r="I15">
        <v>360</v>
      </c>
      <c r="J15">
        <v>9.7799999999999994</v>
      </c>
      <c r="K15">
        <v>10.5624</v>
      </c>
      <c r="L15" s="72">
        <v>3520.7999999999997</v>
      </c>
      <c r="M15" s="72">
        <v>3802.4639999999999</v>
      </c>
      <c r="N15" t="s">
        <v>376</v>
      </c>
      <c r="O15" t="s">
        <v>377</v>
      </c>
      <c r="P15" t="s">
        <v>378</v>
      </c>
      <c r="Q15" t="s">
        <v>379</v>
      </c>
      <c r="R15" t="s">
        <v>380</v>
      </c>
    </row>
    <row r="16" spans="1:19" s="66" customFormat="1">
      <c r="A16" s="71" t="s">
        <v>51</v>
      </c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3">
        <v>586.79999999999995</v>
      </c>
      <c r="M16" s="73">
        <v>633.74400000000003</v>
      </c>
      <c r="N16" s="71"/>
      <c r="O16" s="71"/>
      <c r="P16" s="71"/>
      <c r="Q16" s="71"/>
      <c r="R16" s="71"/>
      <c r="S16" s="71"/>
    </row>
    <row r="17" spans="1:19">
      <c r="B17" t="s">
        <v>372</v>
      </c>
      <c r="C17" t="s">
        <v>374</v>
      </c>
      <c r="D17" t="s">
        <v>628</v>
      </c>
      <c r="E17">
        <v>1</v>
      </c>
      <c r="F17" t="s">
        <v>224</v>
      </c>
      <c r="G17" t="s">
        <v>224</v>
      </c>
      <c r="H17" t="s">
        <v>172</v>
      </c>
      <c r="I17">
        <v>60</v>
      </c>
      <c r="J17">
        <v>9.7799999999999994</v>
      </c>
      <c r="K17">
        <v>10.5624</v>
      </c>
      <c r="L17" s="72">
        <v>586.79999999999995</v>
      </c>
      <c r="M17" s="72">
        <v>633.74400000000003</v>
      </c>
      <c r="N17" t="s">
        <v>376</v>
      </c>
      <c r="O17" t="s">
        <v>377</v>
      </c>
      <c r="P17" t="s">
        <v>378</v>
      </c>
      <c r="Q17" t="s">
        <v>379</v>
      </c>
      <c r="R17" t="s">
        <v>380</v>
      </c>
    </row>
    <row r="18" spans="1:19" s="66" customFormat="1">
      <c r="A18" s="86" t="s">
        <v>50</v>
      </c>
      <c r="B18" s="86"/>
      <c r="C18" s="86"/>
      <c r="D18" s="86"/>
      <c r="E18" s="86"/>
      <c r="F18" s="86"/>
      <c r="G18" s="86"/>
      <c r="H18" s="86"/>
      <c r="I18" s="86"/>
      <c r="J18" s="86"/>
      <c r="K18" s="86"/>
      <c r="L18" s="87">
        <v>759</v>
      </c>
      <c r="M18" s="87">
        <v>819.72</v>
      </c>
      <c r="N18" s="86"/>
      <c r="O18" s="86"/>
      <c r="P18" s="86"/>
      <c r="Q18" s="86"/>
      <c r="R18" s="86"/>
      <c r="S18" s="86"/>
    </row>
    <row r="19" spans="1:19">
      <c r="A19" s="86"/>
      <c r="B19" s="86" t="s">
        <v>495</v>
      </c>
      <c r="C19" s="86" t="s">
        <v>505</v>
      </c>
      <c r="D19" s="86" t="s">
        <v>628</v>
      </c>
      <c r="E19" s="86">
        <v>1</v>
      </c>
      <c r="F19" s="86" t="s">
        <v>256</v>
      </c>
      <c r="G19" s="86" t="s">
        <v>256</v>
      </c>
      <c r="H19" s="86" t="s">
        <v>172</v>
      </c>
      <c r="I19" s="86">
        <v>60</v>
      </c>
      <c r="J19" s="86">
        <v>12.65</v>
      </c>
      <c r="K19" s="86">
        <v>13.662000000000001</v>
      </c>
      <c r="L19" s="87">
        <v>759</v>
      </c>
      <c r="M19" s="87">
        <v>819.72</v>
      </c>
      <c r="N19" s="86" t="s">
        <v>517</v>
      </c>
      <c r="O19" s="86" t="s">
        <v>377</v>
      </c>
      <c r="P19" s="86" t="s">
        <v>514</v>
      </c>
      <c r="Q19" s="86" t="s">
        <v>656</v>
      </c>
      <c r="R19" s="86" t="s">
        <v>516</v>
      </c>
      <c r="S19" s="86"/>
    </row>
    <row r="20" spans="1:19" s="66" customFormat="1">
      <c r="A20" s="86" t="s">
        <v>48</v>
      </c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7">
        <v>455.40000000000003</v>
      </c>
      <c r="M20" s="87">
        <v>491.83200000000005</v>
      </c>
      <c r="N20" s="86"/>
      <c r="O20" s="86"/>
      <c r="P20" s="86"/>
      <c r="Q20" s="86"/>
      <c r="R20" s="86"/>
      <c r="S20" s="86"/>
    </row>
    <row r="21" spans="1:19">
      <c r="A21" s="86"/>
      <c r="B21" s="86" t="s">
        <v>495</v>
      </c>
      <c r="C21" s="86" t="s">
        <v>505</v>
      </c>
      <c r="D21" s="86" t="s">
        <v>628</v>
      </c>
      <c r="E21" s="86">
        <v>1</v>
      </c>
      <c r="F21" s="86" t="s">
        <v>256</v>
      </c>
      <c r="G21" s="86" t="s">
        <v>256</v>
      </c>
      <c r="H21" s="86" t="s">
        <v>172</v>
      </c>
      <c r="I21" s="86">
        <v>36</v>
      </c>
      <c r="J21" s="86">
        <v>12.65</v>
      </c>
      <c r="K21" s="86">
        <v>13.662000000000001</v>
      </c>
      <c r="L21" s="87">
        <v>455.40000000000003</v>
      </c>
      <c r="M21" s="87">
        <v>491.83200000000005</v>
      </c>
      <c r="N21" s="86" t="s">
        <v>517</v>
      </c>
      <c r="O21" s="86" t="s">
        <v>377</v>
      </c>
      <c r="P21" s="86" t="s">
        <v>514</v>
      </c>
      <c r="Q21" s="86" t="s">
        <v>656</v>
      </c>
      <c r="R21" s="86" t="s">
        <v>516</v>
      </c>
      <c r="S21" s="86"/>
    </row>
    <row r="22" spans="1:19" s="66" customFormat="1">
      <c r="A22" s="71" t="s">
        <v>47</v>
      </c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3">
        <v>117.35999999999999</v>
      </c>
      <c r="M22" s="73">
        <v>126.7488</v>
      </c>
      <c r="N22" s="71"/>
      <c r="O22" s="71"/>
      <c r="P22" s="71"/>
      <c r="Q22" s="71"/>
      <c r="R22" s="71"/>
      <c r="S22" s="71"/>
    </row>
    <row r="23" spans="1:19">
      <c r="B23" t="s">
        <v>372</v>
      </c>
      <c r="C23" t="s">
        <v>374</v>
      </c>
      <c r="D23" t="s">
        <v>628</v>
      </c>
      <c r="E23">
        <v>1</v>
      </c>
      <c r="F23" t="s">
        <v>224</v>
      </c>
      <c r="G23" t="s">
        <v>224</v>
      </c>
      <c r="H23" t="s">
        <v>172</v>
      </c>
      <c r="I23">
        <v>12</v>
      </c>
      <c r="J23">
        <v>9.7799999999999994</v>
      </c>
      <c r="K23">
        <v>10.5624</v>
      </c>
      <c r="L23" s="72">
        <v>117.35999999999999</v>
      </c>
      <c r="M23" s="72">
        <v>126.7488</v>
      </c>
      <c r="N23" t="s">
        <v>376</v>
      </c>
      <c r="O23" t="s">
        <v>377</v>
      </c>
      <c r="P23" t="s">
        <v>378</v>
      </c>
      <c r="Q23" t="s">
        <v>379</v>
      </c>
      <c r="R23" t="s">
        <v>380</v>
      </c>
    </row>
    <row r="24" spans="1:19" s="66" customFormat="1">
      <c r="A24" s="86" t="s">
        <v>46</v>
      </c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7">
        <v>1214.4000000000001</v>
      </c>
      <c r="M24" s="87">
        <v>1311.5520000000001</v>
      </c>
      <c r="N24" s="86"/>
      <c r="O24" s="86"/>
      <c r="P24" s="86"/>
      <c r="Q24" s="86"/>
      <c r="R24" s="86"/>
      <c r="S24" s="86"/>
    </row>
    <row r="25" spans="1:19">
      <c r="A25" s="86"/>
      <c r="B25" s="86" t="s">
        <v>495</v>
      </c>
      <c r="C25" s="86" t="s">
        <v>505</v>
      </c>
      <c r="D25" s="86" t="s">
        <v>628</v>
      </c>
      <c r="E25" s="86">
        <v>1</v>
      </c>
      <c r="F25" s="86" t="s">
        <v>256</v>
      </c>
      <c r="G25" s="86" t="s">
        <v>256</v>
      </c>
      <c r="H25" s="86" t="s">
        <v>172</v>
      </c>
      <c r="I25" s="86">
        <v>96</v>
      </c>
      <c r="J25" s="86">
        <v>12.65</v>
      </c>
      <c r="K25" s="86">
        <v>13.662000000000001</v>
      </c>
      <c r="L25" s="87">
        <v>1214.4000000000001</v>
      </c>
      <c r="M25" s="87">
        <v>1311.5520000000001</v>
      </c>
      <c r="N25" s="86" t="s">
        <v>517</v>
      </c>
      <c r="O25" s="86" t="s">
        <v>377</v>
      </c>
      <c r="P25" s="86" t="s">
        <v>514</v>
      </c>
      <c r="Q25" s="86" t="s">
        <v>656</v>
      </c>
      <c r="R25" s="86" t="s">
        <v>516</v>
      </c>
      <c r="S25" s="86"/>
    </row>
    <row r="26" spans="1:19" s="66" customFormat="1">
      <c r="A26" s="86" t="s">
        <v>42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7">
        <v>303.60000000000002</v>
      </c>
      <c r="M26" s="87">
        <v>327.88800000000003</v>
      </c>
      <c r="N26" s="86"/>
      <c r="O26" s="86"/>
      <c r="P26" s="86"/>
      <c r="Q26" s="86"/>
      <c r="R26" s="86"/>
      <c r="S26" s="86"/>
    </row>
    <row r="27" spans="1:19">
      <c r="A27" s="86"/>
      <c r="B27" s="86" t="s">
        <v>495</v>
      </c>
      <c r="C27" s="86" t="s">
        <v>505</v>
      </c>
      <c r="D27" s="86" t="s">
        <v>628</v>
      </c>
      <c r="E27" s="86">
        <v>1</v>
      </c>
      <c r="F27" s="86" t="s">
        <v>256</v>
      </c>
      <c r="G27" s="86" t="s">
        <v>256</v>
      </c>
      <c r="H27" s="86" t="s">
        <v>172</v>
      </c>
      <c r="I27" s="86">
        <v>24</v>
      </c>
      <c r="J27" s="86">
        <v>12.65</v>
      </c>
      <c r="K27" s="86">
        <v>13.662000000000001</v>
      </c>
      <c r="L27" s="87">
        <v>303.60000000000002</v>
      </c>
      <c r="M27" s="87">
        <v>327.88800000000003</v>
      </c>
      <c r="N27" s="86" t="s">
        <v>517</v>
      </c>
      <c r="O27" s="86" t="s">
        <v>377</v>
      </c>
      <c r="P27" s="86" t="s">
        <v>514</v>
      </c>
      <c r="Q27" s="86" t="s">
        <v>656</v>
      </c>
      <c r="R27" s="86" t="s">
        <v>516</v>
      </c>
      <c r="S27" s="86"/>
    </row>
    <row r="28" spans="1:19" s="66" customFormat="1">
      <c r="A28" s="86" t="s">
        <v>43</v>
      </c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7">
        <v>303.60000000000002</v>
      </c>
      <c r="M28" s="87">
        <v>327.88800000000003</v>
      </c>
      <c r="N28" s="86"/>
      <c r="O28" s="86"/>
      <c r="P28" s="86"/>
      <c r="Q28" s="86"/>
      <c r="R28" s="86"/>
      <c r="S28" s="86"/>
    </row>
    <row r="29" spans="1:19">
      <c r="A29" s="86"/>
      <c r="B29" s="86" t="s">
        <v>495</v>
      </c>
      <c r="C29" s="86" t="s">
        <v>505</v>
      </c>
      <c r="D29" s="86" t="s">
        <v>628</v>
      </c>
      <c r="E29" s="86">
        <v>1</v>
      </c>
      <c r="F29" s="86" t="s">
        <v>256</v>
      </c>
      <c r="G29" s="86" t="s">
        <v>256</v>
      </c>
      <c r="H29" s="86" t="s">
        <v>172</v>
      </c>
      <c r="I29" s="86">
        <v>24</v>
      </c>
      <c r="J29" s="86">
        <v>12.65</v>
      </c>
      <c r="K29" s="86">
        <v>13.662000000000001</v>
      </c>
      <c r="L29" s="87">
        <v>303.60000000000002</v>
      </c>
      <c r="M29" s="87">
        <v>327.88800000000003</v>
      </c>
      <c r="N29" s="86" t="s">
        <v>517</v>
      </c>
      <c r="O29" s="86" t="s">
        <v>377</v>
      </c>
      <c r="P29" s="86" t="s">
        <v>514</v>
      </c>
      <c r="Q29" s="86" t="s">
        <v>656</v>
      </c>
      <c r="R29" s="86" t="s">
        <v>516</v>
      </c>
      <c r="S29" s="86"/>
    </row>
    <row r="30" spans="1:19" s="66" customFormat="1">
      <c r="A30" s="86" t="s">
        <v>41</v>
      </c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7">
        <v>759</v>
      </c>
      <c r="M30" s="87">
        <v>819.72</v>
      </c>
      <c r="N30" s="86"/>
      <c r="O30" s="86"/>
      <c r="P30" s="86"/>
      <c r="Q30" s="86"/>
      <c r="R30" s="86"/>
      <c r="S30" s="86"/>
    </row>
    <row r="31" spans="1:19">
      <c r="A31" s="86"/>
      <c r="B31" s="86" t="s">
        <v>495</v>
      </c>
      <c r="C31" s="86" t="s">
        <v>505</v>
      </c>
      <c r="D31" s="86" t="s">
        <v>628</v>
      </c>
      <c r="E31" s="86">
        <v>1</v>
      </c>
      <c r="F31" s="86" t="s">
        <v>256</v>
      </c>
      <c r="G31" s="86" t="s">
        <v>256</v>
      </c>
      <c r="H31" s="86" t="s">
        <v>172</v>
      </c>
      <c r="I31" s="86">
        <v>60</v>
      </c>
      <c r="J31" s="86">
        <v>12.65</v>
      </c>
      <c r="K31" s="86">
        <v>13.662000000000001</v>
      </c>
      <c r="L31" s="87">
        <v>759</v>
      </c>
      <c r="M31" s="87">
        <v>819.72</v>
      </c>
      <c r="N31" s="86" t="s">
        <v>517</v>
      </c>
      <c r="O31" s="86" t="s">
        <v>377</v>
      </c>
      <c r="P31" s="86" t="s">
        <v>514</v>
      </c>
      <c r="Q31" s="86" t="s">
        <v>656</v>
      </c>
      <c r="R31" s="86" t="s">
        <v>516</v>
      </c>
      <c r="S31" s="86"/>
    </row>
    <row r="32" spans="1:19" s="66" customFormat="1">
      <c r="A32" s="86" t="s">
        <v>37</v>
      </c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7">
        <v>607.20000000000005</v>
      </c>
      <c r="M32" s="87">
        <v>655.77600000000007</v>
      </c>
      <c r="N32" s="86"/>
      <c r="O32" s="86"/>
      <c r="P32" s="86"/>
      <c r="Q32" s="86"/>
      <c r="R32" s="86"/>
      <c r="S32" s="86"/>
    </row>
    <row r="33" spans="1:20">
      <c r="A33" s="86"/>
      <c r="B33" s="86" t="s">
        <v>495</v>
      </c>
      <c r="C33" s="86" t="s">
        <v>505</v>
      </c>
      <c r="D33" s="86" t="s">
        <v>628</v>
      </c>
      <c r="E33" s="86">
        <v>1</v>
      </c>
      <c r="F33" s="86" t="s">
        <v>256</v>
      </c>
      <c r="G33" s="86" t="s">
        <v>256</v>
      </c>
      <c r="H33" s="86" t="s">
        <v>172</v>
      </c>
      <c r="I33" s="86">
        <v>48</v>
      </c>
      <c r="J33" s="86">
        <v>12.65</v>
      </c>
      <c r="K33" s="86">
        <v>13.662000000000001</v>
      </c>
      <c r="L33" s="87">
        <v>607.20000000000005</v>
      </c>
      <c r="M33" s="87">
        <v>655.77600000000007</v>
      </c>
      <c r="N33" s="86" t="s">
        <v>517</v>
      </c>
      <c r="O33" s="86" t="s">
        <v>377</v>
      </c>
      <c r="P33" s="86" t="s">
        <v>514</v>
      </c>
      <c r="Q33" s="86" t="s">
        <v>656</v>
      </c>
      <c r="R33" s="86" t="s">
        <v>516</v>
      </c>
      <c r="S33" s="86"/>
    </row>
    <row r="34" spans="1:20" s="66" customFormat="1">
      <c r="A34" s="71" t="s">
        <v>36</v>
      </c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3">
        <v>420.96000000000004</v>
      </c>
      <c r="M34" s="73">
        <v>454.63680000000005</v>
      </c>
      <c r="N34" s="71"/>
      <c r="O34" s="71"/>
      <c r="P34" s="71"/>
      <c r="Q34" s="71"/>
      <c r="R34" s="71"/>
      <c r="S34" s="71"/>
    </row>
    <row r="35" spans="1:20">
      <c r="B35" t="s">
        <v>372</v>
      </c>
      <c r="C35" t="s">
        <v>374</v>
      </c>
      <c r="D35" t="s">
        <v>628</v>
      </c>
      <c r="E35">
        <v>1</v>
      </c>
      <c r="F35" t="s">
        <v>224</v>
      </c>
      <c r="G35" t="s">
        <v>224</v>
      </c>
      <c r="H35" t="s">
        <v>172</v>
      </c>
      <c r="I35">
        <v>12</v>
      </c>
      <c r="J35">
        <v>9.7799999999999994</v>
      </c>
      <c r="K35">
        <v>10.5624</v>
      </c>
      <c r="L35" s="72">
        <v>117.35999999999999</v>
      </c>
      <c r="M35" s="72">
        <v>126.7488</v>
      </c>
      <c r="N35" t="s">
        <v>376</v>
      </c>
      <c r="O35" t="s">
        <v>377</v>
      </c>
      <c r="P35" t="s">
        <v>378</v>
      </c>
      <c r="Q35" t="s">
        <v>379</v>
      </c>
      <c r="R35" t="s">
        <v>380</v>
      </c>
    </row>
    <row r="36" spans="1:20">
      <c r="B36" t="s">
        <v>495</v>
      </c>
      <c r="C36" t="s">
        <v>505</v>
      </c>
      <c r="D36" t="s">
        <v>628</v>
      </c>
      <c r="E36">
        <v>1</v>
      </c>
      <c r="F36" t="s">
        <v>256</v>
      </c>
      <c r="G36" t="s">
        <v>256</v>
      </c>
      <c r="H36" t="s">
        <v>172</v>
      </c>
      <c r="I36">
        <v>24</v>
      </c>
      <c r="J36">
        <v>12.65</v>
      </c>
      <c r="K36">
        <v>13.662000000000001</v>
      </c>
      <c r="L36" s="72">
        <v>303.60000000000002</v>
      </c>
      <c r="M36" s="72">
        <v>327.88800000000003</v>
      </c>
      <c r="N36" t="s">
        <v>517</v>
      </c>
      <c r="O36" t="s">
        <v>377</v>
      </c>
      <c r="P36" t="s">
        <v>514</v>
      </c>
      <c r="Q36" t="s">
        <v>656</v>
      </c>
      <c r="R36" t="s">
        <v>516</v>
      </c>
      <c r="T36" s="88" t="s">
        <v>818</v>
      </c>
    </row>
    <row r="37" spans="1:20" s="66" customFormat="1">
      <c r="A37" s="86" t="s">
        <v>33</v>
      </c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7">
        <v>13093.92</v>
      </c>
      <c r="M37" s="87">
        <v>14141.4336</v>
      </c>
      <c r="N37" s="86"/>
      <c r="O37" s="86"/>
      <c r="P37" s="86"/>
      <c r="Q37" s="86"/>
      <c r="R37" s="86"/>
      <c r="S37" s="86"/>
    </row>
    <row r="38" spans="1:20">
      <c r="A38" s="86"/>
      <c r="B38" s="86" t="s">
        <v>496</v>
      </c>
      <c r="C38" s="86" t="s">
        <v>506</v>
      </c>
      <c r="D38" s="86" t="s">
        <v>628</v>
      </c>
      <c r="E38" s="86">
        <v>1</v>
      </c>
      <c r="F38" s="86" t="s">
        <v>257</v>
      </c>
      <c r="G38" s="86" t="s">
        <v>257</v>
      </c>
      <c r="H38" s="86" t="s">
        <v>172</v>
      </c>
      <c r="I38" s="86">
        <v>60</v>
      </c>
      <c r="J38" s="86">
        <v>12.99</v>
      </c>
      <c r="K38" s="86">
        <v>14.029199999999999</v>
      </c>
      <c r="L38" s="87">
        <v>779.4</v>
      </c>
      <c r="M38" s="87">
        <v>841.75199999999995</v>
      </c>
      <c r="N38" s="86" t="s">
        <v>518</v>
      </c>
      <c r="O38" s="86" t="s">
        <v>377</v>
      </c>
      <c r="P38" s="86" t="s">
        <v>514</v>
      </c>
      <c r="Q38" s="86" t="s">
        <v>519</v>
      </c>
      <c r="R38" s="86" t="s">
        <v>516</v>
      </c>
      <c r="S38" s="86"/>
    </row>
    <row r="39" spans="1:20">
      <c r="A39" s="86"/>
      <c r="B39" s="86" t="s">
        <v>497</v>
      </c>
      <c r="C39" s="86" t="s">
        <v>507</v>
      </c>
      <c r="D39" s="86" t="s">
        <v>628</v>
      </c>
      <c r="E39" s="86">
        <v>1</v>
      </c>
      <c r="F39" s="86" t="s">
        <v>258</v>
      </c>
      <c r="G39" s="86" t="s">
        <v>258</v>
      </c>
      <c r="H39" s="86" t="s">
        <v>172</v>
      </c>
      <c r="I39" s="86">
        <v>60</v>
      </c>
      <c r="J39" s="86">
        <v>12.99</v>
      </c>
      <c r="K39" s="86">
        <v>14.029199999999999</v>
      </c>
      <c r="L39" s="87">
        <v>779.4</v>
      </c>
      <c r="M39" s="87">
        <v>841.75199999999995</v>
      </c>
      <c r="N39" s="86" t="s">
        <v>520</v>
      </c>
      <c r="O39" s="86" t="s">
        <v>377</v>
      </c>
      <c r="P39" s="86" t="s">
        <v>514</v>
      </c>
      <c r="Q39" s="86" t="s">
        <v>521</v>
      </c>
      <c r="R39" s="86" t="s">
        <v>516</v>
      </c>
      <c r="S39" s="86"/>
    </row>
    <row r="40" spans="1:20">
      <c r="A40" s="86"/>
      <c r="B40" s="86" t="s">
        <v>498</v>
      </c>
      <c r="C40" s="86" t="s">
        <v>508</v>
      </c>
      <c r="D40" s="86" t="s">
        <v>628</v>
      </c>
      <c r="E40" s="86">
        <v>1</v>
      </c>
      <c r="F40" s="86" t="s">
        <v>259</v>
      </c>
      <c r="G40" s="86" t="s">
        <v>259</v>
      </c>
      <c r="H40" s="86" t="s">
        <v>172</v>
      </c>
      <c r="I40" s="86">
        <v>296</v>
      </c>
      <c r="J40" s="86">
        <v>12.99</v>
      </c>
      <c r="K40" s="86">
        <v>14.029199999999999</v>
      </c>
      <c r="L40" s="87">
        <v>3845.04</v>
      </c>
      <c r="M40" s="87">
        <v>4152.6431999999995</v>
      </c>
      <c r="N40" s="86" t="s">
        <v>522</v>
      </c>
      <c r="O40" s="86" t="s">
        <v>377</v>
      </c>
      <c r="P40" s="86" t="s">
        <v>514</v>
      </c>
      <c r="Q40" s="86" t="s">
        <v>523</v>
      </c>
      <c r="R40" s="86" t="s">
        <v>524</v>
      </c>
      <c r="S40" s="86"/>
    </row>
    <row r="41" spans="1:20">
      <c r="A41" s="86"/>
      <c r="B41" s="86" t="s">
        <v>499</v>
      </c>
      <c r="C41" s="86" t="s">
        <v>509</v>
      </c>
      <c r="D41" s="86" t="s">
        <v>628</v>
      </c>
      <c r="E41" s="86">
        <v>1</v>
      </c>
      <c r="F41" s="86" t="s">
        <v>260</v>
      </c>
      <c r="G41" s="86" t="s">
        <v>260</v>
      </c>
      <c r="H41" s="86" t="s">
        <v>172</v>
      </c>
      <c r="I41" s="86">
        <v>168</v>
      </c>
      <c r="J41" s="86">
        <v>12.99</v>
      </c>
      <c r="K41" s="86">
        <v>14.029199999999999</v>
      </c>
      <c r="L41" s="87">
        <v>2182.3200000000002</v>
      </c>
      <c r="M41" s="87">
        <v>2356.9056</v>
      </c>
      <c r="N41" s="86" t="s">
        <v>525</v>
      </c>
      <c r="O41" s="86" t="s">
        <v>377</v>
      </c>
      <c r="P41" s="86" t="s">
        <v>514</v>
      </c>
      <c r="Q41" s="86" t="s">
        <v>526</v>
      </c>
      <c r="R41" s="86" t="s">
        <v>524</v>
      </c>
      <c r="S41" s="86"/>
    </row>
    <row r="42" spans="1:20">
      <c r="A42" s="86"/>
      <c r="B42" s="86" t="s">
        <v>500</v>
      </c>
      <c r="C42" s="86" t="s">
        <v>510</v>
      </c>
      <c r="D42" s="86" t="s">
        <v>628</v>
      </c>
      <c r="E42" s="86">
        <v>1</v>
      </c>
      <c r="F42" s="86" t="s">
        <v>261</v>
      </c>
      <c r="G42" s="86" t="s">
        <v>261</v>
      </c>
      <c r="H42" s="86" t="s">
        <v>172</v>
      </c>
      <c r="I42" s="86">
        <v>84</v>
      </c>
      <c r="J42" s="86">
        <v>12.99</v>
      </c>
      <c r="K42" s="86">
        <v>14.029199999999999</v>
      </c>
      <c r="L42" s="87">
        <v>1091.1600000000001</v>
      </c>
      <c r="M42" s="87">
        <v>1178.4528</v>
      </c>
      <c r="N42" s="86" t="s">
        <v>527</v>
      </c>
      <c r="O42" s="86" t="s">
        <v>377</v>
      </c>
      <c r="P42" s="86" t="s">
        <v>514</v>
      </c>
      <c r="Q42" s="86" t="s">
        <v>528</v>
      </c>
      <c r="R42" s="86" t="s">
        <v>524</v>
      </c>
      <c r="S42" s="86"/>
    </row>
    <row r="43" spans="1:20">
      <c r="A43" s="86"/>
      <c r="B43" s="86" t="s">
        <v>501</v>
      </c>
      <c r="C43" s="86" t="s">
        <v>511</v>
      </c>
      <c r="D43" s="86" t="s">
        <v>628</v>
      </c>
      <c r="E43" s="86">
        <v>1</v>
      </c>
      <c r="F43" s="86" t="s">
        <v>262</v>
      </c>
      <c r="G43" s="86" t="s">
        <v>262</v>
      </c>
      <c r="H43" s="86" t="s">
        <v>172</v>
      </c>
      <c r="I43" s="86">
        <v>148</v>
      </c>
      <c r="J43" s="86">
        <v>12.99</v>
      </c>
      <c r="K43" s="86">
        <v>14.029199999999999</v>
      </c>
      <c r="L43" s="87">
        <v>1922.52</v>
      </c>
      <c r="M43" s="87">
        <v>2076.3215999999998</v>
      </c>
      <c r="N43" s="86" t="s">
        <v>529</v>
      </c>
      <c r="O43" s="86" t="s">
        <v>377</v>
      </c>
      <c r="P43" s="86" t="s">
        <v>514</v>
      </c>
      <c r="Q43" s="86" t="s">
        <v>530</v>
      </c>
      <c r="R43" s="86" t="s">
        <v>524</v>
      </c>
      <c r="S43" s="86"/>
    </row>
    <row r="44" spans="1:20">
      <c r="A44" s="86"/>
      <c r="B44" s="86" t="s">
        <v>502</v>
      </c>
      <c r="C44" s="86" t="s">
        <v>512</v>
      </c>
      <c r="D44" s="86" t="s">
        <v>628</v>
      </c>
      <c r="E44" s="86">
        <v>1</v>
      </c>
      <c r="F44" s="86" t="s">
        <v>263</v>
      </c>
      <c r="G44" s="86" t="s">
        <v>263</v>
      </c>
      <c r="H44" s="86" t="s">
        <v>172</v>
      </c>
      <c r="I44" s="86">
        <v>192</v>
      </c>
      <c r="J44" s="86">
        <v>12.99</v>
      </c>
      <c r="K44" s="86">
        <v>14.029199999999999</v>
      </c>
      <c r="L44" s="87">
        <v>2494.08</v>
      </c>
      <c r="M44" s="87">
        <v>2693.6063999999997</v>
      </c>
      <c r="N44" s="86" t="s">
        <v>531</v>
      </c>
      <c r="O44" s="86" t="s">
        <v>377</v>
      </c>
      <c r="P44" s="86" t="s">
        <v>514</v>
      </c>
      <c r="Q44" s="86" t="s">
        <v>532</v>
      </c>
      <c r="R44" s="86" t="s">
        <v>524</v>
      </c>
      <c r="S44" s="86"/>
    </row>
    <row r="45" spans="1:20" s="66" customFormat="1">
      <c r="A45" s="86" t="s">
        <v>28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7">
        <v>5768.4000000000005</v>
      </c>
      <c r="M45" s="87">
        <v>6229.8720000000003</v>
      </c>
      <c r="N45" s="86"/>
      <c r="O45" s="86"/>
      <c r="P45" s="86"/>
      <c r="Q45" s="86"/>
      <c r="R45" s="86"/>
      <c r="S45" s="86"/>
    </row>
    <row r="46" spans="1:20">
      <c r="A46" s="86"/>
      <c r="B46" s="86" t="s">
        <v>495</v>
      </c>
      <c r="C46" s="86" t="s">
        <v>505</v>
      </c>
      <c r="D46" s="86" t="s">
        <v>628</v>
      </c>
      <c r="E46" s="86">
        <v>1</v>
      </c>
      <c r="F46" s="86" t="s">
        <v>256</v>
      </c>
      <c r="G46" s="86" t="s">
        <v>256</v>
      </c>
      <c r="H46" s="86" t="s">
        <v>172</v>
      </c>
      <c r="I46" s="86">
        <v>456</v>
      </c>
      <c r="J46" s="86">
        <v>12.65</v>
      </c>
      <c r="K46" s="86">
        <v>13.662000000000001</v>
      </c>
      <c r="L46" s="87">
        <v>5768.4000000000005</v>
      </c>
      <c r="M46" s="87">
        <v>6229.8720000000003</v>
      </c>
      <c r="N46" s="86" t="s">
        <v>517</v>
      </c>
      <c r="O46" s="86" t="s">
        <v>377</v>
      </c>
      <c r="P46" s="86" t="s">
        <v>514</v>
      </c>
      <c r="Q46" s="86" t="s">
        <v>656</v>
      </c>
      <c r="R46" s="86" t="s">
        <v>516</v>
      </c>
      <c r="S46" s="86"/>
    </row>
    <row r="47" spans="1:20" s="66" customFormat="1">
      <c r="A47" s="86" t="s">
        <v>31</v>
      </c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7">
        <v>607.20000000000005</v>
      </c>
      <c r="M47" s="87">
        <v>655.77600000000007</v>
      </c>
      <c r="N47" s="86"/>
      <c r="O47" s="86"/>
      <c r="P47" s="86"/>
      <c r="Q47" s="86"/>
      <c r="R47" s="86"/>
      <c r="S47" s="86"/>
    </row>
    <row r="48" spans="1:20">
      <c r="A48" s="86"/>
      <c r="B48" s="86" t="s">
        <v>495</v>
      </c>
      <c r="C48" s="86" t="s">
        <v>505</v>
      </c>
      <c r="D48" s="86" t="s">
        <v>628</v>
      </c>
      <c r="E48" s="86">
        <v>1</v>
      </c>
      <c r="F48" s="86" t="s">
        <v>256</v>
      </c>
      <c r="G48" s="86" t="s">
        <v>256</v>
      </c>
      <c r="H48" s="86" t="s">
        <v>172</v>
      </c>
      <c r="I48" s="86">
        <v>48</v>
      </c>
      <c r="J48" s="86">
        <v>12.65</v>
      </c>
      <c r="K48" s="86">
        <v>13.662000000000001</v>
      </c>
      <c r="L48" s="87">
        <v>607.20000000000005</v>
      </c>
      <c r="M48" s="87">
        <v>655.77600000000007</v>
      </c>
      <c r="N48" s="86" t="s">
        <v>517</v>
      </c>
      <c r="O48" s="86" t="s">
        <v>377</v>
      </c>
      <c r="P48" s="86" t="s">
        <v>514</v>
      </c>
      <c r="Q48" s="86" t="s">
        <v>656</v>
      </c>
      <c r="R48" s="86" t="s">
        <v>516</v>
      </c>
      <c r="S48" s="86"/>
    </row>
    <row r="49" spans="1:19" s="66" customFormat="1">
      <c r="A49" s="86" t="s">
        <v>30</v>
      </c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7">
        <v>3795</v>
      </c>
      <c r="M49" s="87">
        <v>4098.6000000000004</v>
      </c>
      <c r="N49" s="86"/>
      <c r="O49" s="86"/>
      <c r="P49" s="86"/>
      <c r="Q49" s="86"/>
      <c r="R49" s="86"/>
      <c r="S49" s="86"/>
    </row>
    <row r="50" spans="1:19">
      <c r="A50" s="86"/>
      <c r="B50" s="86" t="s">
        <v>495</v>
      </c>
      <c r="C50" s="86" t="s">
        <v>505</v>
      </c>
      <c r="D50" s="86" t="s">
        <v>628</v>
      </c>
      <c r="E50" s="86">
        <v>1</v>
      </c>
      <c r="F50" s="86" t="s">
        <v>256</v>
      </c>
      <c r="G50" s="86" t="s">
        <v>256</v>
      </c>
      <c r="H50" s="86" t="s">
        <v>172</v>
      </c>
      <c r="I50" s="86">
        <v>300</v>
      </c>
      <c r="J50" s="86">
        <v>12.65</v>
      </c>
      <c r="K50" s="86">
        <v>13.662000000000001</v>
      </c>
      <c r="L50" s="87">
        <v>3795</v>
      </c>
      <c r="M50" s="87">
        <v>4098.6000000000004</v>
      </c>
      <c r="N50" s="86" t="s">
        <v>517</v>
      </c>
      <c r="O50" s="86" t="s">
        <v>377</v>
      </c>
      <c r="P50" s="86" t="s">
        <v>514</v>
      </c>
      <c r="Q50" s="86" t="s">
        <v>656</v>
      </c>
      <c r="R50" s="86" t="s">
        <v>516</v>
      </c>
      <c r="S50" s="86"/>
    </row>
    <row r="51" spans="1:19" s="66" customFormat="1">
      <c r="A51" s="86" t="s">
        <v>29</v>
      </c>
      <c r="B51" s="86"/>
      <c r="C51" s="86"/>
      <c r="D51" s="86"/>
      <c r="E51" s="86"/>
      <c r="F51" s="86"/>
      <c r="G51" s="86"/>
      <c r="H51" s="86"/>
      <c r="I51" s="86"/>
      <c r="J51" s="86"/>
      <c r="K51" s="86"/>
      <c r="L51" s="87">
        <v>6375.6</v>
      </c>
      <c r="M51" s="87">
        <v>6885.6480000000001</v>
      </c>
      <c r="N51" s="86"/>
      <c r="O51" s="86"/>
      <c r="P51" s="86"/>
      <c r="Q51" s="86"/>
      <c r="R51" s="86"/>
      <c r="S51" s="86"/>
    </row>
    <row r="52" spans="1:19">
      <c r="A52" s="86"/>
      <c r="B52" s="86" t="s">
        <v>495</v>
      </c>
      <c r="C52" s="86" t="s">
        <v>505</v>
      </c>
      <c r="D52" s="86" t="s">
        <v>628</v>
      </c>
      <c r="E52" s="86">
        <v>1</v>
      </c>
      <c r="F52" s="86" t="s">
        <v>256</v>
      </c>
      <c r="G52" s="86" t="s">
        <v>256</v>
      </c>
      <c r="H52" s="86" t="s">
        <v>172</v>
      </c>
      <c r="I52" s="86">
        <v>504</v>
      </c>
      <c r="J52" s="86">
        <v>12.65</v>
      </c>
      <c r="K52" s="86">
        <v>13.662000000000001</v>
      </c>
      <c r="L52" s="87">
        <v>6375.6</v>
      </c>
      <c r="M52" s="87">
        <v>6885.6480000000001</v>
      </c>
      <c r="N52" s="86" t="s">
        <v>517</v>
      </c>
      <c r="O52" s="86" t="s">
        <v>377</v>
      </c>
      <c r="P52" s="86" t="s">
        <v>514</v>
      </c>
      <c r="Q52" s="86" t="s">
        <v>656</v>
      </c>
      <c r="R52" s="86" t="s">
        <v>516</v>
      </c>
      <c r="S52" s="86"/>
    </row>
    <row r="53" spans="1:19" s="66" customFormat="1">
      <c r="A53" s="71" t="s">
        <v>26</v>
      </c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3">
        <v>469.43999999999994</v>
      </c>
      <c r="M53" s="73">
        <v>506.99520000000001</v>
      </c>
      <c r="N53" s="71"/>
      <c r="O53" s="71"/>
      <c r="P53" s="71"/>
      <c r="Q53" s="71"/>
      <c r="R53" s="71"/>
      <c r="S53" s="71"/>
    </row>
    <row r="54" spans="1:19">
      <c r="B54" t="s">
        <v>373</v>
      </c>
      <c r="C54" t="s">
        <v>375</v>
      </c>
      <c r="D54" t="s">
        <v>628</v>
      </c>
      <c r="E54">
        <v>1</v>
      </c>
      <c r="F54" t="s">
        <v>225</v>
      </c>
      <c r="G54" t="s">
        <v>225</v>
      </c>
      <c r="H54" t="s">
        <v>172</v>
      </c>
      <c r="I54">
        <v>48</v>
      </c>
      <c r="J54">
        <v>9.7799999999999994</v>
      </c>
      <c r="K54">
        <v>10.5624</v>
      </c>
      <c r="L54" s="72">
        <v>469.43999999999994</v>
      </c>
      <c r="M54" s="72">
        <v>506.99520000000001</v>
      </c>
      <c r="N54" t="s">
        <v>382</v>
      </c>
      <c r="O54" t="s">
        <v>377</v>
      </c>
      <c r="P54" t="s">
        <v>378</v>
      </c>
      <c r="Q54" t="s">
        <v>383</v>
      </c>
      <c r="R54" t="s">
        <v>380</v>
      </c>
    </row>
    <row r="55" spans="1:19" s="66" customFormat="1">
      <c r="A55" s="86" t="s">
        <v>16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7">
        <v>7590</v>
      </c>
      <c r="M55" s="87">
        <v>8197.2000000000007</v>
      </c>
      <c r="N55" s="86"/>
      <c r="O55" s="86"/>
      <c r="P55" s="86"/>
      <c r="Q55" s="86"/>
      <c r="R55" s="86"/>
      <c r="S55" s="86"/>
    </row>
    <row r="56" spans="1:19">
      <c r="A56" s="86"/>
      <c r="B56" s="86" t="s">
        <v>495</v>
      </c>
      <c r="C56" s="86" t="s">
        <v>505</v>
      </c>
      <c r="D56" s="86" t="s">
        <v>628</v>
      </c>
      <c r="E56" s="86">
        <v>1</v>
      </c>
      <c r="F56" s="86" t="s">
        <v>256</v>
      </c>
      <c r="G56" s="86" t="s">
        <v>256</v>
      </c>
      <c r="H56" s="86" t="s">
        <v>172</v>
      </c>
      <c r="I56" s="86">
        <v>600</v>
      </c>
      <c r="J56" s="86">
        <v>12.65</v>
      </c>
      <c r="K56" s="86">
        <v>13.662000000000001</v>
      </c>
      <c r="L56" s="87">
        <v>7590</v>
      </c>
      <c r="M56" s="87">
        <v>8197.2000000000007</v>
      </c>
      <c r="N56" s="86" t="s">
        <v>517</v>
      </c>
      <c r="O56" s="86" t="s">
        <v>377</v>
      </c>
      <c r="P56" s="86" t="s">
        <v>514</v>
      </c>
      <c r="Q56" s="86" t="s">
        <v>656</v>
      </c>
      <c r="R56" s="86" t="s">
        <v>516</v>
      </c>
      <c r="S56" s="86"/>
    </row>
    <row r="57" spans="1:19" s="66" customFormat="1">
      <c r="A57" s="86" t="s">
        <v>20</v>
      </c>
      <c r="B57" s="86"/>
      <c r="C57" s="86"/>
      <c r="D57" s="86"/>
      <c r="E57" s="86"/>
      <c r="F57" s="86"/>
      <c r="G57" s="86"/>
      <c r="H57" s="86"/>
      <c r="I57" s="86"/>
      <c r="J57" s="86"/>
      <c r="K57" s="86"/>
      <c r="L57" s="87">
        <v>13662</v>
      </c>
      <c r="M57" s="87">
        <v>14754.960000000001</v>
      </c>
      <c r="N57" s="86"/>
      <c r="O57" s="86"/>
      <c r="P57" s="86"/>
      <c r="Q57" s="86"/>
      <c r="R57" s="86"/>
      <c r="S57" s="86"/>
    </row>
    <row r="58" spans="1:19">
      <c r="A58" s="86"/>
      <c r="B58" s="86" t="s">
        <v>494</v>
      </c>
      <c r="C58" s="86" t="s">
        <v>503</v>
      </c>
      <c r="D58" s="86" t="s">
        <v>628</v>
      </c>
      <c r="E58" s="86">
        <v>1</v>
      </c>
      <c r="F58" s="86" t="s">
        <v>504</v>
      </c>
      <c r="G58" s="86" t="s">
        <v>504</v>
      </c>
      <c r="H58" s="86" t="s">
        <v>172</v>
      </c>
      <c r="I58" s="86">
        <v>600</v>
      </c>
      <c r="J58" s="86">
        <v>12.65</v>
      </c>
      <c r="K58" s="86">
        <v>13.662000000000001</v>
      </c>
      <c r="L58" s="87">
        <v>7590</v>
      </c>
      <c r="M58" s="87">
        <v>8197.2000000000007</v>
      </c>
      <c r="N58" s="86" t="s">
        <v>513</v>
      </c>
      <c r="O58" s="86" t="s">
        <v>377</v>
      </c>
      <c r="P58" s="86" t="s">
        <v>514</v>
      </c>
      <c r="Q58" s="86" t="s">
        <v>515</v>
      </c>
      <c r="R58" s="86" t="s">
        <v>516</v>
      </c>
      <c r="S58" s="86"/>
    </row>
    <row r="59" spans="1:19">
      <c r="A59" s="86"/>
      <c r="B59" s="86" t="s">
        <v>495</v>
      </c>
      <c r="C59" s="86" t="s">
        <v>505</v>
      </c>
      <c r="D59" s="86" t="s">
        <v>628</v>
      </c>
      <c r="E59" s="86">
        <v>1</v>
      </c>
      <c r="F59" s="86" t="s">
        <v>256</v>
      </c>
      <c r="G59" s="86" t="s">
        <v>256</v>
      </c>
      <c r="H59" s="86" t="s">
        <v>172</v>
      </c>
      <c r="I59" s="86">
        <v>480</v>
      </c>
      <c r="J59" s="86">
        <v>12.65</v>
      </c>
      <c r="K59" s="86">
        <v>13.662000000000001</v>
      </c>
      <c r="L59" s="87">
        <v>6072</v>
      </c>
      <c r="M59" s="87">
        <v>6557.76</v>
      </c>
      <c r="N59" s="86" t="s">
        <v>517</v>
      </c>
      <c r="O59" s="86" t="s">
        <v>377</v>
      </c>
      <c r="P59" s="86" t="s">
        <v>514</v>
      </c>
      <c r="Q59" s="86" t="s">
        <v>656</v>
      </c>
      <c r="R59" s="86" t="s">
        <v>516</v>
      </c>
      <c r="S59" s="86"/>
    </row>
    <row r="60" spans="1:19" s="66" customFormat="1">
      <c r="A60" s="71" t="s">
        <v>23</v>
      </c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3">
        <v>586.79999999999995</v>
      </c>
      <c r="M60" s="73">
        <v>633.74400000000003</v>
      </c>
      <c r="N60" s="71"/>
      <c r="O60" s="71"/>
      <c r="P60" s="71"/>
      <c r="Q60" s="71"/>
      <c r="R60" s="71"/>
      <c r="S60" s="71"/>
    </row>
    <row r="61" spans="1:19">
      <c r="B61" t="s">
        <v>372</v>
      </c>
      <c r="C61" t="s">
        <v>374</v>
      </c>
      <c r="D61" t="s">
        <v>628</v>
      </c>
      <c r="E61">
        <v>1</v>
      </c>
      <c r="F61" t="s">
        <v>224</v>
      </c>
      <c r="G61" t="s">
        <v>224</v>
      </c>
      <c r="H61" t="s">
        <v>172</v>
      </c>
      <c r="I61">
        <v>60</v>
      </c>
      <c r="J61">
        <v>9.7799999999999994</v>
      </c>
      <c r="K61">
        <v>10.5624</v>
      </c>
      <c r="L61" s="72">
        <v>586.79999999999995</v>
      </c>
      <c r="M61" s="72">
        <v>633.74400000000003</v>
      </c>
      <c r="N61" t="s">
        <v>376</v>
      </c>
      <c r="O61" t="s">
        <v>377</v>
      </c>
      <c r="P61" t="s">
        <v>378</v>
      </c>
      <c r="Q61" t="s">
        <v>379</v>
      </c>
      <c r="R61" t="s">
        <v>380</v>
      </c>
    </row>
  </sheetData>
  <autoFilter ref="A3:S61" xr:uid="{86C041F0-692A-4FAD-9662-2E78C7D670B9}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A9C23-4D1F-4531-95EF-7DFFEE924BC6}">
  <dimension ref="A1:R41"/>
  <sheetViews>
    <sheetView zoomScale="85" zoomScaleNormal="85" workbookViewId="0">
      <selection activeCell="L36" sqref="L36"/>
    </sheetView>
  </sheetViews>
  <sheetFormatPr defaultRowHeight="15"/>
  <cols>
    <col min="2" max="2" width="9.140625" style="68"/>
    <col min="12" max="13" width="9.140625" style="78"/>
  </cols>
  <sheetData>
    <row r="1" spans="1:18">
      <c r="A1" t="s">
        <v>316</v>
      </c>
      <c r="B1" s="68" t="s">
        <v>361</v>
      </c>
    </row>
    <row r="3" spans="1:18">
      <c r="A3" t="s">
        <v>796</v>
      </c>
      <c r="B3" s="68" t="s">
        <v>795</v>
      </c>
      <c r="C3" t="s">
        <v>303</v>
      </c>
      <c r="D3" t="s">
        <v>627</v>
      </c>
      <c r="E3" t="s">
        <v>629</v>
      </c>
      <c r="F3" t="s">
        <v>158</v>
      </c>
      <c r="G3" t="s">
        <v>305</v>
      </c>
      <c r="H3" t="s">
        <v>171</v>
      </c>
      <c r="J3" t="s">
        <v>307</v>
      </c>
      <c r="K3" t="s">
        <v>308</v>
      </c>
      <c r="N3" t="s">
        <v>311</v>
      </c>
      <c r="O3" t="s">
        <v>312</v>
      </c>
      <c r="P3" t="s">
        <v>313</v>
      </c>
      <c r="Q3" t="s">
        <v>314</v>
      </c>
      <c r="R3" t="s">
        <v>315</v>
      </c>
    </row>
    <row r="4" spans="1:18" s="66" customFormat="1">
      <c r="A4" s="71" t="s">
        <v>59</v>
      </c>
      <c r="B4" s="74"/>
      <c r="C4" s="71"/>
      <c r="D4" s="71"/>
      <c r="E4" s="71"/>
      <c r="F4" s="71"/>
      <c r="G4" s="71"/>
      <c r="H4" s="71"/>
      <c r="I4" s="71"/>
      <c r="J4" s="71"/>
      <c r="K4" s="71"/>
      <c r="L4" s="71">
        <v>1934.6399999999999</v>
      </c>
      <c r="M4" s="71">
        <v>2089.44</v>
      </c>
      <c r="N4" s="71"/>
      <c r="O4" s="71"/>
      <c r="P4" s="71"/>
      <c r="Q4" s="71"/>
      <c r="R4" s="71"/>
    </row>
    <row r="5" spans="1:18">
      <c r="A5" s="66"/>
      <c r="B5" s="68" t="s">
        <v>364</v>
      </c>
      <c r="C5" t="s">
        <v>367</v>
      </c>
      <c r="D5" t="s">
        <v>628</v>
      </c>
      <c r="E5">
        <v>1</v>
      </c>
      <c r="F5" t="s">
        <v>223</v>
      </c>
      <c r="G5" t="s">
        <v>223</v>
      </c>
      <c r="H5" t="s">
        <v>172</v>
      </c>
      <c r="I5">
        <v>24</v>
      </c>
      <c r="J5">
        <v>80.61</v>
      </c>
      <c r="K5">
        <v>87.06</v>
      </c>
      <c r="L5" s="78">
        <f>I5*J5</f>
        <v>1934.6399999999999</v>
      </c>
      <c r="M5" s="78">
        <f>I5*K5</f>
        <v>2089.44</v>
      </c>
      <c r="N5" t="s">
        <v>370</v>
      </c>
      <c r="O5" t="s">
        <v>357</v>
      </c>
      <c r="P5" t="s">
        <v>358</v>
      </c>
      <c r="Q5" t="s">
        <v>633</v>
      </c>
      <c r="R5" t="s">
        <v>371</v>
      </c>
    </row>
    <row r="6" spans="1:18" s="66" customFormat="1">
      <c r="A6" s="71" t="s">
        <v>44</v>
      </c>
      <c r="B6" s="74"/>
      <c r="C6" s="71"/>
      <c r="D6" s="71"/>
      <c r="E6" s="71"/>
      <c r="F6" s="71"/>
      <c r="G6" s="71"/>
      <c r="H6" s="71"/>
      <c r="I6" s="71"/>
      <c r="J6" s="71"/>
      <c r="K6" s="71"/>
      <c r="L6" s="71">
        <v>984</v>
      </c>
      <c r="M6" s="71">
        <v>1062.72</v>
      </c>
      <c r="N6" s="71"/>
      <c r="O6" s="71"/>
      <c r="P6" s="71"/>
      <c r="Q6" s="71"/>
      <c r="R6" s="71"/>
    </row>
    <row r="7" spans="1:18">
      <c r="B7" s="68" t="s">
        <v>362</v>
      </c>
      <c r="C7" t="s">
        <v>365</v>
      </c>
      <c r="D7" t="s">
        <v>628</v>
      </c>
      <c r="E7">
        <v>1</v>
      </c>
      <c r="F7" t="s">
        <v>221</v>
      </c>
      <c r="G7" t="s">
        <v>221</v>
      </c>
      <c r="H7" t="s">
        <v>172</v>
      </c>
      <c r="I7">
        <v>12</v>
      </c>
      <c r="J7">
        <v>82</v>
      </c>
      <c r="K7">
        <v>88.56</v>
      </c>
      <c r="L7" s="78">
        <f>I7*J7</f>
        <v>984</v>
      </c>
      <c r="M7" s="78">
        <f>I7*K7</f>
        <v>1062.72</v>
      </c>
      <c r="N7" t="s">
        <v>368</v>
      </c>
      <c r="O7" t="s">
        <v>357</v>
      </c>
      <c r="P7" t="s">
        <v>358</v>
      </c>
      <c r="Q7" t="s">
        <v>630</v>
      </c>
      <c r="R7" t="s">
        <v>369</v>
      </c>
    </row>
    <row r="8" spans="1:18" s="66" customFormat="1">
      <c r="A8" s="71" t="s">
        <v>48</v>
      </c>
      <c r="B8" s="74"/>
      <c r="C8" s="71"/>
      <c r="D8" s="71"/>
      <c r="E8" s="71"/>
      <c r="F8" s="71"/>
      <c r="G8" s="71"/>
      <c r="H8" s="71"/>
      <c r="I8" s="71"/>
      <c r="J8" s="71"/>
      <c r="K8" s="71"/>
      <c r="L8" s="71">
        <f>L9+L10+L11</f>
        <v>3558.7200000000003</v>
      </c>
      <c r="M8" s="71">
        <f>M9+M10+M11</f>
        <v>3843.3600000000006</v>
      </c>
      <c r="N8" s="71"/>
      <c r="O8" s="71"/>
      <c r="P8" s="71"/>
      <c r="Q8" s="71"/>
      <c r="R8" s="71"/>
    </row>
    <row r="9" spans="1:18">
      <c r="B9" s="68">
        <v>8</v>
      </c>
      <c r="C9" t="s">
        <v>355</v>
      </c>
      <c r="D9" t="s">
        <v>628</v>
      </c>
      <c r="E9">
        <v>1</v>
      </c>
      <c r="F9" t="s">
        <v>220</v>
      </c>
      <c r="G9" t="s">
        <v>220</v>
      </c>
      <c r="H9" t="s">
        <v>172</v>
      </c>
      <c r="I9">
        <v>12</v>
      </c>
      <c r="J9">
        <v>80.95</v>
      </c>
      <c r="K9">
        <v>87.42</v>
      </c>
      <c r="L9" s="78">
        <f t="shared" ref="L9:L11" si="0">I9*J9</f>
        <v>971.40000000000009</v>
      </c>
      <c r="M9" s="78">
        <f t="shared" ref="M9:M11" si="1">I9*K9</f>
        <v>1049.04</v>
      </c>
      <c r="N9" t="s">
        <v>356</v>
      </c>
      <c r="O9" t="s">
        <v>357</v>
      </c>
      <c r="P9" t="s">
        <v>358</v>
      </c>
      <c r="Q9" t="s">
        <v>359</v>
      </c>
      <c r="R9" t="s">
        <v>360</v>
      </c>
    </row>
    <row r="10" spans="1:18">
      <c r="B10" s="68" t="s">
        <v>603</v>
      </c>
      <c r="C10" t="s">
        <v>605</v>
      </c>
      <c r="D10" t="s">
        <v>628</v>
      </c>
      <c r="E10">
        <v>1</v>
      </c>
      <c r="F10" t="s">
        <v>286</v>
      </c>
      <c r="G10" t="s">
        <v>286</v>
      </c>
      <c r="H10" t="s">
        <v>172</v>
      </c>
      <c r="I10">
        <v>12</v>
      </c>
      <c r="J10">
        <v>135</v>
      </c>
      <c r="K10">
        <v>145.80000000000001</v>
      </c>
      <c r="L10" s="78">
        <f t="shared" si="0"/>
        <v>1620</v>
      </c>
      <c r="M10" s="78">
        <f t="shared" si="1"/>
        <v>1749.6000000000001</v>
      </c>
      <c r="N10" t="s">
        <v>607</v>
      </c>
      <c r="O10" t="s">
        <v>357</v>
      </c>
      <c r="P10" t="s">
        <v>358</v>
      </c>
      <c r="Q10" t="s">
        <v>657</v>
      </c>
      <c r="R10" t="s">
        <v>608</v>
      </c>
    </row>
    <row r="11" spans="1:18">
      <c r="A11" s="66"/>
      <c r="B11" s="68" t="s">
        <v>364</v>
      </c>
      <c r="C11" t="s">
        <v>367</v>
      </c>
      <c r="D11" t="s">
        <v>628</v>
      </c>
      <c r="E11">
        <v>1</v>
      </c>
      <c r="F11" t="s">
        <v>223</v>
      </c>
      <c r="G11" t="s">
        <v>223</v>
      </c>
      <c r="H11" t="s">
        <v>172</v>
      </c>
      <c r="I11">
        <v>12</v>
      </c>
      <c r="J11" s="66">
        <v>80.61</v>
      </c>
      <c r="K11" s="66">
        <v>87.06</v>
      </c>
      <c r="L11" s="78">
        <f t="shared" si="0"/>
        <v>967.31999999999994</v>
      </c>
      <c r="M11" s="78">
        <f t="shared" si="1"/>
        <v>1044.72</v>
      </c>
      <c r="N11" t="s">
        <v>370</v>
      </c>
      <c r="O11" t="s">
        <v>357</v>
      </c>
      <c r="P11" t="s">
        <v>358</v>
      </c>
      <c r="Q11" t="s">
        <v>633</v>
      </c>
      <c r="R11" t="s">
        <v>371</v>
      </c>
    </row>
    <row r="12" spans="1:18" s="66" customFormat="1">
      <c r="A12" s="71" t="s">
        <v>46</v>
      </c>
      <c r="B12" s="74"/>
      <c r="C12" s="71"/>
      <c r="D12" s="71"/>
      <c r="E12" s="71"/>
      <c r="F12" s="71"/>
      <c r="G12" s="71"/>
      <c r="H12" s="71"/>
      <c r="I12" s="71"/>
      <c r="J12" s="71"/>
      <c r="K12" s="71"/>
      <c r="L12" s="71">
        <f>L13+L14</f>
        <v>3902.64</v>
      </c>
      <c r="M12" s="71">
        <f>M13+M14</f>
        <v>4214.88</v>
      </c>
      <c r="N12" s="71"/>
      <c r="O12" s="71"/>
      <c r="P12" s="71"/>
      <c r="Q12" s="71"/>
      <c r="R12" s="71"/>
    </row>
    <row r="13" spans="1:18">
      <c r="B13" s="68" t="s">
        <v>362</v>
      </c>
      <c r="C13" t="s">
        <v>365</v>
      </c>
      <c r="D13" t="s">
        <v>628</v>
      </c>
      <c r="E13">
        <v>1</v>
      </c>
      <c r="F13" t="s">
        <v>221</v>
      </c>
      <c r="G13" t="s">
        <v>221</v>
      </c>
      <c r="H13" t="s">
        <v>172</v>
      </c>
      <c r="I13">
        <v>24</v>
      </c>
      <c r="J13" s="66">
        <v>82</v>
      </c>
      <c r="K13" s="66">
        <v>88.56</v>
      </c>
      <c r="L13" s="78">
        <f t="shared" ref="L13:L14" si="2">I13*J13</f>
        <v>1968</v>
      </c>
      <c r="M13" s="78">
        <f t="shared" ref="M13:M14" si="3">I13*K13</f>
        <v>2125.44</v>
      </c>
      <c r="N13" t="s">
        <v>368</v>
      </c>
      <c r="O13" t="s">
        <v>357</v>
      </c>
      <c r="P13" t="s">
        <v>358</v>
      </c>
      <c r="Q13" t="s">
        <v>630</v>
      </c>
      <c r="R13" t="s">
        <v>369</v>
      </c>
    </row>
    <row r="14" spans="1:18">
      <c r="A14" s="66"/>
      <c r="B14" s="68" t="s">
        <v>364</v>
      </c>
      <c r="C14" t="s">
        <v>367</v>
      </c>
      <c r="D14" t="s">
        <v>628</v>
      </c>
      <c r="E14">
        <v>1</v>
      </c>
      <c r="F14" t="s">
        <v>223</v>
      </c>
      <c r="G14" t="s">
        <v>223</v>
      </c>
      <c r="H14" t="s">
        <v>172</v>
      </c>
      <c r="I14">
        <v>24</v>
      </c>
      <c r="J14" s="66">
        <v>80.61</v>
      </c>
      <c r="K14" s="66">
        <v>87.06</v>
      </c>
      <c r="L14" s="78">
        <f t="shared" si="2"/>
        <v>1934.6399999999999</v>
      </c>
      <c r="M14" s="78">
        <f t="shared" si="3"/>
        <v>2089.44</v>
      </c>
      <c r="N14" t="s">
        <v>370</v>
      </c>
      <c r="O14" t="s">
        <v>357</v>
      </c>
      <c r="P14" t="s">
        <v>358</v>
      </c>
      <c r="Q14" t="s">
        <v>633</v>
      </c>
      <c r="R14" t="s">
        <v>371</v>
      </c>
    </row>
    <row r="15" spans="1:18" s="66" customFormat="1">
      <c r="A15" s="71" t="s">
        <v>45</v>
      </c>
      <c r="B15" s="74"/>
      <c r="C15" s="71"/>
      <c r="D15" s="71"/>
      <c r="E15" s="71"/>
      <c r="F15" s="71"/>
      <c r="G15" s="71"/>
      <c r="H15" s="71"/>
      <c r="I15" s="71"/>
      <c r="J15" s="71"/>
      <c r="K15" s="71"/>
      <c r="L15" s="71">
        <f>L16+L17</f>
        <v>4853.28</v>
      </c>
      <c r="M15" s="71">
        <f>M16+M17</f>
        <v>5241.6000000000004</v>
      </c>
      <c r="N15" s="71"/>
      <c r="O15" s="71"/>
      <c r="P15" s="71"/>
      <c r="Q15" s="71"/>
      <c r="R15" s="71"/>
    </row>
    <row r="16" spans="1:18">
      <c r="B16" s="68" t="s">
        <v>362</v>
      </c>
      <c r="C16" t="s">
        <v>365</v>
      </c>
      <c r="D16" t="s">
        <v>628</v>
      </c>
      <c r="E16">
        <v>1</v>
      </c>
      <c r="F16" t="s">
        <v>221</v>
      </c>
      <c r="G16" t="s">
        <v>221</v>
      </c>
      <c r="H16" t="s">
        <v>172</v>
      </c>
      <c r="I16">
        <v>12</v>
      </c>
      <c r="J16" s="66">
        <v>82</v>
      </c>
      <c r="K16" s="66">
        <v>88.56</v>
      </c>
      <c r="L16" s="78">
        <f t="shared" ref="L16:L17" si="4">I16*J16</f>
        <v>984</v>
      </c>
      <c r="M16" s="78">
        <f t="shared" ref="M16:M17" si="5">I16*K16</f>
        <v>1062.72</v>
      </c>
      <c r="N16" t="s">
        <v>368</v>
      </c>
      <c r="O16" t="s">
        <v>357</v>
      </c>
      <c r="P16" t="s">
        <v>358</v>
      </c>
      <c r="Q16" t="s">
        <v>630</v>
      </c>
      <c r="R16" t="s">
        <v>369</v>
      </c>
    </row>
    <row r="17" spans="1:18">
      <c r="A17" s="66"/>
      <c r="B17" s="68" t="s">
        <v>364</v>
      </c>
      <c r="C17" t="s">
        <v>367</v>
      </c>
      <c r="D17" t="s">
        <v>628</v>
      </c>
      <c r="E17">
        <v>1</v>
      </c>
      <c r="F17" t="s">
        <v>223</v>
      </c>
      <c r="G17" t="s">
        <v>223</v>
      </c>
      <c r="H17" t="s">
        <v>172</v>
      </c>
      <c r="I17">
        <v>48</v>
      </c>
      <c r="J17" s="66">
        <v>80.61</v>
      </c>
      <c r="K17" s="66">
        <v>87.06</v>
      </c>
      <c r="L17" s="78">
        <f t="shared" si="4"/>
        <v>3869.2799999999997</v>
      </c>
      <c r="M17" s="78">
        <f t="shared" si="5"/>
        <v>4178.88</v>
      </c>
      <c r="N17" t="s">
        <v>370</v>
      </c>
      <c r="O17" t="s">
        <v>357</v>
      </c>
      <c r="P17" t="s">
        <v>358</v>
      </c>
      <c r="Q17" t="s">
        <v>633</v>
      </c>
      <c r="R17" t="s">
        <v>371</v>
      </c>
    </row>
    <row r="18" spans="1:18" s="66" customFormat="1">
      <c r="A18" s="71" t="s">
        <v>40</v>
      </c>
      <c r="B18" s="74"/>
      <c r="C18" s="71"/>
      <c r="D18" s="71"/>
      <c r="E18" s="71"/>
      <c r="F18" s="71"/>
      <c r="G18" s="71"/>
      <c r="H18" s="71"/>
      <c r="I18" s="71"/>
      <c r="J18" s="71"/>
      <c r="K18" s="71"/>
      <c r="L18" s="71">
        <v>7738.5599999999995</v>
      </c>
      <c r="M18" s="71">
        <v>8357.76</v>
      </c>
      <c r="N18" s="71"/>
      <c r="O18" s="71"/>
      <c r="P18" s="71"/>
      <c r="Q18" s="71"/>
      <c r="R18" s="71"/>
    </row>
    <row r="19" spans="1:18">
      <c r="A19" s="66"/>
      <c r="B19" s="68" t="s">
        <v>364</v>
      </c>
      <c r="C19" t="s">
        <v>367</v>
      </c>
      <c r="D19" t="s">
        <v>628</v>
      </c>
      <c r="E19">
        <v>1</v>
      </c>
      <c r="F19" t="s">
        <v>223</v>
      </c>
      <c r="G19" t="s">
        <v>223</v>
      </c>
      <c r="H19" t="s">
        <v>172</v>
      </c>
      <c r="I19">
        <v>96</v>
      </c>
      <c r="J19" s="66">
        <v>80.61</v>
      </c>
      <c r="K19" s="66">
        <v>87.06</v>
      </c>
      <c r="L19" s="78">
        <f>I19*J19</f>
        <v>7738.5599999999995</v>
      </c>
      <c r="M19" s="78">
        <f>I19*K19</f>
        <v>8357.76</v>
      </c>
      <c r="N19" t="s">
        <v>370</v>
      </c>
      <c r="O19" t="s">
        <v>357</v>
      </c>
      <c r="P19" t="s">
        <v>358</v>
      </c>
      <c r="Q19" t="s">
        <v>633</v>
      </c>
      <c r="R19" t="s">
        <v>371</v>
      </c>
    </row>
    <row r="20" spans="1:18" s="66" customFormat="1">
      <c r="A20" s="71" t="s">
        <v>41</v>
      </c>
      <c r="B20" s="74"/>
      <c r="C20" s="71"/>
      <c r="D20" s="71"/>
      <c r="E20" s="71"/>
      <c r="F20" s="71"/>
      <c r="G20" s="71"/>
      <c r="H20" s="71"/>
      <c r="I20" s="71"/>
      <c r="J20" s="71"/>
      <c r="K20" s="71"/>
      <c r="L20" s="71">
        <v>8100</v>
      </c>
      <c r="M20" s="71">
        <v>8748</v>
      </c>
      <c r="N20" s="71"/>
      <c r="O20" s="71"/>
      <c r="P20" s="71"/>
      <c r="Q20" s="71"/>
      <c r="R20" s="71"/>
    </row>
    <row r="21" spans="1:18">
      <c r="B21" s="68" t="s">
        <v>603</v>
      </c>
      <c r="C21" t="s">
        <v>605</v>
      </c>
      <c r="D21" t="s">
        <v>628</v>
      </c>
      <c r="E21">
        <v>1</v>
      </c>
      <c r="F21" t="s">
        <v>286</v>
      </c>
      <c r="G21" t="s">
        <v>286</v>
      </c>
      <c r="H21" t="s">
        <v>172</v>
      </c>
      <c r="I21">
        <v>60</v>
      </c>
      <c r="J21">
        <v>135</v>
      </c>
      <c r="K21">
        <v>145.80000000000001</v>
      </c>
      <c r="L21" s="78">
        <f>I21*J21</f>
        <v>8100</v>
      </c>
      <c r="M21" s="78">
        <f>I21*K21</f>
        <v>8748</v>
      </c>
      <c r="N21" t="s">
        <v>607</v>
      </c>
      <c r="O21" t="s">
        <v>357</v>
      </c>
      <c r="P21" t="s">
        <v>358</v>
      </c>
      <c r="Q21" t="s">
        <v>657</v>
      </c>
      <c r="R21" t="s">
        <v>608</v>
      </c>
    </row>
    <row r="22" spans="1:18" s="66" customFormat="1">
      <c r="A22" s="71" t="s">
        <v>31</v>
      </c>
      <c r="B22" s="74"/>
      <c r="C22" s="71"/>
      <c r="D22" s="71"/>
      <c r="E22" s="71"/>
      <c r="F22" s="71"/>
      <c r="G22" s="71"/>
      <c r="H22" s="71"/>
      <c r="I22" s="71"/>
      <c r="J22" s="71"/>
      <c r="K22" s="71"/>
      <c r="L22" s="71">
        <f>L23+L24+L25+L26+L27+L28</f>
        <v>116224.08000000002</v>
      </c>
      <c r="M22" s="71">
        <f>M23+M24+M25+M26+M27+M28</f>
        <v>125520.72</v>
      </c>
      <c r="N22" s="71"/>
      <c r="O22" s="71"/>
      <c r="P22" s="71"/>
      <c r="Q22" s="71"/>
      <c r="R22" s="71"/>
    </row>
    <row r="23" spans="1:18">
      <c r="B23" s="68">
        <v>8</v>
      </c>
      <c r="C23" t="s">
        <v>355</v>
      </c>
      <c r="D23" t="s">
        <v>628</v>
      </c>
      <c r="E23">
        <v>1</v>
      </c>
      <c r="F23" t="s">
        <v>220</v>
      </c>
      <c r="G23" t="s">
        <v>220</v>
      </c>
      <c r="H23" t="s">
        <v>172</v>
      </c>
      <c r="I23">
        <v>288</v>
      </c>
      <c r="J23" s="66">
        <v>80.95</v>
      </c>
      <c r="K23" s="66">
        <v>87.42</v>
      </c>
      <c r="L23" s="78">
        <f t="shared" ref="L23:L28" si="6">I23*J23</f>
        <v>23313.600000000002</v>
      </c>
      <c r="M23" s="78">
        <f t="shared" ref="M23:M28" si="7">I23*K23</f>
        <v>25176.959999999999</v>
      </c>
      <c r="N23" t="s">
        <v>356</v>
      </c>
      <c r="O23" t="s">
        <v>357</v>
      </c>
      <c r="P23" t="s">
        <v>358</v>
      </c>
      <c r="Q23" t="s">
        <v>359</v>
      </c>
      <c r="R23" t="s">
        <v>360</v>
      </c>
    </row>
    <row r="24" spans="1:18">
      <c r="B24" s="68" t="s">
        <v>603</v>
      </c>
      <c r="C24" t="s">
        <v>605</v>
      </c>
      <c r="D24" t="s">
        <v>628</v>
      </c>
      <c r="E24">
        <v>1</v>
      </c>
      <c r="F24" t="s">
        <v>286</v>
      </c>
      <c r="G24" t="s">
        <v>286</v>
      </c>
      <c r="H24" t="s">
        <v>172</v>
      </c>
      <c r="I24">
        <v>168</v>
      </c>
      <c r="J24">
        <v>135</v>
      </c>
      <c r="K24">
        <v>145.80000000000001</v>
      </c>
      <c r="L24" s="78">
        <f t="shared" si="6"/>
        <v>22680</v>
      </c>
      <c r="M24" s="78">
        <f t="shared" si="7"/>
        <v>24494.400000000001</v>
      </c>
      <c r="N24" t="s">
        <v>607</v>
      </c>
      <c r="O24" t="s">
        <v>357</v>
      </c>
      <c r="P24" t="s">
        <v>358</v>
      </c>
      <c r="Q24" t="s">
        <v>657</v>
      </c>
      <c r="R24" t="s">
        <v>608</v>
      </c>
    </row>
    <row r="25" spans="1:18">
      <c r="B25" s="68" t="s">
        <v>604</v>
      </c>
      <c r="C25" t="s">
        <v>606</v>
      </c>
      <c r="D25" t="s">
        <v>628</v>
      </c>
      <c r="E25">
        <v>1</v>
      </c>
      <c r="F25" t="s">
        <v>287</v>
      </c>
      <c r="G25" t="s">
        <v>287</v>
      </c>
      <c r="H25" t="s">
        <v>172</v>
      </c>
      <c r="I25">
        <v>120</v>
      </c>
      <c r="J25">
        <v>112.99</v>
      </c>
      <c r="K25">
        <v>122.03</v>
      </c>
      <c r="L25" s="78">
        <f t="shared" si="6"/>
        <v>13558.8</v>
      </c>
      <c r="M25" s="78">
        <f t="shared" si="7"/>
        <v>14643.6</v>
      </c>
      <c r="N25" t="s">
        <v>609</v>
      </c>
      <c r="O25" t="s">
        <v>357</v>
      </c>
      <c r="P25" t="s">
        <v>358</v>
      </c>
      <c r="Q25" t="s">
        <v>610</v>
      </c>
      <c r="R25" t="s">
        <v>611</v>
      </c>
    </row>
    <row r="26" spans="1:18">
      <c r="B26" s="68" t="s">
        <v>362</v>
      </c>
      <c r="C26" t="s">
        <v>365</v>
      </c>
      <c r="D26" t="s">
        <v>628</v>
      </c>
      <c r="E26">
        <v>1</v>
      </c>
      <c r="F26" t="s">
        <v>221</v>
      </c>
      <c r="G26" t="s">
        <v>221</v>
      </c>
      <c r="H26" t="s">
        <v>172</v>
      </c>
      <c r="I26">
        <v>120</v>
      </c>
      <c r="J26" s="66">
        <v>82</v>
      </c>
      <c r="K26" s="66">
        <v>88.56</v>
      </c>
      <c r="L26" s="78">
        <f t="shared" si="6"/>
        <v>9840</v>
      </c>
      <c r="M26" s="78">
        <f t="shared" si="7"/>
        <v>10627.2</v>
      </c>
      <c r="N26" t="s">
        <v>368</v>
      </c>
      <c r="O26" t="s">
        <v>357</v>
      </c>
      <c r="P26" t="s">
        <v>358</v>
      </c>
      <c r="Q26" t="s">
        <v>630</v>
      </c>
      <c r="R26" t="s">
        <v>369</v>
      </c>
    </row>
    <row r="27" spans="1:18">
      <c r="B27" s="68" t="s">
        <v>363</v>
      </c>
      <c r="C27" t="s">
        <v>366</v>
      </c>
      <c r="D27" t="s">
        <v>628</v>
      </c>
      <c r="E27">
        <v>1</v>
      </c>
      <c r="F27" t="s">
        <v>222</v>
      </c>
      <c r="G27" t="s">
        <v>222</v>
      </c>
      <c r="H27" t="s">
        <v>172</v>
      </c>
      <c r="I27">
        <v>288</v>
      </c>
      <c r="J27">
        <v>82</v>
      </c>
      <c r="K27">
        <v>88.56</v>
      </c>
      <c r="L27" s="78">
        <f t="shared" si="6"/>
        <v>23616</v>
      </c>
      <c r="M27" s="78">
        <f t="shared" si="7"/>
        <v>25505.279999999999</v>
      </c>
      <c r="N27" t="s">
        <v>370</v>
      </c>
      <c r="O27" t="s">
        <v>357</v>
      </c>
      <c r="P27" t="s">
        <v>358</v>
      </c>
      <c r="Q27" t="s">
        <v>632</v>
      </c>
      <c r="R27" t="s">
        <v>371</v>
      </c>
    </row>
    <row r="28" spans="1:18">
      <c r="A28" s="66"/>
      <c r="B28" s="68" t="s">
        <v>364</v>
      </c>
      <c r="C28" t="s">
        <v>367</v>
      </c>
      <c r="D28" t="s">
        <v>628</v>
      </c>
      <c r="E28">
        <v>1</v>
      </c>
      <c r="F28" t="s">
        <v>223</v>
      </c>
      <c r="G28" t="s">
        <v>223</v>
      </c>
      <c r="H28" t="s">
        <v>172</v>
      </c>
      <c r="I28">
        <v>288</v>
      </c>
      <c r="J28" s="66">
        <v>80.61</v>
      </c>
      <c r="K28" s="66">
        <v>87.06</v>
      </c>
      <c r="L28" s="78">
        <f t="shared" si="6"/>
        <v>23215.68</v>
      </c>
      <c r="M28" s="78">
        <f t="shared" si="7"/>
        <v>25073.279999999999</v>
      </c>
      <c r="N28" t="s">
        <v>370</v>
      </c>
      <c r="O28" t="s">
        <v>357</v>
      </c>
      <c r="P28" t="s">
        <v>358</v>
      </c>
      <c r="Q28" t="s">
        <v>633</v>
      </c>
      <c r="R28" t="s">
        <v>371</v>
      </c>
    </row>
    <row r="29" spans="1:18" s="66" customFormat="1">
      <c r="A29" s="71" t="s">
        <v>29</v>
      </c>
      <c r="B29" s="74"/>
      <c r="C29" s="71"/>
      <c r="D29" s="71"/>
      <c r="E29" s="71"/>
      <c r="F29" s="71"/>
      <c r="G29" s="71"/>
      <c r="H29" s="71"/>
      <c r="I29" s="71"/>
      <c r="J29" s="71"/>
      <c r="K29" s="71"/>
      <c r="L29" s="71">
        <f>L30+L31+L32</f>
        <v>6242.52</v>
      </c>
      <c r="M29" s="71">
        <f>M30+M31+M32</f>
        <v>6741.9600000000009</v>
      </c>
      <c r="N29" s="71"/>
      <c r="O29" s="71"/>
      <c r="P29" s="71"/>
      <c r="Q29" s="71"/>
      <c r="R29" s="71"/>
    </row>
    <row r="30" spans="1:18">
      <c r="B30" s="68" t="s">
        <v>604</v>
      </c>
      <c r="C30" t="s">
        <v>606</v>
      </c>
      <c r="D30" t="s">
        <v>628</v>
      </c>
      <c r="E30">
        <v>1</v>
      </c>
      <c r="F30" t="s">
        <v>287</v>
      </c>
      <c r="G30" t="s">
        <v>287</v>
      </c>
      <c r="H30" t="s">
        <v>172</v>
      </c>
      <c r="I30">
        <v>12</v>
      </c>
      <c r="J30" s="66">
        <v>112.99</v>
      </c>
      <c r="K30" s="66">
        <v>122.03</v>
      </c>
      <c r="L30" s="78">
        <f t="shared" ref="L30:L32" si="8">I30*J30</f>
        <v>1355.8799999999999</v>
      </c>
      <c r="M30" s="78">
        <f t="shared" ref="M30:M32" si="9">I30*K30</f>
        <v>1464.3600000000001</v>
      </c>
      <c r="N30" t="s">
        <v>609</v>
      </c>
      <c r="O30" t="s">
        <v>357</v>
      </c>
      <c r="P30" t="s">
        <v>358</v>
      </c>
      <c r="Q30" t="s">
        <v>610</v>
      </c>
      <c r="R30" t="s">
        <v>611</v>
      </c>
    </row>
    <row r="31" spans="1:18">
      <c r="B31" s="68" t="s">
        <v>362</v>
      </c>
      <c r="C31" t="s">
        <v>365</v>
      </c>
      <c r="D31" t="s">
        <v>628</v>
      </c>
      <c r="E31">
        <v>1</v>
      </c>
      <c r="F31" t="s">
        <v>221</v>
      </c>
      <c r="G31" t="s">
        <v>221</v>
      </c>
      <c r="H31" t="s">
        <v>172</v>
      </c>
      <c r="I31">
        <v>36</v>
      </c>
      <c r="J31" s="66">
        <v>82</v>
      </c>
      <c r="K31" s="66">
        <v>88.56</v>
      </c>
      <c r="L31" s="78">
        <f t="shared" si="8"/>
        <v>2952</v>
      </c>
      <c r="M31" s="78">
        <f t="shared" si="9"/>
        <v>3188.16</v>
      </c>
      <c r="N31" t="s">
        <v>368</v>
      </c>
      <c r="O31" t="s">
        <v>357</v>
      </c>
      <c r="P31" t="s">
        <v>358</v>
      </c>
      <c r="Q31" t="s">
        <v>630</v>
      </c>
      <c r="R31" t="s">
        <v>369</v>
      </c>
    </row>
    <row r="32" spans="1:18">
      <c r="A32" s="66"/>
      <c r="B32" s="68" t="s">
        <v>364</v>
      </c>
      <c r="C32" t="s">
        <v>367</v>
      </c>
      <c r="D32" t="s">
        <v>628</v>
      </c>
      <c r="E32">
        <v>1</v>
      </c>
      <c r="F32" t="s">
        <v>223</v>
      </c>
      <c r="G32" t="s">
        <v>223</v>
      </c>
      <c r="H32" t="s">
        <v>172</v>
      </c>
      <c r="I32">
        <v>24</v>
      </c>
      <c r="J32" s="66">
        <v>80.61</v>
      </c>
      <c r="K32" s="66">
        <v>87.06</v>
      </c>
      <c r="L32" s="78">
        <f t="shared" si="8"/>
        <v>1934.6399999999999</v>
      </c>
      <c r="M32" s="78">
        <f t="shared" si="9"/>
        <v>2089.44</v>
      </c>
      <c r="N32" t="s">
        <v>370</v>
      </c>
      <c r="O32" t="s">
        <v>357</v>
      </c>
      <c r="P32" t="s">
        <v>358</v>
      </c>
      <c r="Q32" t="s">
        <v>633</v>
      </c>
      <c r="R32" t="s">
        <v>371</v>
      </c>
    </row>
    <row r="33" spans="1:18" s="66" customFormat="1">
      <c r="A33" s="71" t="s">
        <v>19</v>
      </c>
      <c r="B33" s="74"/>
      <c r="C33" s="71"/>
      <c r="D33" s="71"/>
      <c r="E33" s="71"/>
      <c r="F33" s="71"/>
      <c r="G33" s="71"/>
      <c r="H33" s="71"/>
      <c r="I33" s="71"/>
      <c r="J33" s="71"/>
      <c r="K33" s="71"/>
      <c r="L33" s="71">
        <f>L34+L35</f>
        <v>4869.96</v>
      </c>
      <c r="M33" s="71">
        <f>M34+M35</f>
        <v>5259.6</v>
      </c>
      <c r="N33" s="71"/>
      <c r="O33" s="71"/>
      <c r="P33" s="71"/>
      <c r="Q33" s="71"/>
      <c r="R33" s="71"/>
    </row>
    <row r="34" spans="1:18">
      <c r="B34" s="68" t="s">
        <v>362</v>
      </c>
      <c r="C34" t="s">
        <v>365</v>
      </c>
      <c r="D34" t="s">
        <v>628</v>
      </c>
      <c r="E34">
        <v>1</v>
      </c>
      <c r="F34" t="s">
        <v>221</v>
      </c>
      <c r="G34" t="s">
        <v>221</v>
      </c>
      <c r="H34" t="s">
        <v>172</v>
      </c>
      <c r="I34">
        <v>24</v>
      </c>
      <c r="J34" s="66">
        <v>82</v>
      </c>
      <c r="K34" s="66">
        <v>88.56</v>
      </c>
      <c r="L34" s="78">
        <f t="shared" ref="L34:L35" si="10">I34*J34</f>
        <v>1968</v>
      </c>
      <c r="M34" s="78">
        <f t="shared" ref="M34:M35" si="11">I34*K34</f>
        <v>2125.44</v>
      </c>
      <c r="N34" t="s">
        <v>368</v>
      </c>
      <c r="O34" t="s">
        <v>357</v>
      </c>
      <c r="P34" t="s">
        <v>358</v>
      </c>
      <c r="Q34" t="s">
        <v>630</v>
      </c>
      <c r="R34" t="s">
        <v>369</v>
      </c>
    </row>
    <row r="35" spans="1:18">
      <c r="A35" s="66"/>
      <c r="B35" s="68" t="s">
        <v>364</v>
      </c>
      <c r="C35" t="s">
        <v>367</v>
      </c>
      <c r="D35" t="s">
        <v>628</v>
      </c>
      <c r="E35">
        <v>1</v>
      </c>
      <c r="F35" t="s">
        <v>223</v>
      </c>
      <c r="G35" t="s">
        <v>223</v>
      </c>
      <c r="H35" t="s">
        <v>172</v>
      </c>
      <c r="I35">
        <v>36</v>
      </c>
      <c r="J35" s="66">
        <v>80.61</v>
      </c>
      <c r="K35" s="66">
        <v>87.06</v>
      </c>
      <c r="L35" s="78">
        <f t="shared" si="10"/>
        <v>2901.96</v>
      </c>
      <c r="M35" s="78">
        <f t="shared" si="11"/>
        <v>3134.16</v>
      </c>
      <c r="N35" t="s">
        <v>370</v>
      </c>
      <c r="O35" t="s">
        <v>357</v>
      </c>
      <c r="P35" t="s">
        <v>358</v>
      </c>
      <c r="Q35" t="s">
        <v>633</v>
      </c>
      <c r="R35" t="s">
        <v>371</v>
      </c>
    </row>
    <row r="36" spans="1:18" s="66" customFormat="1">
      <c r="A36" s="71" t="s">
        <v>26</v>
      </c>
      <c r="B36" s="74"/>
      <c r="C36" s="71"/>
      <c r="D36" s="71"/>
      <c r="E36" s="71"/>
      <c r="F36" s="71"/>
      <c r="G36" s="71"/>
      <c r="H36" s="71"/>
      <c r="I36" s="71"/>
      <c r="J36" s="71"/>
      <c r="K36" s="71"/>
      <c r="L36" s="71">
        <v>2712</v>
      </c>
      <c r="M36" s="71">
        <v>2928.96</v>
      </c>
      <c r="N36" s="71"/>
      <c r="O36" s="71"/>
      <c r="P36" s="71"/>
      <c r="Q36" s="71"/>
      <c r="R36" s="71"/>
    </row>
    <row r="37" spans="1:18">
      <c r="B37" s="68" t="s">
        <v>604</v>
      </c>
      <c r="C37" t="s">
        <v>606</v>
      </c>
      <c r="D37" t="s">
        <v>628</v>
      </c>
      <c r="E37">
        <v>1</v>
      </c>
      <c r="F37" t="s">
        <v>287</v>
      </c>
      <c r="G37" t="s">
        <v>287</v>
      </c>
      <c r="H37" t="s">
        <v>172</v>
      </c>
      <c r="I37">
        <v>24</v>
      </c>
      <c r="J37" s="66">
        <v>112.99</v>
      </c>
      <c r="K37" s="66">
        <v>122.03</v>
      </c>
      <c r="L37" s="78">
        <f>I37*J37</f>
        <v>2711.7599999999998</v>
      </c>
      <c r="M37" s="78">
        <f>I37*K37</f>
        <v>2928.7200000000003</v>
      </c>
      <c r="N37" t="s">
        <v>609</v>
      </c>
      <c r="O37" t="s">
        <v>357</v>
      </c>
      <c r="P37" t="s">
        <v>358</v>
      </c>
      <c r="Q37" t="s">
        <v>610</v>
      </c>
      <c r="R37" t="s">
        <v>611</v>
      </c>
    </row>
    <row r="38" spans="1:18" s="66" customFormat="1">
      <c r="A38" s="71" t="s">
        <v>16</v>
      </c>
      <c r="B38" s="74"/>
      <c r="C38" s="71"/>
      <c r="D38" s="71"/>
      <c r="E38" s="71"/>
      <c r="F38" s="71"/>
      <c r="G38" s="71"/>
      <c r="H38" s="71"/>
      <c r="I38" s="71"/>
      <c r="J38" s="71"/>
      <c r="K38" s="71"/>
      <c r="L38" s="71">
        <v>6504</v>
      </c>
      <c r="M38" s="71">
        <v>7024.32</v>
      </c>
      <c r="N38" s="71"/>
      <c r="O38" s="71"/>
      <c r="P38" s="71"/>
      <c r="Q38" s="71"/>
      <c r="R38" s="71"/>
    </row>
    <row r="39" spans="1:18">
      <c r="B39" s="68">
        <v>8</v>
      </c>
      <c r="C39" t="s">
        <v>355</v>
      </c>
      <c r="D39" t="s">
        <v>628</v>
      </c>
      <c r="E39">
        <v>1</v>
      </c>
      <c r="F39" t="s">
        <v>220</v>
      </c>
      <c r="G39" t="s">
        <v>220</v>
      </c>
      <c r="H39" t="s">
        <v>172</v>
      </c>
      <c r="I39">
        <v>36</v>
      </c>
      <c r="J39" s="66">
        <v>80.95</v>
      </c>
      <c r="K39" s="66">
        <v>87.42</v>
      </c>
      <c r="L39" s="78">
        <f t="shared" ref="L39:L41" si="12">I39*J39</f>
        <v>2914.2000000000003</v>
      </c>
      <c r="M39" s="78">
        <f t="shared" ref="M39:M41" si="13">I39*K39</f>
        <v>3147.12</v>
      </c>
      <c r="N39" t="s">
        <v>356</v>
      </c>
      <c r="O39" t="s">
        <v>357</v>
      </c>
      <c r="P39" t="s">
        <v>358</v>
      </c>
      <c r="Q39" t="s">
        <v>359</v>
      </c>
      <c r="R39" t="s">
        <v>360</v>
      </c>
    </row>
    <row r="40" spans="1:18">
      <c r="B40" s="68" t="s">
        <v>603</v>
      </c>
      <c r="C40" t="s">
        <v>605</v>
      </c>
      <c r="D40" t="s">
        <v>628</v>
      </c>
      <c r="E40">
        <v>1</v>
      </c>
      <c r="F40" t="s">
        <v>286</v>
      </c>
      <c r="G40" t="s">
        <v>286</v>
      </c>
      <c r="H40" t="s">
        <v>172</v>
      </c>
      <c r="I40">
        <v>12</v>
      </c>
      <c r="J40">
        <v>135</v>
      </c>
      <c r="K40">
        <v>145.80000000000001</v>
      </c>
      <c r="L40" s="78">
        <f t="shared" si="12"/>
        <v>1620</v>
      </c>
      <c r="M40" s="78">
        <f t="shared" si="13"/>
        <v>1749.6000000000001</v>
      </c>
      <c r="N40" t="s">
        <v>607</v>
      </c>
      <c r="O40" t="s">
        <v>357</v>
      </c>
      <c r="P40" t="s">
        <v>358</v>
      </c>
      <c r="Q40" t="s">
        <v>657</v>
      </c>
      <c r="R40" t="s">
        <v>608</v>
      </c>
    </row>
    <row r="41" spans="1:18">
      <c r="B41" s="68" t="s">
        <v>604</v>
      </c>
      <c r="C41" t="s">
        <v>606</v>
      </c>
      <c r="D41" t="s">
        <v>628</v>
      </c>
      <c r="E41">
        <v>1</v>
      </c>
      <c r="F41" t="s">
        <v>287</v>
      </c>
      <c r="G41" t="s">
        <v>287</v>
      </c>
      <c r="H41" t="s">
        <v>172</v>
      </c>
      <c r="I41">
        <v>12</v>
      </c>
      <c r="J41" s="66">
        <v>112.99</v>
      </c>
      <c r="K41" s="66">
        <v>122.03</v>
      </c>
      <c r="L41" s="78">
        <f t="shared" si="12"/>
        <v>1355.8799999999999</v>
      </c>
      <c r="M41" s="78">
        <f t="shared" si="13"/>
        <v>1464.3600000000001</v>
      </c>
      <c r="N41" t="s">
        <v>609</v>
      </c>
      <c r="O41" t="s">
        <v>357</v>
      </c>
      <c r="P41" t="s">
        <v>358</v>
      </c>
      <c r="Q41" t="s">
        <v>610</v>
      </c>
      <c r="R41" t="s">
        <v>611</v>
      </c>
    </row>
  </sheetData>
  <autoFilter ref="A3:R41" xr:uid="{9DBA9C23-4D1F-4531-95EF-7DFFEE924BC6}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C0495-56C5-4A38-A0BF-9F444FF57F01}">
  <dimension ref="A1:S13"/>
  <sheetViews>
    <sheetView workbookViewId="0">
      <selection activeCell="O2" sqref="O2"/>
    </sheetView>
  </sheetViews>
  <sheetFormatPr defaultRowHeight="15"/>
  <cols>
    <col min="12" max="13" width="10.140625" style="72" bestFit="1" customWidth="1"/>
  </cols>
  <sheetData>
    <row r="1" spans="1:19">
      <c r="A1" t="s">
        <v>316</v>
      </c>
      <c r="B1" t="s">
        <v>354</v>
      </c>
      <c r="L1" s="72">
        <f>SUM(L4:L13)/2</f>
        <v>147840</v>
      </c>
      <c r="M1" s="72">
        <f>SUM(M4:M13)/2</f>
        <v>177408</v>
      </c>
      <c r="O1">
        <f>M1*0.05</f>
        <v>8870.4</v>
      </c>
    </row>
    <row r="3" spans="1:19">
      <c r="A3" t="s">
        <v>796</v>
      </c>
      <c r="B3" t="s">
        <v>795</v>
      </c>
      <c r="C3" t="s">
        <v>303</v>
      </c>
      <c r="D3" t="s">
        <v>627</v>
      </c>
      <c r="E3" t="s">
        <v>629</v>
      </c>
      <c r="F3" t="s">
        <v>158</v>
      </c>
      <c r="G3" t="s">
        <v>305</v>
      </c>
      <c r="H3" t="s">
        <v>171</v>
      </c>
      <c r="J3" t="s">
        <v>307</v>
      </c>
      <c r="K3" t="s">
        <v>308</v>
      </c>
      <c r="N3" t="s">
        <v>311</v>
      </c>
      <c r="O3" t="s">
        <v>312</v>
      </c>
      <c r="P3" t="s">
        <v>313</v>
      </c>
      <c r="Q3" t="s">
        <v>314</v>
      </c>
      <c r="R3" t="s">
        <v>315</v>
      </c>
    </row>
    <row r="4" spans="1:19" s="66" customFormat="1">
      <c r="A4" s="71" t="s">
        <v>68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3">
        <v>1120</v>
      </c>
      <c r="M4" s="73">
        <v>1344</v>
      </c>
      <c r="N4" s="71"/>
      <c r="O4" s="71"/>
      <c r="P4" s="71"/>
      <c r="Q4" s="71"/>
      <c r="R4" s="71"/>
      <c r="S4" s="71"/>
    </row>
    <row r="5" spans="1:19">
      <c r="A5" s="66"/>
      <c r="B5" t="s">
        <v>348</v>
      </c>
      <c r="C5" t="s">
        <v>349</v>
      </c>
      <c r="D5" t="s">
        <v>628</v>
      </c>
      <c r="E5">
        <v>1</v>
      </c>
      <c r="F5" t="s">
        <v>219</v>
      </c>
      <c r="G5" t="s">
        <v>219</v>
      </c>
      <c r="H5" t="s">
        <v>172</v>
      </c>
      <c r="I5">
        <v>10</v>
      </c>
      <c r="J5">
        <v>112</v>
      </c>
      <c r="K5">
        <v>134.4</v>
      </c>
      <c r="L5" s="72">
        <f>I5*J5</f>
        <v>1120</v>
      </c>
      <c r="M5" s="72">
        <f>I5*K5</f>
        <v>1344</v>
      </c>
      <c r="N5" t="s">
        <v>350</v>
      </c>
      <c r="O5" t="s">
        <v>351</v>
      </c>
      <c r="P5" t="s">
        <v>352</v>
      </c>
      <c r="Q5" t="s">
        <v>631</v>
      </c>
      <c r="R5" t="s">
        <v>353</v>
      </c>
    </row>
    <row r="6" spans="1:19" s="66" customFormat="1">
      <c r="A6" s="71" t="s">
        <v>57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3">
        <v>1120</v>
      </c>
      <c r="M6" s="73">
        <v>1344</v>
      </c>
      <c r="N6" s="71"/>
      <c r="O6" s="71"/>
      <c r="P6" s="71"/>
      <c r="Q6" s="71"/>
      <c r="R6" s="71"/>
      <c r="S6" s="71"/>
    </row>
    <row r="7" spans="1:19">
      <c r="A7" s="66"/>
      <c r="B7" t="s">
        <v>348</v>
      </c>
      <c r="C7" t="s">
        <v>349</v>
      </c>
      <c r="D7" t="s">
        <v>628</v>
      </c>
      <c r="E7">
        <v>1</v>
      </c>
      <c r="F7" t="s">
        <v>219</v>
      </c>
      <c r="G7" t="s">
        <v>219</v>
      </c>
      <c r="H7" t="s">
        <v>172</v>
      </c>
      <c r="I7">
        <v>10</v>
      </c>
      <c r="J7">
        <v>112</v>
      </c>
      <c r="K7">
        <v>134.4</v>
      </c>
      <c r="L7" s="72">
        <f t="shared" ref="L7:L13" si="0">I7*J7</f>
        <v>1120</v>
      </c>
      <c r="M7" s="72">
        <f t="shared" ref="M7:M13" si="1">I7*K7</f>
        <v>1344</v>
      </c>
      <c r="N7" t="s">
        <v>350</v>
      </c>
      <c r="O7" t="s">
        <v>351</v>
      </c>
      <c r="P7" t="s">
        <v>352</v>
      </c>
      <c r="Q7" t="s">
        <v>631</v>
      </c>
      <c r="R7" t="s">
        <v>353</v>
      </c>
    </row>
    <row r="8" spans="1:19" s="66" customFormat="1">
      <c r="A8" s="71" t="s">
        <v>31</v>
      </c>
      <c r="B8" s="71"/>
      <c r="C8" s="71"/>
      <c r="D8" s="71"/>
      <c r="E8" s="71"/>
      <c r="F8" s="71"/>
      <c r="G8" s="71"/>
      <c r="H8" s="71"/>
      <c r="I8" s="71"/>
      <c r="J8" s="71"/>
      <c r="K8" s="71"/>
      <c r="L8" s="73">
        <v>112000</v>
      </c>
      <c r="M8" s="73">
        <v>134400</v>
      </c>
      <c r="N8" s="71"/>
      <c r="O8" s="71"/>
      <c r="P8" s="71"/>
      <c r="Q8" s="71"/>
      <c r="R8" s="71"/>
      <c r="S8" s="71"/>
    </row>
    <row r="9" spans="1:19">
      <c r="A9" s="66"/>
      <c r="B9" t="s">
        <v>348</v>
      </c>
      <c r="C9" t="s">
        <v>349</v>
      </c>
      <c r="D9" t="s">
        <v>628</v>
      </c>
      <c r="E9">
        <v>1</v>
      </c>
      <c r="F9" t="s">
        <v>219</v>
      </c>
      <c r="G9" t="s">
        <v>219</v>
      </c>
      <c r="H9" t="s">
        <v>172</v>
      </c>
      <c r="I9">
        <v>1000</v>
      </c>
      <c r="J9">
        <v>112</v>
      </c>
      <c r="K9">
        <v>134.4</v>
      </c>
      <c r="L9" s="72">
        <f t="shared" si="0"/>
        <v>112000</v>
      </c>
      <c r="M9" s="72">
        <f t="shared" si="1"/>
        <v>134400</v>
      </c>
      <c r="N9" t="s">
        <v>350</v>
      </c>
      <c r="O9" t="s">
        <v>351</v>
      </c>
      <c r="P9" t="s">
        <v>352</v>
      </c>
      <c r="Q9" t="s">
        <v>631</v>
      </c>
      <c r="R9" t="s">
        <v>353</v>
      </c>
    </row>
    <row r="10" spans="1:19" s="66" customFormat="1">
      <c r="A10" s="71" t="s">
        <v>16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3">
        <v>20160</v>
      </c>
      <c r="M10" s="73">
        <v>24192</v>
      </c>
      <c r="N10" s="71"/>
      <c r="O10" s="71"/>
      <c r="P10" s="71"/>
      <c r="Q10" s="71"/>
      <c r="R10" s="71"/>
      <c r="S10" s="71"/>
    </row>
    <row r="11" spans="1:19">
      <c r="A11" s="66"/>
      <c r="B11" t="s">
        <v>348</v>
      </c>
      <c r="C11" t="s">
        <v>349</v>
      </c>
      <c r="D11" t="s">
        <v>628</v>
      </c>
      <c r="E11">
        <v>1</v>
      </c>
      <c r="F11" t="s">
        <v>219</v>
      </c>
      <c r="G11" t="s">
        <v>219</v>
      </c>
      <c r="H11" t="s">
        <v>172</v>
      </c>
      <c r="I11">
        <v>180</v>
      </c>
      <c r="J11">
        <v>112</v>
      </c>
      <c r="K11">
        <v>134.4</v>
      </c>
      <c r="L11" s="72">
        <f t="shared" si="0"/>
        <v>20160</v>
      </c>
      <c r="M11" s="72">
        <f t="shared" si="1"/>
        <v>24192</v>
      </c>
      <c r="N11" t="s">
        <v>350</v>
      </c>
      <c r="O11" t="s">
        <v>351</v>
      </c>
      <c r="P11" t="s">
        <v>352</v>
      </c>
      <c r="Q11" t="s">
        <v>631</v>
      </c>
      <c r="R11" t="s">
        <v>353</v>
      </c>
    </row>
    <row r="12" spans="1:19" s="66" customFormat="1">
      <c r="A12" s="71" t="s">
        <v>20</v>
      </c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3">
        <v>13440</v>
      </c>
      <c r="M12" s="73">
        <v>16128</v>
      </c>
      <c r="N12" s="71"/>
      <c r="O12" s="71"/>
      <c r="P12" s="71"/>
      <c r="Q12" s="71"/>
      <c r="R12" s="71"/>
      <c r="S12" s="71"/>
    </row>
    <row r="13" spans="1:19">
      <c r="B13" t="s">
        <v>348</v>
      </c>
      <c r="C13" t="s">
        <v>349</v>
      </c>
      <c r="D13" t="s">
        <v>628</v>
      </c>
      <c r="E13">
        <v>1</v>
      </c>
      <c r="F13" t="s">
        <v>219</v>
      </c>
      <c r="G13" t="s">
        <v>219</v>
      </c>
      <c r="H13" t="s">
        <v>172</v>
      </c>
      <c r="I13">
        <v>120</v>
      </c>
      <c r="J13">
        <v>112</v>
      </c>
      <c r="K13">
        <v>134.4</v>
      </c>
      <c r="L13" s="72">
        <f t="shared" si="0"/>
        <v>13440</v>
      </c>
      <c r="M13" s="72">
        <f t="shared" si="1"/>
        <v>16128</v>
      </c>
      <c r="N13" t="s">
        <v>350</v>
      </c>
      <c r="O13" t="s">
        <v>351</v>
      </c>
      <c r="P13" t="s">
        <v>352</v>
      </c>
      <c r="Q13" t="s">
        <v>631</v>
      </c>
      <c r="R13" t="s">
        <v>353</v>
      </c>
    </row>
  </sheetData>
  <autoFilter ref="A3:S13" xr:uid="{FB2C0495-56C5-4A38-A0BF-9F444FF57F01}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34234-950E-4579-9BAE-52434838C81C}">
  <dimension ref="A1:S133"/>
  <sheetViews>
    <sheetView topLeftCell="A30" workbookViewId="0">
      <selection activeCell="L46" sqref="L46"/>
    </sheetView>
  </sheetViews>
  <sheetFormatPr defaultRowHeight="15"/>
  <cols>
    <col min="12" max="13" width="10.140625" style="72" bestFit="1" customWidth="1"/>
  </cols>
  <sheetData>
    <row r="1" spans="1:19">
      <c r="A1" t="s">
        <v>316</v>
      </c>
      <c r="B1" t="s">
        <v>395</v>
      </c>
      <c r="L1" s="72">
        <f>SUM(L4:L133)/2</f>
        <v>155416.96320000003</v>
      </c>
      <c r="M1" s="72">
        <f>SUM(M4:M133)/2</f>
        <v>165567.40319999994</v>
      </c>
    </row>
    <row r="3" spans="1:19">
      <c r="A3" t="s">
        <v>796</v>
      </c>
      <c r="B3" t="s">
        <v>795</v>
      </c>
      <c r="C3" t="s">
        <v>303</v>
      </c>
      <c r="D3" t="s">
        <v>627</v>
      </c>
      <c r="E3" t="s">
        <v>629</v>
      </c>
      <c r="F3" t="s">
        <v>158</v>
      </c>
      <c r="G3" t="s">
        <v>305</v>
      </c>
      <c r="H3" t="s">
        <v>171</v>
      </c>
      <c r="J3" t="s">
        <v>307</v>
      </c>
      <c r="K3" t="s">
        <v>308</v>
      </c>
      <c r="N3" t="s">
        <v>311</v>
      </c>
      <c r="O3" t="s">
        <v>312</v>
      </c>
      <c r="P3" t="s">
        <v>313</v>
      </c>
      <c r="Q3" t="s">
        <v>314</v>
      </c>
      <c r="R3" t="s">
        <v>315</v>
      </c>
    </row>
    <row r="4" spans="1:19" s="66" customFormat="1">
      <c r="A4" s="71" t="s">
        <v>68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3">
        <f>SUM(L5:L9)</f>
        <v>11850.324799999999</v>
      </c>
      <c r="M4" s="73">
        <f>SUM(M5:M9)</f>
        <v>12798.353600000002</v>
      </c>
      <c r="N4" s="73"/>
      <c r="O4" s="71"/>
      <c r="P4" s="71"/>
      <c r="Q4" s="71"/>
      <c r="R4" s="71"/>
      <c r="S4" s="71"/>
    </row>
    <row r="5" spans="1:19">
      <c r="B5" t="s">
        <v>384</v>
      </c>
      <c r="C5" t="s">
        <v>388</v>
      </c>
      <c r="D5" t="s">
        <v>628</v>
      </c>
      <c r="E5">
        <v>12</v>
      </c>
      <c r="F5" t="s">
        <v>230</v>
      </c>
      <c r="G5" t="s">
        <v>230</v>
      </c>
      <c r="H5" t="s">
        <v>172</v>
      </c>
      <c r="I5">
        <v>240</v>
      </c>
      <c r="J5" s="83">
        <v>14.1295</v>
      </c>
      <c r="K5" s="79" t="s">
        <v>817</v>
      </c>
      <c r="L5" s="80">
        <f>I5*J5</f>
        <v>3391.08</v>
      </c>
      <c r="M5" s="80">
        <f>I5*K5</f>
        <v>3662.3760000000002</v>
      </c>
      <c r="N5" s="79" t="s">
        <v>392</v>
      </c>
      <c r="O5" s="79" t="s">
        <v>377</v>
      </c>
      <c r="P5" t="s">
        <v>393</v>
      </c>
      <c r="Q5" t="s">
        <v>634</v>
      </c>
      <c r="R5" t="s">
        <v>394</v>
      </c>
    </row>
    <row r="6" spans="1:19">
      <c r="B6" t="s">
        <v>568</v>
      </c>
      <c r="C6" t="s">
        <v>576</v>
      </c>
      <c r="D6" t="s">
        <v>628</v>
      </c>
      <c r="E6">
        <v>12</v>
      </c>
      <c r="F6" t="s">
        <v>271</v>
      </c>
      <c r="G6" t="s">
        <v>271</v>
      </c>
      <c r="H6" t="s">
        <v>172</v>
      </c>
      <c r="I6">
        <v>800</v>
      </c>
      <c r="J6">
        <v>8.9850999999999992</v>
      </c>
      <c r="K6">
        <v>9.7039000000000009</v>
      </c>
      <c r="L6" s="72">
        <v>7188.079999999999</v>
      </c>
      <c r="M6" s="72">
        <v>7763.1200000000008</v>
      </c>
      <c r="N6" t="s">
        <v>584</v>
      </c>
      <c r="O6" t="s">
        <v>377</v>
      </c>
      <c r="P6" t="s">
        <v>393</v>
      </c>
      <c r="Q6" t="s">
        <v>585</v>
      </c>
      <c r="R6" t="s">
        <v>586</v>
      </c>
    </row>
    <row r="7" spans="1:19">
      <c r="B7" t="s">
        <v>569</v>
      </c>
      <c r="C7" t="s">
        <v>577</v>
      </c>
      <c r="D7" t="s">
        <v>628</v>
      </c>
      <c r="E7">
        <v>12</v>
      </c>
      <c r="F7" t="s">
        <v>272</v>
      </c>
      <c r="G7" t="s">
        <v>272</v>
      </c>
      <c r="H7" t="s">
        <v>172</v>
      </c>
      <c r="I7">
        <v>60</v>
      </c>
      <c r="J7">
        <v>13.241300000000001</v>
      </c>
      <c r="K7">
        <v>14.300599999999999</v>
      </c>
      <c r="L7" s="72">
        <v>794.47800000000007</v>
      </c>
      <c r="M7" s="72">
        <v>858.03599999999994</v>
      </c>
      <c r="N7" t="s">
        <v>587</v>
      </c>
      <c r="O7" t="s">
        <v>377</v>
      </c>
      <c r="P7" t="s">
        <v>393</v>
      </c>
      <c r="Q7" t="s">
        <v>588</v>
      </c>
      <c r="R7" t="s">
        <v>586</v>
      </c>
    </row>
    <row r="8" spans="1:19">
      <c r="B8" t="s">
        <v>569</v>
      </c>
      <c r="C8" t="s">
        <v>577</v>
      </c>
      <c r="D8" t="s">
        <v>628</v>
      </c>
      <c r="E8">
        <v>12</v>
      </c>
      <c r="F8" t="s">
        <v>272</v>
      </c>
      <c r="G8" t="s">
        <v>272</v>
      </c>
      <c r="H8" t="s">
        <v>172</v>
      </c>
      <c r="I8">
        <v>12</v>
      </c>
      <c r="J8">
        <v>13.241300000000001</v>
      </c>
      <c r="K8">
        <v>14.300599999999999</v>
      </c>
      <c r="L8" s="72">
        <v>158.8956</v>
      </c>
      <c r="M8" s="72">
        <v>171.60719999999998</v>
      </c>
      <c r="N8" t="s">
        <v>587</v>
      </c>
      <c r="O8" t="s">
        <v>377</v>
      </c>
      <c r="P8" t="s">
        <v>393</v>
      </c>
      <c r="Q8" t="s">
        <v>588</v>
      </c>
      <c r="R8" t="s">
        <v>586</v>
      </c>
    </row>
    <row r="9" spans="1:19">
      <c r="B9" t="s">
        <v>569</v>
      </c>
      <c r="C9" t="s">
        <v>577</v>
      </c>
      <c r="D9" t="s">
        <v>628</v>
      </c>
      <c r="E9">
        <v>12</v>
      </c>
      <c r="F9" t="s">
        <v>272</v>
      </c>
      <c r="G9" t="s">
        <v>272</v>
      </c>
      <c r="H9" t="s">
        <v>172</v>
      </c>
      <c r="I9">
        <v>24</v>
      </c>
      <c r="J9">
        <v>13.241300000000001</v>
      </c>
      <c r="K9">
        <v>14.300599999999999</v>
      </c>
      <c r="L9" s="72">
        <v>317.7912</v>
      </c>
      <c r="M9" s="72">
        <v>343.21439999999996</v>
      </c>
      <c r="N9" t="s">
        <v>587</v>
      </c>
      <c r="O9" t="s">
        <v>377</v>
      </c>
      <c r="P9" t="s">
        <v>393</v>
      </c>
      <c r="Q9" t="s">
        <v>588</v>
      </c>
      <c r="R9" t="s">
        <v>586</v>
      </c>
    </row>
    <row r="10" spans="1:19" s="66" customFormat="1">
      <c r="A10" s="71" t="s">
        <v>69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3">
        <f>SUM(L11:L15)</f>
        <v>10804.900800000001</v>
      </c>
      <c r="M10" s="73">
        <f>SUM(M11:M15)</f>
        <v>11669.2896</v>
      </c>
      <c r="N10" s="71"/>
      <c r="O10" s="71"/>
      <c r="P10" s="71"/>
      <c r="Q10" s="71"/>
      <c r="R10" s="71"/>
      <c r="S10" s="71"/>
    </row>
    <row r="11" spans="1:19">
      <c r="B11" t="s">
        <v>569</v>
      </c>
      <c r="C11" t="s">
        <v>577</v>
      </c>
      <c r="D11" t="s">
        <v>628</v>
      </c>
      <c r="E11">
        <v>12</v>
      </c>
      <c r="F11" t="s">
        <v>272</v>
      </c>
      <c r="G11" t="s">
        <v>272</v>
      </c>
      <c r="H11" t="s">
        <v>172</v>
      </c>
      <c r="I11">
        <v>120</v>
      </c>
      <c r="J11">
        <v>13.241300000000001</v>
      </c>
      <c r="K11">
        <v>14.300599999999999</v>
      </c>
      <c r="L11" s="72">
        <v>1588.9560000000001</v>
      </c>
      <c r="M11" s="72">
        <v>1716.0719999999999</v>
      </c>
      <c r="N11" t="s">
        <v>587</v>
      </c>
      <c r="O11" t="s">
        <v>377</v>
      </c>
      <c r="P11" t="s">
        <v>393</v>
      </c>
      <c r="Q11" t="s">
        <v>588</v>
      </c>
      <c r="R11" t="s">
        <v>586</v>
      </c>
    </row>
    <row r="12" spans="1:19">
      <c r="B12" t="s">
        <v>569</v>
      </c>
      <c r="C12" t="s">
        <v>577</v>
      </c>
      <c r="D12" t="s">
        <v>628</v>
      </c>
      <c r="E12">
        <v>12</v>
      </c>
      <c r="F12" t="s">
        <v>272</v>
      </c>
      <c r="G12" t="s">
        <v>272</v>
      </c>
      <c r="H12" t="s">
        <v>172</v>
      </c>
      <c r="I12">
        <v>12</v>
      </c>
      <c r="J12">
        <v>13.241300000000001</v>
      </c>
      <c r="K12">
        <v>14.300599999999999</v>
      </c>
      <c r="L12" s="72">
        <v>158.8956</v>
      </c>
      <c r="M12" s="72">
        <v>171.60719999999998</v>
      </c>
      <c r="N12" t="s">
        <v>587</v>
      </c>
      <c r="O12" t="s">
        <v>377</v>
      </c>
      <c r="P12" t="s">
        <v>393</v>
      </c>
      <c r="Q12" t="s">
        <v>588</v>
      </c>
      <c r="R12" t="s">
        <v>586</v>
      </c>
    </row>
    <row r="13" spans="1:19">
      <c r="B13" t="s">
        <v>569</v>
      </c>
      <c r="C13" t="s">
        <v>577</v>
      </c>
      <c r="D13" t="s">
        <v>628</v>
      </c>
      <c r="E13">
        <v>12</v>
      </c>
      <c r="F13" t="s">
        <v>272</v>
      </c>
      <c r="G13" t="s">
        <v>272</v>
      </c>
      <c r="H13" t="s">
        <v>172</v>
      </c>
      <c r="I13">
        <v>264</v>
      </c>
      <c r="J13">
        <v>13.241300000000001</v>
      </c>
      <c r="K13">
        <v>14.300599999999999</v>
      </c>
      <c r="L13" s="72">
        <v>3495.7032000000004</v>
      </c>
      <c r="M13" s="72">
        <v>3775.3583999999996</v>
      </c>
      <c r="N13" t="s">
        <v>587</v>
      </c>
      <c r="O13" t="s">
        <v>377</v>
      </c>
      <c r="P13" t="s">
        <v>393</v>
      </c>
      <c r="Q13" t="s">
        <v>588</v>
      </c>
      <c r="R13" t="s">
        <v>586</v>
      </c>
    </row>
    <row r="14" spans="1:19">
      <c r="B14" t="s">
        <v>569</v>
      </c>
      <c r="C14" t="s">
        <v>577</v>
      </c>
      <c r="D14" t="s">
        <v>628</v>
      </c>
      <c r="E14">
        <v>12</v>
      </c>
      <c r="F14" t="s">
        <v>272</v>
      </c>
      <c r="G14" t="s">
        <v>272</v>
      </c>
      <c r="H14" t="s">
        <v>172</v>
      </c>
      <c r="I14">
        <v>300</v>
      </c>
      <c r="J14">
        <v>13.241300000000001</v>
      </c>
      <c r="K14">
        <v>14.300599999999999</v>
      </c>
      <c r="L14" s="72">
        <v>3972.3900000000003</v>
      </c>
      <c r="M14" s="72">
        <v>4290.1799999999994</v>
      </c>
      <c r="N14" t="s">
        <v>587</v>
      </c>
      <c r="O14" t="s">
        <v>377</v>
      </c>
      <c r="P14" t="s">
        <v>393</v>
      </c>
      <c r="Q14" t="s">
        <v>588</v>
      </c>
      <c r="R14" t="s">
        <v>586</v>
      </c>
    </row>
    <row r="15" spans="1:19">
      <c r="B15" t="s">
        <v>569</v>
      </c>
      <c r="C15" t="s">
        <v>577</v>
      </c>
      <c r="D15" t="s">
        <v>628</v>
      </c>
      <c r="E15">
        <v>12</v>
      </c>
      <c r="F15" t="s">
        <v>272</v>
      </c>
      <c r="G15" t="s">
        <v>272</v>
      </c>
      <c r="H15" t="s">
        <v>172</v>
      </c>
      <c r="I15">
        <v>120</v>
      </c>
      <c r="J15">
        <v>13.241300000000001</v>
      </c>
      <c r="K15">
        <v>14.300599999999999</v>
      </c>
      <c r="L15" s="72">
        <v>1588.9560000000001</v>
      </c>
      <c r="M15" s="72">
        <v>1716.0719999999999</v>
      </c>
      <c r="N15" t="s">
        <v>587</v>
      </c>
      <c r="O15" t="s">
        <v>377</v>
      </c>
      <c r="P15" t="s">
        <v>393</v>
      </c>
      <c r="Q15" t="s">
        <v>588</v>
      </c>
      <c r="R15" t="s">
        <v>586</v>
      </c>
    </row>
    <row r="16" spans="1:19" s="66" customFormat="1">
      <c r="A16" s="71" t="s">
        <v>1</v>
      </c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3">
        <v>215.64240000000001</v>
      </c>
      <c r="M16" s="73">
        <v>232.89360000000002</v>
      </c>
      <c r="N16" s="71"/>
      <c r="O16" s="71"/>
      <c r="P16" s="71"/>
      <c r="Q16" s="71"/>
      <c r="R16" s="71"/>
      <c r="S16" s="71"/>
    </row>
    <row r="17" spans="1:19">
      <c r="B17" t="s">
        <v>569</v>
      </c>
      <c r="C17" t="s">
        <v>577</v>
      </c>
      <c r="D17" t="s">
        <v>628</v>
      </c>
      <c r="E17">
        <v>12</v>
      </c>
      <c r="F17" t="s">
        <v>272</v>
      </c>
      <c r="G17" t="s">
        <v>272</v>
      </c>
      <c r="H17" t="s">
        <v>172</v>
      </c>
      <c r="I17">
        <v>36</v>
      </c>
      <c r="J17">
        <v>13.241300000000001</v>
      </c>
      <c r="K17">
        <v>14.300599999999999</v>
      </c>
      <c r="L17" s="72">
        <v>476.68680000000001</v>
      </c>
      <c r="M17" s="72">
        <v>514.82159999999999</v>
      </c>
      <c r="N17" t="s">
        <v>587</v>
      </c>
      <c r="O17" t="s">
        <v>377</v>
      </c>
      <c r="P17" t="s">
        <v>393</v>
      </c>
      <c r="Q17" t="s">
        <v>588</v>
      </c>
      <c r="R17" t="s">
        <v>586</v>
      </c>
    </row>
    <row r="18" spans="1:19" s="66" customFormat="1">
      <c r="A18" s="71" t="s">
        <v>66</v>
      </c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3">
        <v>215.64240000000001</v>
      </c>
      <c r="M18" s="73">
        <v>232.89360000000002</v>
      </c>
      <c r="N18" s="71"/>
      <c r="O18" s="71"/>
      <c r="P18" s="71"/>
      <c r="Q18" s="71"/>
      <c r="R18" s="71"/>
      <c r="S18" s="71"/>
    </row>
    <row r="19" spans="1:19">
      <c r="B19" t="s">
        <v>569</v>
      </c>
      <c r="C19" t="s">
        <v>577</v>
      </c>
      <c r="D19" t="s">
        <v>628</v>
      </c>
      <c r="E19">
        <v>12</v>
      </c>
      <c r="F19" t="s">
        <v>272</v>
      </c>
      <c r="G19" t="s">
        <v>272</v>
      </c>
      <c r="H19" t="s">
        <v>172</v>
      </c>
      <c r="I19">
        <v>36</v>
      </c>
      <c r="J19">
        <v>13.241300000000001</v>
      </c>
      <c r="K19">
        <v>14.300599999999999</v>
      </c>
      <c r="L19" s="72">
        <v>476.68680000000001</v>
      </c>
      <c r="M19" s="72">
        <v>514.82159999999999</v>
      </c>
      <c r="N19" t="s">
        <v>587</v>
      </c>
      <c r="O19" t="s">
        <v>377</v>
      </c>
      <c r="P19" t="s">
        <v>393</v>
      </c>
      <c r="Q19" t="s">
        <v>588</v>
      </c>
      <c r="R19" t="s">
        <v>586</v>
      </c>
    </row>
    <row r="20" spans="1:19" s="66" customFormat="1">
      <c r="A20" s="71" t="s">
        <v>65</v>
      </c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3">
        <v>266.71679999999998</v>
      </c>
      <c r="M20" s="73">
        <v>288.05399999999997</v>
      </c>
      <c r="N20" s="71"/>
      <c r="O20" s="71"/>
      <c r="P20" s="71"/>
      <c r="Q20" s="71"/>
      <c r="R20" s="71"/>
      <c r="S20" s="71"/>
    </row>
    <row r="21" spans="1:19">
      <c r="B21" t="s">
        <v>570</v>
      </c>
      <c r="C21" t="s">
        <v>578</v>
      </c>
      <c r="D21" t="s">
        <v>628</v>
      </c>
      <c r="E21">
        <v>12</v>
      </c>
      <c r="F21" t="s">
        <v>273</v>
      </c>
      <c r="G21" t="s">
        <v>273</v>
      </c>
      <c r="H21" t="s">
        <v>172</v>
      </c>
      <c r="I21">
        <v>60</v>
      </c>
      <c r="J21">
        <v>8.9850999999999992</v>
      </c>
      <c r="K21">
        <v>9.7039000000000009</v>
      </c>
      <c r="L21" s="72">
        <v>539.10599999999999</v>
      </c>
      <c r="M21" s="72">
        <v>582.23400000000004</v>
      </c>
      <c r="N21" t="s">
        <v>589</v>
      </c>
      <c r="O21" t="s">
        <v>590</v>
      </c>
      <c r="P21" t="s">
        <v>393</v>
      </c>
      <c r="Q21" t="s">
        <v>591</v>
      </c>
      <c r="R21" t="s">
        <v>586</v>
      </c>
    </row>
    <row r="22" spans="1:19">
      <c r="B22" t="s">
        <v>570</v>
      </c>
      <c r="C22" t="s">
        <v>578</v>
      </c>
      <c r="D22" t="s">
        <v>628</v>
      </c>
      <c r="E22">
        <v>12</v>
      </c>
      <c r="F22" t="s">
        <v>273</v>
      </c>
      <c r="G22" t="s">
        <v>273</v>
      </c>
      <c r="H22" t="s">
        <v>172</v>
      </c>
      <c r="I22">
        <v>24</v>
      </c>
      <c r="J22">
        <v>8.9850999999999992</v>
      </c>
      <c r="K22">
        <v>9.7039000000000009</v>
      </c>
      <c r="L22" s="72">
        <v>215.64239999999998</v>
      </c>
      <c r="M22" s="72">
        <v>232.89360000000002</v>
      </c>
      <c r="N22" t="s">
        <v>589</v>
      </c>
      <c r="O22" t="s">
        <v>590</v>
      </c>
      <c r="P22" t="s">
        <v>393</v>
      </c>
      <c r="Q22" t="s">
        <v>591</v>
      </c>
      <c r="R22" t="s">
        <v>586</v>
      </c>
    </row>
    <row r="23" spans="1:19" s="66" customFormat="1">
      <c r="A23" s="71" t="s">
        <v>62</v>
      </c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3">
        <f>L24+L25</f>
        <v>431.28479999999996</v>
      </c>
      <c r="M23" s="73">
        <v>404.50080000000003</v>
      </c>
      <c r="N23" s="71"/>
      <c r="O23" s="71"/>
      <c r="P23" s="71"/>
      <c r="Q23" s="71"/>
      <c r="R23" s="71"/>
      <c r="S23" s="71"/>
    </row>
    <row r="24" spans="1:19">
      <c r="B24" t="s">
        <v>570</v>
      </c>
      <c r="C24" t="s">
        <v>578</v>
      </c>
      <c r="D24" t="s">
        <v>628</v>
      </c>
      <c r="E24">
        <v>12</v>
      </c>
      <c r="F24" t="s">
        <v>273</v>
      </c>
      <c r="G24" t="s">
        <v>273</v>
      </c>
      <c r="H24" t="s">
        <v>172</v>
      </c>
      <c r="I24">
        <v>24</v>
      </c>
      <c r="J24">
        <v>8.9850999999999992</v>
      </c>
      <c r="K24">
        <v>9.7039000000000009</v>
      </c>
      <c r="L24" s="72">
        <v>215.64239999999998</v>
      </c>
      <c r="M24" s="72">
        <v>232.89360000000002</v>
      </c>
      <c r="N24" t="s">
        <v>589</v>
      </c>
      <c r="O24" t="s">
        <v>590</v>
      </c>
      <c r="P24" t="s">
        <v>393</v>
      </c>
      <c r="Q24" t="s">
        <v>591</v>
      </c>
      <c r="R24" t="s">
        <v>586</v>
      </c>
    </row>
    <row r="25" spans="1:19">
      <c r="B25" t="s">
        <v>570</v>
      </c>
      <c r="C25" t="s">
        <v>578</v>
      </c>
      <c r="D25" t="s">
        <v>628</v>
      </c>
      <c r="E25">
        <v>12</v>
      </c>
      <c r="F25" t="s">
        <v>273</v>
      </c>
      <c r="G25" t="s">
        <v>273</v>
      </c>
      <c r="H25" t="s">
        <v>172</v>
      </c>
      <c r="I25">
        <v>24</v>
      </c>
      <c r="J25">
        <v>8.9850999999999992</v>
      </c>
      <c r="K25">
        <v>9.7039000000000009</v>
      </c>
      <c r="L25" s="72">
        <v>215.64239999999998</v>
      </c>
      <c r="M25" s="72">
        <v>232.89360000000002</v>
      </c>
      <c r="N25" t="s">
        <v>589</v>
      </c>
      <c r="O25" t="s">
        <v>590</v>
      </c>
      <c r="P25" t="s">
        <v>393</v>
      </c>
      <c r="Q25" t="s">
        <v>591</v>
      </c>
      <c r="R25" t="s">
        <v>586</v>
      </c>
    </row>
    <row r="26" spans="1:19" s="66" customFormat="1">
      <c r="A26" s="71" t="s">
        <v>63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3">
        <f>L27+L28</f>
        <v>754.74839999999995</v>
      </c>
      <c r="M26" s="73">
        <v>576.10799999999995</v>
      </c>
      <c r="N26" s="71"/>
      <c r="O26" s="71"/>
      <c r="P26" s="71"/>
      <c r="Q26" s="71"/>
      <c r="R26" s="71"/>
      <c r="S26" s="71"/>
    </row>
    <row r="27" spans="1:19">
      <c r="B27" t="s">
        <v>570</v>
      </c>
      <c r="C27" t="s">
        <v>578</v>
      </c>
      <c r="D27" t="s">
        <v>628</v>
      </c>
      <c r="E27">
        <v>12</v>
      </c>
      <c r="F27" t="s">
        <v>273</v>
      </c>
      <c r="G27" t="s">
        <v>273</v>
      </c>
      <c r="H27" t="s">
        <v>172</v>
      </c>
      <c r="I27">
        <v>60</v>
      </c>
      <c r="J27">
        <v>8.9850999999999992</v>
      </c>
      <c r="K27">
        <v>9.7039000000000009</v>
      </c>
      <c r="L27" s="72">
        <v>539.10599999999999</v>
      </c>
      <c r="M27" s="72">
        <v>582.23400000000004</v>
      </c>
      <c r="N27" t="s">
        <v>589</v>
      </c>
      <c r="O27" t="s">
        <v>590</v>
      </c>
      <c r="P27" t="s">
        <v>393</v>
      </c>
      <c r="Q27" t="s">
        <v>591</v>
      </c>
      <c r="R27" t="s">
        <v>586</v>
      </c>
    </row>
    <row r="28" spans="1:19">
      <c r="B28" t="s">
        <v>570</v>
      </c>
      <c r="C28" t="s">
        <v>578</v>
      </c>
      <c r="D28" t="s">
        <v>628</v>
      </c>
      <c r="E28">
        <v>12</v>
      </c>
      <c r="F28" t="s">
        <v>273</v>
      </c>
      <c r="G28" t="s">
        <v>273</v>
      </c>
      <c r="H28" t="s">
        <v>172</v>
      </c>
      <c r="I28">
        <v>24</v>
      </c>
      <c r="J28">
        <v>8.9850999999999992</v>
      </c>
      <c r="K28">
        <v>9.7039000000000009</v>
      </c>
      <c r="L28" s="72">
        <v>215.64239999999998</v>
      </c>
      <c r="M28" s="72">
        <v>232.89360000000002</v>
      </c>
      <c r="N28" t="s">
        <v>589</v>
      </c>
      <c r="O28" t="s">
        <v>590</v>
      </c>
      <c r="P28" t="s">
        <v>393</v>
      </c>
      <c r="Q28" t="s">
        <v>591</v>
      </c>
      <c r="R28" t="s">
        <v>586</v>
      </c>
    </row>
    <row r="29" spans="1:19" s="66" customFormat="1">
      <c r="A29" s="71" t="s">
        <v>67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3">
        <v>215.64239999999998</v>
      </c>
      <c r="M29" s="73">
        <v>232.89360000000002</v>
      </c>
      <c r="N29" s="71"/>
      <c r="O29" s="71"/>
      <c r="P29" s="71"/>
      <c r="Q29" s="71"/>
      <c r="R29" s="71"/>
      <c r="S29" s="71"/>
    </row>
    <row r="30" spans="1:19">
      <c r="B30" t="s">
        <v>570</v>
      </c>
      <c r="C30" t="s">
        <v>578</v>
      </c>
      <c r="D30" t="s">
        <v>628</v>
      </c>
      <c r="E30">
        <v>12</v>
      </c>
      <c r="F30" t="s">
        <v>273</v>
      </c>
      <c r="G30" t="s">
        <v>273</v>
      </c>
      <c r="H30" t="s">
        <v>172</v>
      </c>
      <c r="I30">
        <v>96</v>
      </c>
      <c r="J30">
        <v>8.9850999999999992</v>
      </c>
      <c r="K30">
        <v>9.7039000000000009</v>
      </c>
      <c r="L30" s="72">
        <v>862.56959999999992</v>
      </c>
      <c r="M30" s="72">
        <v>931.57440000000008</v>
      </c>
      <c r="N30" t="s">
        <v>589</v>
      </c>
      <c r="O30" t="s">
        <v>590</v>
      </c>
      <c r="P30" t="s">
        <v>393</v>
      </c>
      <c r="Q30" t="s">
        <v>591</v>
      </c>
      <c r="R30" t="s">
        <v>586</v>
      </c>
    </row>
    <row r="31" spans="1:19" s="66" customFormat="1">
      <c r="A31" s="71" t="s">
        <v>60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3">
        <v>215.64239999999998</v>
      </c>
      <c r="M31" s="73">
        <v>232.89360000000002</v>
      </c>
      <c r="N31" s="71"/>
      <c r="O31" s="71"/>
      <c r="P31" s="71"/>
      <c r="Q31" s="71"/>
      <c r="R31" s="71"/>
      <c r="S31" s="71"/>
    </row>
    <row r="32" spans="1:19">
      <c r="B32" t="s">
        <v>570</v>
      </c>
      <c r="C32" t="s">
        <v>578</v>
      </c>
      <c r="D32" t="s">
        <v>628</v>
      </c>
      <c r="E32">
        <v>12</v>
      </c>
      <c r="F32" t="s">
        <v>273</v>
      </c>
      <c r="G32" t="s">
        <v>273</v>
      </c>
      <c r="H32" t="s">
        <v>172</v>
      </c>
      <c r="I32">
        <v>48</v>
      </c>
      <c r="J32">
        <v>8.9850999999999992</v>
      </c>
      <c r="K32">
        <v>9.7039000000000009</v>
      </c>
      <c r="L32" s="72">
        <v>431.28479999999996</v>
      </c>
      <c r="M32" s="72">
        <v>465.78720000000004</v>
      </c>
      <c r="N32" t="s">
        <v>589</v>
      </c>
      <c r="O32" t="s">
        <v>590</v>
      </c>
      <c r="P32" t="s">
        <v>393</v>
      </c>
      <c r="Q32" t="s">
        <v>591</v>
      </c>
      <c r="R32" t="s">
        <v>586</v>
      </c>
    </row>
    <row r="33" spans="1:19" s="66" customFormat="1">
      <c r="A33" s="71" t="s">
        <v>64</v>
      </c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3">
        <f>L34+L35</f>
        <v>5391.0599999999995</v>
      </c>
      <c r="M33" s="73">
        <v>1556.7168000000001</v>
      </c>
      <c r="N33" s="71"/>
      <c r="O33" s="71"/>
      <c r="P33" s="71"/>
      <c r="Q33" s="71"/>
      <c r="R33" s="71"/>
      <c r="S33" s="71"/>
    </row>
    <row r="34" spans="1:19">
      <c r="B34" t="s">
        <v>570</v>
      </c>
      <c r="C34" t="s">
        <v>578</v>
      </c>
      <c r="D34" t="s">
        <v>628</v>
      </c>
      <c r="E34">
        <v>12</v>
      </c>
      <c r="F34" t="s">
        <v>273</v>
      </c>
      <c r="G34" t="s">
        <v>273</v>
      </c>
      <c r="H34" t="s">
        <v>172</v>
      </c>
      <c r="I34">
        <v>96</v>
      </c>
      <c r="J34">
        <v>8.9850999999999992</v>
      </c>
      <c r="K34">
        <v>9.7039000000000009</v>
      </c>
      <c r="L34" s="72">
        <v>862.56959999999992</v>
      </c>
      <c r="M34" s="72">
        <v>931.57440000000008</v>
      </c>
      <c r="N34" t="s">
        <v>589</v>
      </c>
      <c r="O34" t="s">
        <v>590</v>
      </c>
      <c r="P34" t="s">
        <v>393</v>
      </c>
      <c r="Q34" t="s">
        <v>591</v>
      </c>
      <c r="R34" t="s">
        <v>586</v>
      </c>
    </row>
    <row r="35" spans="1:19">
      <c r="B35" t="s">
        <v>570</v>
      </c>
      <c r="C35" t="s">
        <v>578</v>
      </c>
      <c r="D35" t="s">
        <v>628</v>
      </c>
      <c r="E35">
        <v>12</v>
      </c>
      <c r="F35" t="s">
        <v>273</v>
      </c>
      <c r="G35" t="s">
        <v>273</v>
      </c>
      <c r="H35" t="s">
        <v>172</v>
      </c>
      <c r="I35">
        <v>504</v>
      </c>
      <c r="J35">
        <v>8.9850999999999992</v>
      </c>
      <c r="K35">
        <v>9.7039000000000009</v>
      </c>
      <c r="L35" s="72">
        <v>4528.4903999999997</v>
      </c>
      <c r="M35" s="72">
        <v>4890.7656000000006</v>
      </c>
      <c r="N35" t="s">
        <v>589</v>
      </c>
      <c r="O35" t="s">
        <v>590</v>
      </c>
      <c r="P35" t="s">
        <v>393</v>
      </c>
      <c r="Q35" t="s">
        <v>591</v>
      </c>
      <c r="R35" t="s">
        <v>586</v>
      </c>
    </row>
    <row r="36" spans="1:19" s="66" customFormat="1">
      <c r="A36" s="71" t="s">
        <v>55</v>
      </c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3">
        <f>L37+L38</f>
        <v>1313.3568</v>
      </c>
      <c r="M36" s="73">
        <f>M37+M38</f>
        <v>1418.4288000000001</v>
      </c>
      <c r="N36" s="71"/>
      <c r="O36" s="71"/>
      <c r="P36" s="71"/>
      <c r="Q36" s="71"/>
      <c r="R36" s="71"/>
      <c r="S36" s="71"/>
    </row>
    <row r="37" spans="1:19">
      <c r="B37" t="s">
        <v>385</v>
      </c>
      <c r="C37" t="s">
        <v>389</v>
      </c>
      <c r="D37" t="s">
        <v>628</v>
      </c>
      <c r="E37">
        <v>12</v>
      </c>
      <c r="F37" t="s">
        <v>231</v>
      </c>
      <c r="G37" t="s">
        <v>231</v>
      </c>
      <c r="H37" t="s">
        <v>172</v>
      </c>
      <c r="I37">
        <v>36</v>
      </c>
      <c r="J37" s="79">
        <v>13.6808</v>
      </c>
      <c r="K37" s="79">
        <v>14.7753</v>
      </c>
      <c r="L37" s="80">
        <f>I37*J37</f>
        <v>492.50880000000001</v>
      </c>
      <c r="M37" s="80">
        <f>I37*K37</f>
        <v>531.91079999999999</v>
      </c>
      <c r="N37" s="79" t="s">
        <v>396</v>
      </c>
      <c r="O37" s="79" t="s">
        <v>377</v>
      </c>
      <c r="P37" t="s">
        <v>393</v>
      </c>
      <c r="Q37" t="s">
        <v>635</v>
      </c>
      <c r="R37" t="s">
        <v>394</v>
      </c>
    </row>
    <row r="38" spans="1:19">
      <c r="B38" t="s">
        <v>385</v>
      </c>
      <c r="C38" t="s">
        <v>389</v>
      </c>
      <c r="D38" t="s">
        <v>628</v>
      </c>
      <c r="E38">
        <v>12</v>
      </c>
      <c r="F38" t="s">
        <v>231</v>
      </c>
      <c r="G38" t="s">
        <v>231</v>
      </c>
      <c r="H38" t="s">
        <v>172</v>
      </c>
      <c r="I38">
        <v>60</v>
      </c>
      <c r="J38" s="79">
        <v>13.6808</v>
      </c>
      <c r="K38" s="79">
        <v>14.7753</v>
      </c>
      <c r="L38" s="80">
        <f>I38*J38</f>
        <v>820.84799999999996</v>
      </c>
      <c r="M38" s="80">
        <f>I38*K38</f>
        <v>886.51800000000003</v>
      </c>
      <c r="N38" s="79" t="s">
        <v>396</v>
      </c>
      <c r="O38" s="79" t="s">
        <v>377</v>
      </c>
      <c r="P38" t="s">
        <v>393</v>
      </c>
      <c r="Q38" t="s">
        <v>635</v>
      </c>
      <c r="R38" t="s">
        <v>394</v>
      </c>
    </row>
    <row r="39" spans="1:19" s="66" customFormat="1">
      <c r="A39" s="71" t="s">
        <v>58</v>
      </c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3">
        <v>317.7912</v>
      </c>
      <c r="M39" s="73">
        <v>343.21439999999996</v>
      </c>
      <c r="N39" s="71"/>
      <c r="O39" s="71"/>
      <c r="P39" s="71"/>
      <c r="Q39" s="71"/>
      <c r="R39" s="71"/>
      <c r="S39" s="71"/>
    </row>
    <row r="40" spans="1:19">
      <c r="B40" t="s">
        <v>570</v>
      </c>
      <c r="C40" t="s">
        <v>578</v>
      </c>
      <c r="D40" t="s">
        <v>628</v>
      </c>
      <c r="E40">
        <v>12</v>
      </c>
      <c r="F40" t="s">
        <v>273</v>
      </c>
      <c r="G40" t="s">
        <v>273</v>
      </c>
      <c r="H40" t="s">
        <v>172</v>
      </c>
      <c r="I40">
        <v>300</v>
      </c>
      <c r="J40">
        <v>8.9850999999999992</v>
      </c>
      <c r="K40">
        <v>9.7039000000000009</v>
      </c>
      <c r="L40" s="72">
        <v>2695.5299999999997</v>
      </c>
      <c r="M40" s="72">
        <v>2911.17</v>
      </c>
      <c r="N40" t="s">
        <v>589</v>
      </c>
      <c r="O40" t="s">
        <v>590</v>
      </c>
      <c r="P40" t="s">
        <v>393</v>
      </c>
      <c r="Q40" t="s">
        <v>591</v>
      </c>
      <c r="R40" t="s">
        <v>586</v>
      </c>
    </row>
    <row r="41" spans="1:19" s="66" customFormat="1">
      <c r="A41" s="71" t="s">
        <v>53</v>
      </c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3">
        <f>L42+L43</f>
        <v>7978.7687999999998</v>
      </c>
      <c r="M41" s="73">
        <f>M42+M43</f>
        <v>8617.0632000000005</v>
      </c>
      <c r="N41" s="71"/>
      <c r="O41" s="71"/>
      <c r="P41" s="71"/>
      <c r="Q41" s="71"/>
      <c r="R41" s="71"/>
      <c r="S41" s="71"/>
    </row>
    <row r="42" spans="1:19">
      <c r="B42" t="s">
        <v>570</v>
      </c>
      <c r="C42" t="s">
        <v>578</v>
      </c>
      <c r="D42" t="s">
        <v>628</v>
      </c>
      <c r="E42">
        <v>12</v>
      </c>
      <c r="F42" t="s">
        <v>273</v>
      </c>
      <c r="G42" t="s">
        <v>273</v>
      </c>
      <c r="H42" t="s">
        <v>172</v>
      </c>
      <c r="I42">
        <v>840</v>
      </c>
      <c r="J42">
        <v>8.9850999999999992</v>
      </c>
      <c r="K42">
        <v>9.7039000000000009</v>
      </c>
      <c r="L42" s="72">
        <v>7547.4839999999995</v>
      </c>
      <c r="M42" s="72">
        <v>8151.2760000000007</v>
      </c>
      <c r="N42" t="s">
        <v>589</v>
      </c>
      <c r="O42" t="s">
        <v>590</v>
      </c>
      <c r="P42" t="s">
        <v>393</v>
      </c>
      <c r="Q42" t="s">
        <v>591</v>
      </c>
      <c r="R42" t="s">
        <v>586</v>
      </c>
    </row>
    <row r="43" spans="1:19">
      <c r="A43" s="66"/>
      <c r="B43" t="s">
        <v>570</v>
      </c>
      <c r="C43" t="s">
        <v>578</v>
      </c>
      <c r="D43" t="s">
        <v>628</v>
      </c>
      <c r="E43">
        <v>12</v>
      </c>
      <c r="F43" t="s">
        <v>273</v>
      </c>
      <c r="G43" t="s">
        <v>273</v>
      </c>
      <c r="H43" t="s">
        <v>172</v>
      </c>
      <c r="I43">
        <v>48</v>
      </c>
      <c r="J43">
        <v>8.9850999999999992</v>
      </c>
      <c r="K43">
        <v>9.7039000000000009</v>
      </c>
      <c r="L43" s="72">
        <v>431.28479999999996</v>
      </c>
      <c r="M43" s="72">
        <v>465.78720000000004</v>
      </c>
      <c r="N43" t="s">
        <v>589</v>
      </c>
      <c r="O43" t="s">
        <v>590</v>
      </c>
      <c r="P43" t="s">
        <v>393</v>
      </c>
      <c r="Q43" t="s">
        <v>591</v>
      </c>
      <c r="R43" t="s">
        <v>586</v>
      </c>
    </row>
    <row r="44" spans="1:19" s="66" customFormat="1">
      <c r="A44" s="71" t="s">
        <v>51</v>
      </c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3">
        <v>539.10599999999999</v>
      </c>
      <c r="M44" s="73">
        <v>582.23400000000004</v>
      </c>
      <c r="N44" s="71"/>
      <c r="O44" s="71"/>
      <c r="P44" s="71"/>
      <c r="Q44" s="71"/>
      <c r="R44" s="71"/>
      <c r="S44" s="71"/>
    </row>
    <row r="45" spans="1:19">
      <c r="B45" t="s">
        <v>570</v>
      </c>
      <c r="C45" t="s">
        <v>578</v>
      </c>
      <c r="D45" t="s">
        <v>628</v>
      </c>
      <c r="E45">
        <v>12</v>
      </c>
      <c r="F45" t="s">
        <v>273</v>
      </c>
      <c r="G45" t="s">
        <v>273</v>
      </c>
      <c r="H45" t="s">
        <v>172</v>
      </c>
      <c r="I45">
        <v>120</v>
      </c>
      <c r="J45">
        <v>8.9850999999999992</v>
      </c>
      <c r="K45">
        <v>9.7039000000000009</v>
      </c>
      <c r="L45" s="72">
        <v>1078.212</v>
      </c>
      <c r="M45" s="72">
        <v>1164.4680000000001</v>
      </c>
      <c r="N45" t="s">
        <v>589</v>
      </c>
      <c r="O45" t="s">
        <v>590</v>
      </c>
      <c r="P45" t="s">
        <v>393</v>
      </c>
      <c r="Q45" t="s">
        <v>591</v>
      </c>
      <c r="R45" t="s">
        <v>586</v>
      </c>
    </row>
    <row r="46" spans="1:19" s="66" customFormat="1">
      <c r="A46" s="71" t="s">
        <v>52</v>
      </c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3">
        <v>215.64239999999998</v>
      </c>
      <c r="M46" s="73">
        <v>232.89360000000002</v>
      </c>
      <c r="N46" s="71"/>
      <c r="O46" s="71"/>
      <c r="P46" s="71"/>
      <c r="Q46" s="71"/>
      <c r="R46" s="71"/>
      <c r="S46" s="71"/>
    </row>
    <row r="47" spans="1:19">
      <c r="B47" t="s">
        <v>570</v>
      </c>
      <c r="C47" t="s">
        <v>578</v>
      </c>
      <c r="D47" t="s">
        <v>628</v>
      </c>
      <c r="E47">
        <v>12</v>
      </c>
      <c r="F47" t="s">
        <v>273</v>
      </c>
      <c r="G47" t="s">
        <v>273</v>
      </c>
      <c r="H47" t="s">
        <v>172</v>
      </c>
      <c r="I47">
        <v>36</v>
      </c>
      <c r="J47">
        <v>8.9850999999999992</v>
      </c>
      <c r="K47">
        <v>9.7039000000000009</v>
      </c>
      <c r="L47" s="72">
        <v>323.46359999999999</v>
      </c>
      <c r="M47" s="72">
        <v>349.34040000000005</v>
      </c>
      <c r="N47" t="s">
        <v>589</v>
      </c>
      <c r="O47" t="s">
        <v>590</v>
      </c>
      <c r="P47" t="s">
        <v>393</v>
      </c>
      <c r="Q47" t="s">
        <v>591</v>
      </c>
      <c r="R47" t="s">
        <v>586</v>
      </c>
    </row>
    <row r="48" spans="1:19" s="66" customFormat="1">
      <c r="A48" s="71" t="s">
        <v>50</v>
      </c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3">
        <f>L49+L50</f>
        <v>2277.2784000000001</v>
      </c>
      <c r="M48" s="73">
        <f>M49+M50</f>
        <v>2459.4647999999997</v>
      </c>
      <c r="N48" s="71"/>
      <c r="O48" s="71"/>
      <c r="P48" s="71"/>
      <c r="Q48" s="71"/>
      <c r="R48" s="71"/>
      <c r="S48" s="71"/>
    </row>
    <row r="49" spans="1:19">
      <c r="B49" t="s">
        <v>385</v>
      </c>
      <c r="C49" t="s">
        <v>389</v>
      </c>
      <c r="D49" t="s">
        <v>628</v>
      </c>
      <c r="E49">
        <v>12</v>
      </c>
      <c r="F49" t="s">
        <v>231</v>
      </c>
      <c r="G49" t="s">
        <v>231</v>
      </c>
      <c r="H49" t="s">
        <v>172</v>
      </c>
      <c r="I49">
        <v>120</v>
      </c>
      <c r="J49" s="79">
        <v>13.6808</v>
      </c>
      <c r="K49" s="79">
        <v>14.7753</v>
      </c>
      <c r="L49" s="80">
        <f>I49*J49</f>
        <v>1641.6959999999999</v>
      </c>
      <c r="M49" s="80">
        <f>I49*K49</f>
        <v>1773.0360000000001</v>
      </c>
      <c r="N49" s="79" t="s">
        <v>396</v>
      </c>
      <c r="O49" s="79" t="s">
        <v>377</v>
      </c>
      <c r="P49" t="s">
        <v>393</v>
      </c>
      <c r="Q49" t="s">
        <v>635</v>
      </c>
      <c r="R49" t="s">
        <v>394</v>
      </c>
    </row>
    <row r="50" spans="1:19">
      <c r="B50" t="s">
        <v>571</v>
      </c>
      <c r="C50" t="s">
        <v>579</v>
      </c>
      <c r="D50" t="s">
        <v>628</v>
      </c>
      <c r="E50">
        <v>12</v>
      </c>
      <c r="F50" t="s">
        <v>274</v>
      </c>
      <c r="G50" t="s">
        <v>274</v>
      </c>
      <c r="H50" t="s">
        <v>172</v>
      </c>
      <c r="I50">
        <v>48</v>
      </c>
      <c r="J50">
        <v>13.241300000000001</v>
      </c>
      <c r="K50">
        <v>14.300599999999999</v>
      </c>
      <c r="L50" s="72">
        <v>635.58240000000001</v>
      </c>
      <c r="M50" s="72">
        <v>686.42879999999991</v>
      </c>
      <c r="N50" t="s">
        <v>592</v>
      </c>
      <c r="O50" t="s">
        <v>377</v>
      </c>
      <c r="P50" t="s">
        <v>393</v>
      </c>
      <c r="Q50" t="s">
        <v>593</v>
      </c>
      <c r="R50" t="s">
        <v>586</v>
      </c>
    </row>
    <row r="51" spans="1:19" s="66" customFormat="1">
      <c r="A51" s="71" t="s">
        <v>44</v>
      </c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3">
        <v>646.92719999999997</v>
      </c>
      <c r="M51" s="73">
        <v>698.68080000000009</v>
      </c>
      <c r="N51" s="71"/>
      <c r="O51" s="71"/>
      <c r="P51" s="71"/>
      <c r="Q51" s="71"/>
      <c r="R51" s="71"/>
      <c r="S51" s="71"/>
    </row>
    <row r="52" spans="1:19">
      <c r="B52" t="s">
        <v>571</v>
      </c>
      <c r="C52" t="s">
        <v>579</v>
      </c>
      <c r="D52" t="s">
        <v>628</v>
      </c>
      <c r="E52">
        <v>12</v>
      </c>
      <c r="F52" t="s">
        <v>274</v>
      </c>
      <c r="G52" t="s">
        <v>274</v>
      </c>
      <c r="H52" t="s">
        <v>172</v>
      </c>
      <c r="I52">
        <v>60</v>
      </c>
      <c r="J52">
        <v>13.241300000000001</v>
      </c>
      <c r="K52">
        <v>14.300599999999999</v>
      </c>
      <c r="L52" s="72">
        <v>794.47800000000007</v>
      </c>
      <c r="M52" s="72">
        <v>858.03599999999994</v>
      </c>
      <c r="N52" t="s">
        <v>592</v>
      </c>
      <c r="O52" t="s">
        <v>377</v>
      </c>
      <c r="P52" t="s">
        <v>393</v>
      </c>
      <c r="Q52" t="s">
        <v>593</v>
      </c>
      <c r="R52" t="s">
        <v>586</v>
      </c>
    </row>
    <row r="53" spans="1:19">
      <c r="B53" t="s">
        <v>571</v>
      </c>
      <c r="C53" t="s">
        <v>579</v>
      </c>
      <c r="D53" t="s">
        <v>628</v>
      </c>
      <c r="E53">
        <v>12</v>
      </c>
      <c r="F53" t="s">
        <v>274</v>
      </c>
      <c r="G53" t="s">
        <v>274</v>
      </c>
      <c r="H53" t="s">
        <v>172</v>
      </c>
      <c r="I53">
        <v>24</v>
      </c>
      <c r="J53">
        <v>13.241300000000001</v>
      </c>
      <c r="K53">
        <v>14.300599999999999</v>
      </c>
      <c r="L53" s="72">
        <v>317.7912</v>
      </c>
      <c r="M53" s="72">
        <v>343.21439999999996</v>
      </c>
      <c r="N53" t="s">
        <v>592</v>
      </c>
      <c r="O53" t="s">
        <v>377</v>
      </c>
      <c r="P53" t="s">
        <v>393</v>
      </c>
      <c r="Q53" t="s">
        <v>593</v>
      </c>
      <c r="R53" t="s">
        <v>586</v>
      </c>
    </row>
    <row r="54" spans="1:19" s="66" customFormat="1">
      <c r="A54" s="71" t="s">
        <v>47</v>
      </c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3">
        <v>174.9348</v>
      </c>
      <c r="M54" s="73">
        <v>188.92919999999998</v>
      </c>
      <c r="N54" s="71"/>
      <c r="O54" s="71"/>
      <c r="P54" s="71"/>
      <c r="Q54" s="71"/>
      <c r="R54" s="71"/>
      <c r="S54" s="71"/>
    </row>
    <row r="55" spans="1:19">
      <c r="B55" t="s">
        <v>385</v>
      </c>
      <c r="C55" t="s">
        <v>389</v>
      </c>
      <c r="D55" t="s">
        <v>628</v>
      </c>
      <c r="E55">
        <v>12</v>
      </c>
      <c r="F55" t="s">
        <v>231</v>
      </c>
      <c r="G55" t="s">
        <v>231</v>
      </c>
      <c r="H55" t="s">
        <v>172</v>
      </c>
      <c r="I55">
        <v>120</v>
      </c>
      <c r="J55" s="79">
        <v>13.6808</v>
      </c>
      <c r="K55" s="79">
        <v>14.7753</v>
      </c>
      <c r="L55" s="80">
        <f>I55*J55</f>
        <v>1641.6959999999999</v>
      </c>
      <c r="M55" s="80">
        <f>I55*K55</f>
        <v>1773.0360000000001</v>
      </c>
      <c r="N55" s="79" t="s">
        <v>396</v>
      </c>
      <c r="O55" s="79" t="s">
        <v>377</v>
      </c>
      <c r="P55" t="s">
        <v>393</v>
      </c>
      <c r="Q55" t="s">
        <v>635</v>
      </c>
      <c r="R55" t="s">
        <v>394</v>
      </c>
    </row>
    <row r="56" spans="1:19" s="66" customFormat="1">
      <c r="A56" s="71" t="s">
        <v>46</v>
      </c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3">
        <v>1725.1391999999998</v>
      </c>
      <c r="M56" s="73">
        <v>1863.1488000000002</v>
      </c>
      <c r="N56" s="71"/>
      <c r="O56" s="71"/>
      <c r="P56" s="71"/>
      <c r="Q56" s="71"/>
      <c r="R56" s="71"/>
      <c r="S56" s="71"/>
    </row>
    <row r="57" spans="1:19">
      <c r="B57" t="s">
        <v>571</v>
      </c>
      <c r="C57" t="s">
        <v>579</v>
      </c>
      <c r="D57" t="s">
        <v>628</v>
      </c>
      <c r="E57">
        <v>12</v>
      </c>
      <c r="F57" t="s">
        <v>274</v>
      </c>
      <c r="G57" t="s">
        <v>274</v>
      </c>
      <c r="H57" t="s">
        <v>172</v>
      </c>
      <c r="I57">
        <v>36</v>
      </c>
      <c r="J57">
        <v>13.241300000000001</v>
      </c>
      <c r="K57">
        <v>14.300599999999999</v>
      </c>
      <c r="L57" s="72">
        <v>476.68680000000001</v>
      </c>
      <c r="M57" s="72">
        <v>514.82159999999999</v>
      </c>
      <c r="N57" t="s">
        <v>592</v>
      </c>
      <c r="O57" t="s">
        <v>377</v>
      </c>
      <c r="P57" t="s">
        <v>393</v>
      </c>
      <c r="Q57" t="s">
        <v>593</v>
      </c>
      <c r="R57" t="s">
        <v>586</v>
      </c>
    </row>
    <row r="58" spans="1:19">
      <c r="B58" t="s">
        <v>571</v>
      </c>
      <c r="C58" t="s">
        <v>579</v>
      </c>
      <c r="D58" t="s">
        <v>628</v>
      </c>
      <c r="E58">
        <v>12</v>
      </c>
      <c r="F58" t="s">
        <v>274</v>
      </c>
      <c r="G58" t="s">
        <v>274</v>
      </c>
      <c r="H58" t="s">
        <v>172</v>
      </c>
      <c r="I58">
        <v>288</v>
      </c>
      <c r="J58">
        <v>13.241300000000001</v>
      </c>
      <c r="K58">
        <v>14.300599999999999</v>
      </c>
      <c r="L58" s="72">
        <v>3813.4944</v>
      </c>
      <c r="M58" s="72">
        <v>4118.5727999999999</v>
      </c>
      <c r="N58" t="s">
        <v>592</v>
      </c>
      <c r="O58" t="s">
        <v>377</v>
      </c>
      <c r="P58" t="s">
        <v>393</v>
      </c>
      <c r="Q58" t="s">
        <v>593</v>
      </c>
      <c r="R58" t="s">
        <v>586</v>
      </c>
    </row>
    <row r="59" spans="1:19" s="66" customFormat="1">
      <c r="A59" s="71" t="s">
        <v>42</v>
      </c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3">
        <v>215.64239999999998</v>
      </c>
      <c r="M59" s="73">
        <v>232.89360000000002</v>
      </c>
      <c r="N59" s="71"/>
      <c r="O59" s="71"/>
      <c r="P59" s="71"/>
      <c r="Q59" s="71"/>
      <c r="R59" s="71"/>
      <c r="S59" s="71"/>
    </row>
    <row r="60" spans="1:19">
      <c r="B60" t="s">
        <v>572</v>
      </c>
      <c r="C60" t="s">
        <v>580</v>
      </c>
      <c r="D60" t="s">
        <v>628</v>
      </c>
      <c r="E60">
        <v>12</v>
      </c>
      <c r="F60" t="s">
        <v>275</v>
      </c>
      <c r="G60" t="s">
        <v>275</v>
      </c>
      <c r="H60" t="s">
        <v>172</v>
      </c>
      <c r="I60">
        <v>48</v>
      </c>
      <c r="J60">
        <v>13.241300000000001</v>
      </c>
      <c r="K60">
        <v>14.300599999999999</v>
      </c>
      <c r="L60" s="72">
        <v>635.58240000000001</v>
      </c>
      <c r="M60" s="72">
        <v>686.42879999999991</v>
      </c>
      <c r="N60" t="s">
        <v>594</v>
      </c>
      <c r="O60" t="s">
        <v>377</v>
      </c>
      <c r="P60" t="s">
        <v>393</v>
      </c>
      <c r="Q60" t="s">
        <v>595</v>
      </c>
      <c r="R60" t="s">
        <v>596</v>
      </c>
    </row>
    <row r="61" spans="1:19" s="66" customFormat="1">
      <c r="A61" s="71" t="s">
        <v>40</v>
      </c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3">
        <v>1078.212</v>
      </c>
      <c r="M61" s="73">
        <v>1164.4680000000001</v>
      </c>
      <c r="N61" s="71"/>
      <c r="O61" s="71"/>
      <c r="P61" s="71"/>
      <c r="Q61" s="71"/>
      <c r="R61" s="71"/>
      <c r="S61" s="71"/>
    </row>
    <row r="62" spans="1:19">
      <c r="B62" t="s">
        <v>572</v>
      </c>
      <c r="C62" t="s">
        <v>580</v>
      </c>
      <c r="D62" t="s">
        <v>628</v>
      </c>
      <c r="E62">
        <v>12</v>
      </c>
      <c r="F62" t="s">
        <v>275</v>
      </c>
      <c r="G62" t="s">
        <v>275</v>
      </c>
      <c r="H62" t="s">
        <v>172</v>
      </c>
      <c r="I62">
        <v>60</v>
      </c>
      <c r="J62">
        <v>13.241300000000001</v>
      </c>
      <c r="K62">
        <v>14.300599999999999</v>
      </c>
      <c r="L62" s="72">
        <v>794.47800000000007</v>
      </c>
      <c r="M62" s="72">
        <v>858.03599999999994</v>
      </c>
      <c r="N62" t="s">
        <v>594</v>
      </c>
      <c r="O62" t="s">
        <v>377</v>
      </c>
      <c r="P62" t="s">
        <v>393</v>
      </c>
      <c r="Q62" t="s">
        <v>595</v>
      </c>
      <c r="R62" t="s">
        <v>596</v>
      </c>
    </row>
    <row r="63" spans="1:19" s="66" customFormat="1">
      <c r="A63" s="71" t="s">
        <v>43</v>
      </c>
      <c r="B63" s="71"/>
      <c r="C63" s="71"/>
      <c r="D63" s="71"/>
      <c r="E63" s="71"/>
      <c r="F63" s="71"/>
      <c r="G63" s="71"/>
      <c r="H63" s="71"/>
      <c r="I63" s="71"/>
      <c r="J63" s="71"/>
      <c r="K63" s="71"/>
      <c r="L63" s="73">
        <v>476.68680000000001</v>
      </c>
      <c r="M63" s="73">
        <v>514.82159999999999</v>
      </c>
      <c r="N63" s="71"/>
      <c r="O63" s="71"/>
      <c r="P63" s="71"/>
      <c r="Q63" s="71"/>
      <c r="R63" s="71"/>
      <c r="S63" s="71"/>
    </row>
    <row r="64" spans="1:19">
      <c r="B64" t="s">
        <v>572</v>
      </c>
      <c r="C64" t="s">
        <v>580</v>
      </c>
      <c r="D64" t="s">
        <v>628</v>
      </c>
      <c r="E64">
        <v>12</v>
      </c>
      <c r="F64" t="s">
        <v>275</v>
      </c>
      <c r="G64" t="s">
        <v>275</v>
      </c>
      <c r="H64" t="s">
        <v>172</v>
      </c>
      <c r="I64">
        <v>12</v>
      </c>
      <c r="J64">
        <v>13.241300000000001</v>
      </c>
      <c r="K64">
        <v>14.300599999999999</v>
      </c>
      <c r="L64" s="72">
        <v>158.8956</v>
      </c>
      <c r="M64" s="72">
        <v>171.60719999999998</v>
      </c>
      <c r="N64" t="s">
        <v>594</v>
      </c>
      <c r="O64" t="s">
        <v>377</v>
      </c>
      <c r="P64" t="s">
        <v>393</v>
      </c>
      <c r="Q64" t="s">
        <v>595</v>
      </c>
      <c r="R64" t="s">
        <v>596</v>
      </c>
    </row>
    <row r="65" spans="1:19" s="66" customFormat="1">
      <c r="A65" s="71" t="s">
        <v>41</v>
      </c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3">
        <f>L66+L67</f>
        <v>13626.076799999999</v>
      </c>
      <c r="M65" s="73">
        <f>M66+M67</f>
        <v>14716.1988</v>
      </c>
      <c r="N65" s="71"/>
      <c r="O65" s="71"/>
      <c r="P65" s="71"/>
      <c r="Q65" s="71"/>
      <c r="R65" s="71"/>
      <c r="S65" s="71"/>
    </row>
    <row r="66" spans="1:19">
      <c r="B66" t="s">
        <v>385</v>
      </c>
      <c r="C66" t="s">
        <v>389</v>
      </c>
      <c r="D66" t="s">
        <v>628</v>
      </c>
      <c r="E66">
        <v>12</v>
      </c>
      <c r="F66" t="s">
        <v>231</v>
      </c>
      <c r="G66" t="s">
        <v>231</v>
      </c>
      <c r="H66" t="s">
        <v>172</v>
      </c>
      <c r="I66">
        <v>696</v>
      </c>
      <c r="J66" s="79">
        <v>13.6808</v>
      </c>
      <c r="K66" s="79">
        <v>14.7753</v>
      </c>
      <c r="L66" s="80">
        <f>I66*J66</f>
        <v>9521.8367999999991</v>
      </c>
      <c r="M66" s="80">
        <f>I66*K66</f>
        <v>10283.6088</v>
      </c>
      <c r="N66" s="79" t="s">
        <v>396</v>
      </c>
      <c r="O66" s="79" t="s">
        <v>377</v>
      </c>
      <c r="P66" t="s">
        <v>393</v>
      </c>
      <c r="Q66" t="s">
        <v>635</v>
      </c>
      <c r="R66" t="s">
        <v>394</v>
      </c>
    </row>
    <row r="67" spans="1:19">
      <c r="B67" t="s">
        <v>385</v>
      </c>
      <c r="C67" t="s">
        <v>389</v>
      </c>
      <c r="D67" t="s">
        <v>628</v>
      </c>
      <c r="E67">
        <v>12</v>
      </c>
      <c r="F67" t="s">
        <v>231</v>
      </c>
      <c r="G67" t="s">
        <v>231</v>
      </c>
      <c r="H67" t="s">
        <v>172</v>
      </c>
      <c r="I67">
        <v>300</v>
      </c>
      <c r="J67" s="79">
        <v>13.6808</v>
      </c>
      <c r="K67" s="79">
        <v>14.7753</v>
      </c>
      <c r="L67" s="80">
        <f>I67*J67</f>
        <v>4104.24</v>
      </c>
      <c r="M67" s="80">
        <f>I67*K67</f>
        <v>4432.59</v>
      </c>
      <c r="N67" s="79" t="s">
        <v>396</v>
      </c>
      <c r="O67" s="79" t="s">
        <v>377</v>
      </c>
      <c r="P67" t="s">
        <v>393</v>
      </c>
      <c r="Q67" t="s">
        <v>635</v>
      </c>
      <c r="R67" t="s">
        <v>394</v>
      </c>
    </row>
    <row r="68" spans="1:19" s="66" customFormat="1">
      <c r="A68" s="71" t="s">
        <v>37</v>
      </c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73">
        <f>L69+L70</f>
        <v>794.47800000000007</v>
      </c>
      <c r="M68" s="73">
        <f>M69+M70</f>
        <v>858.03599999999994</v>
      </c>
      <c r="N68" s="71"/>
      <c r="O68" s="71"/>
      <c r="P68" s="71"/>
      <c r="Q68" s="71"/>
      <c r="R68" s="71"/>
      <c r="S68" s="71"/>
    </row>
    <row r="69" spans="1:19">
      <c r="B69" t="s">
        <v>572</v>
      </c>
      <c r="C69" t="s">
        <v>580</v>
      </c>
      <c r="D69" t="s">
        <v>628</v>
      </c>
      <c r="E69">
        <v>12</v>
      </c>
      <c r="F69" t="s">
        <v>275</v>
      </c>
      <c r="G69" t="s">
        <v>275</v>
      </c>
      <c r="H69" t="s">
        <v>172</v>
      </c>
      <c r="I69">
        <v>24</v>
      </c>
      <c r="J69">
        <v>13.241300000000001</v>
      </c>
      <c r="K69">
        <v>14.300599999999999</v>
      </c>
      <c r="L69" s="72">
        <v>317.7912</v>
      </c>
      <c r="M69" s="72">
        <v>343.21439999999996</v>
      </c>
      <c r="N69" t="s">
        <v>594</v>
      </c>
      <c r="O69" t="s">
        <v>377</v>
      </c>
      <c r="P69" t="s">
        <v>393</v>
      </c>
      <c r="Q69" t="s">
        <v>595</v>
      </c>
      <c r="R69" t="s">
        <v>596</v>
      </c>
    </row>
    <row r="70" spans="1:19">
      <c r="B70" t="s">
        <v>572</v>
      </c>
      <c r="C70" t="s">
        <v>580</v>
      </c>
      <c r="D70" t="s">
        <v>628</v>
      </c>
      <c r="E70">
        <v>12</v>
      </c>
      <c r="F70" t="s">
        <v>275</v>
      </c>
      <c r="G70" t="s">
        <v>275</v>
      </c>
      <c r="H70" t="s">
        <v>172</v>
      </c>
      <c r="I70">
        <v>36</v>
      </c>
      <c r="J70">
        <v>13.241300000000001</v>
      </c>
      <c r="K70">
        <v>14.300599999999999</v>
      </c>
      <c r="L70" s="72">
        <v>476.68680000000001</v>
      </c>
      <c r="M70" s="72">
        <v>514.82159999999999</v>
      </c>
      <c r="N70" t="s">
        <v>594</v>
      </c>
      <c r="O70" t="s">
        <v>377</v>
      </c>
      <c r="P70" t="s">
        <v>393</v>
      </c>
      <c r="Q70" t="s">
        <v>595</v>
      </c>
      <c r="R70" t="s">
        <v>596</v>
      </c>
    </row>
    <row r="71" spans="1:19" s="66" customFormat="1">
      <c r="A71" s="71" t="s">
        <v>36</v>
      </c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73">
        <f>SUM(L72:L75)</f>
        <v>14890.7844</v>
      </c>
      <c r="M71" s="73">
        <f>SUM(M72:M75)</f>
        <v>16082.042399999998</v>
      </c>
      <c r="N71" s="71"/>
      <c r="O71" s="71"/>
      <c r="P71" s="71"/>
      <c r="Q71" s="71"/>
      <c r="R71" s="71"/>
      <c r="S71" s="71"/>
    </row>
    <row r="72" spans="1:19">
      <c r="B72" t="s">
        <v>572</v>
      </c>
      <c r="C72" t="s">
        <v>580</v>
      </c>
      <c r="D72" t="s">
        <v>628</v>
      </c>
      <c r="E72">
        <v>12</v>
      </c>
      <c r="F72" t="s">
        <v>275</v>
      </c>
      <c r="G72" t="s">
        <v>275</v>
      </c>
      <c r="H72" t="s">
        <v>172</v>
      </c>
      <c r="I72">
        <v>96</v>
      </c>
      <c r="J72">
        <v>13.241300000000001</v>
      </c>
      <c r="K72">
        <v>14.300599999999999</v>
      </c>
      <c r="L72" s="72">
        <v>1271.1648</v>
      </c>
      <c r="M72" s="72">
        <v>1372.8575999999998</v>
      </c>
      <c r="N72" t="s">
        <v>594</v>
      </c>
      <c r="O72" t="s">
        <v>377</v>
      </c>
      <c r="P72" t="s">
        <v>393</v>
      </c>
      <c r="Q72" t="s">
        <v>595</v>
      </c>
      <c r="R72" t="s">
        <v>596</v>
      </c>
    </row>
    <row r="73" spans="1:19">
      <c r="B73" t="s">
        <v>572</v>
      </c>
      <c r="C73" t="s">
        <v>580</v>
      </c>
      <c r="D73" t="s">
        <v>628</v>
      </c>
      <c r="E73">
        <v>12</v>
      </c>
      <c r="F73" t="s">
        <v>275</v>
      </c>
      <c r="G73" t="s">
        <v>275</v>
      </c>
      <c r="H73" t="s">
        <v>172</v>
      </c>
      <c r="I73">
        <v>900</v>
      </c>
      <c r="J73">
        <v>13.241300000000001</v>
      </c>
      <c r="K73">
        <v>14.300599999999999</v>
      </c>
      <c r="L73" s="72">
        <v>11917.17</v>
      </c>
      <c r="M73" s="72">
        <v>12870.539999999999</v>
      </c>
      <c r="N73" t="s">
        <v>594</v>
      </c>
      <c r="O73" t="s">
        <v>377</v>
      </c>
      <c r="P73" t="s">
        <v>393</v>
      </c>
      <c r="Q73" t="s">
        <v>595</v>
      </c>
      <c r="R73" t="s">
        <v>596</v>
      </c>
    </row>
    <row r="74" spans="1:19">
      <c r="B74" t="s">
        <v>572</v>
      </c>
      <c r="C74" t="s">
        <v>580</v>
      </c>
      <c r="D74" t="s">
        <v>628</v>
      </c>
      <c r="E74">
        <v>12</v>
      </c>
      <c r="F74" t="s">
        <v>275</v>
      </c>
      <c r="G74" t="s">
        <v>275</v>
      </c>
      <c r="H74" t="s">
        <v>172</v>
      </c>
      <c r="I74">
        <v>96</v>
      </c>
      <c r="J74">
        <v>13.241300000000001</v>
      </c>
      <c r="K74">
        <v>14.300599999999999</v>
      </c>
      <c r="L74" s="72">
        <v>1271.1648</v>
      </c>
      <c r="M74" s="72">
        <v>1372.8575999999998</v>
      </c>
      <c r="N74" t="s">
        <v>594</v>
      </c>
      <c r="O74" t="s">
        <v>377</v>
      </c>
      <c r="P74" t="s">
        <v>393</v>
      </c>
      <c r="Q74" t="s">
        <v>595</v>
      </c>
      <c r="R74" t="s">
        <v>596</v>
      </c>
    </row>
    <row r="75" spans="1:19">
      <c r="B75" t="s">
        <v>573</v>
      </c>
      <c r="C75" t="s">
        <v>581</v>
      </c>
      <c r="D75" t="s">
        <v>628</v>
      </c>
      <c r="E75">
        <v>12</v>
      </c>
      <c r="F75" t="s">
        <v>276</v>
      </c>
      <c r="G75" t="s">
        <v>276</v>
      </c>
      <c r="H75" t="s">
        <v>172</v>
      </c>
      <c r="I75">
        <v>48</v>
      </c>
      <c r="J75">
        <v>8.9850999999999992</v>
      </c>
      <c r="K75">
        <v>9.7039000000000009</v>
      </c>
      <c r="L75" s="72">
        <v>431.28479999999996</v>
      </c>
      <c r="M75" s="72">
        <v>465.78720000000004</v>
      </c>
      <c r="N75" t="s">
        <v>597</v>
      </c>
      <c r="O75" t="s">
        <v>377</v>
      </c>
      <c r="P75" t="s">
        <v>393</v>
      </c>
      <c r="Q75" t="s">
        <v>598</v>
      </c>
      <c r="R75" t="s">
        <v>596</v>
      </c>
    </row>
    <row r="76" spans="1:19" s="66" customFormat="1">
      <c r="A76" s="71" t="s">
        <v>34</v>
      </c>
      <c r="B76" s="71"/>
      <c r="C76" s="71"/>
      <c r="D76" s="71"/>
      <c r="E76" s="71"/>
      <c r="F76" s="71"/>
      <c r="G76" s="71"/>
      <c r="H76" s="71"/>
      <c r="I76" s="71"/>
      <c r="J76" s="71"/>
      <c r="K76" s="71"/>
      <c r="L76" s="73">
        <v>862.56959999999992</v>
      </c>
      <c r="M76" s="73">
        <v>931.57440000000008</v>
      </c>
      <c r="N76" s="71"/>
      <c r="O76" s="71"/>
      <c r="P76" s="71"/>
      <c r="Q76" s="71"/>
      <c r="R76" s="71"/>
      <c r="S76" s="71"/>
    </row>
    <row r="77" spans="1:19">
      <c r="B77" t="s">
        <v>573</v>
      </c>
      <c r="C77" t="s">
        <v>581</v>
      </c>
      <c r="D77" t="s">
        <v>628</v>
      </c>
      <c r="E77">
        <v>12</v>
      </c>
      <c r="F77" t="s">
        <v>276</v>
      </c>
      <c r="G77" t="s">
        <v>276</v>
      </c>
      <c r="H77" t="s">
        <v>172</v>
      </c>
      <c r="I77">
        <v>60</v>
      </c>
      <c r="J77">
        <v>8.9850999999999992</v>
      </c>
      <c r="K77">
        <v>9.7039000000000009</v>
      </c>
      <c r="L77" s="72">
        <v>539.10599999999999</v>
      </c>
      <c r="M77" s="72">
        <v>582.23400000000004</v>
      </c>
      <c r="N77" t="s">
        <v>597</v>
      </c>
      <c r="O77" t="s">
        <v>377</v>
      </c>
      <c r="P77" t="s">
        <v>393</v>
      </c>
      <c r="Q77" t="s">
        <v>598</v>
      </c>
      <c r="R77" t="s">
        <v>596</v>
      </c>
    </row>
    <row r="78" spans="1:19" s="66" customFormat="1">
      <c r="A78" s="71" t="s">
        <v>33</v>
      </c>
      <c r="B78" s="71"/>
      <c r="C78" s="71"/>
      <c r="D78" s="71"/>
      <c r="E78" s="71"/>
      <c r="F78" s="71"/>
      <c r="G78" s="71"/>
      <c r="H78" s="71"/>
      <c r="I78" s="71"/>
      <c r="J78" s="71"/>
      <c r="K78" s="71"/>
      <c r="L78" s="73">
        <v>328.33920000000001</v>
      </c>
      <c r="M78" s="73">
        <v>354.60719999999998</v>
      </c>
      <c r="N78" s="71"/>
      <c r="O78" s="71"/>
      <c r="P78" s="71"/>
      <c r="Q78" s="71"/>
      <c r="R78" s="71"/>
      <c r="S78" s="71"/>
    </row>
    <row r="79" spans="1:19">
      <c r="B79" t="s">
        <v>386</v>
      </c>
      <c r="C79" t="s">
        <v>390</v>
      </c>
      <c r="D79" t="s">
        <v>628</v>
      </c>
      <c r="E79">
        <v>12</v>
      </c>
      <c r="F79" t="s">
        <v>232</v>
      </c>
      <c r="G79" t="s">
        <v>232</v>
      </c>
      <c r="H79" t="s">
        <v>172</v>
      </c>
      <c r="I79">
        <v>240</v>
      </c>
      <c r="J79" s="79">
        <v>14.222899999999999</v>
      </c>
      <c r="K79" s="79">
        <v>15.3607</v>
      </c>
      <c r="L79" s="80">
        <f>I79*J79</f>
        <v>3413.4959999999996</v>
      </c>
      <c r="M79" s="80">
        <f>I79*K79</f>
        <v>3686.5679999999998</v>
      </c>
      <c r="N79" s="79" t="s">
        <v>397</v>
      </c>
      <c r="O79" s="79" t="s">
        <v>377</v>
      </c>
      <c r="P79" t="s">
        <v>393</v>
      </c>
      <c r="Q79" t="s">
        <v>636</v>
      </c>
      <c r="R79" t="s">
        <v>398</v>
      </c>
    </row>
    <row r="80" spans="1:19" s="66" customFormat="1">
      <c r="A80" s="71" t="s">
        <v>28</v>
      </c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73">
        <f>L81+L82</f>
        <v>2199.2567999999997</v>
      </c>
      <c r="M80" s="73">
        <f>M81+M82</f>
        <v>2375.1947999999998</v>
      </c>
      <c r="N80" s="71"/>
      <c r="O80" s="71"/>
      <c r="P80" s="71"/>
      <c r="Q80" s="71"/>
      <c r="R80" s="71"/>
      <c r="S80" s="71"/>
    </row>
    <row r="81" spans="1:19">
      <c r="B81" t="s">
        <v>386</v>
      </c>
      <c r="C81" t="s">
        <v>390</v>
      </c>
      <c r="D81" t="s">
        <v>628</v>
      </c>
      <c r="E81">
        <v>12</v>
      </c>
      <c r="F81" t="s">
        <v>232</v>
      </c>
      <c r="G81" t="s">
        <v>232</v>
      </c>
      <c r="H81" t="s">
        <v>172</v>
      </c>
      <c r="I81">
        <v>120</v>
      </c>
      <c r="J81" s="79">
        <v>14.222899999999999</v>
      </c>
      <c r="K81" s="79">
        <v>15.3607</v>
      </c>
      <c r="L81" s="80">
        <f>I81*J81</f>
        <v>1706.7479999999998</v>
      </c>
      <c r="M81" s="80">
        <f>I81*K81</f>
        <v>1843.2839999999999</v>
      </c>
      <c r="N81" s="79" t="s">
        <v>397</v>
      </c>
      <c r="O81" s="79" t="s">
        <v>377</v>
      </c>
      <c r="P81" t="s">
        <v>393</v>
      </c>
      <c r="Q81" t="s">
        <v>636</v>
      </c>
      <c r="R81" t="s">
        <v>398</v>
      </c>
    </row>
    <row r="82" spans="1:19">
      <c r="B82" t="s">
        <v>387</v>
      </c>
      <c r="C82" t="s">
        <v>391</v>
      </c>
      <c r="D82" t="s">
        <v>628</v>
      </c>
      <c r="E82">
        <v>12</v>
      </c>
      <c r="F82" t="s">
        <v>233</v>
      </c>
      <c r="G82" t="s">
        <v>233</v>
      </c>
      <c r="H82" t="s">
        <v>172</v>
      </c>
      <c r="I82">
        <v>36</v>
      </c>
      <c r="J82" s="79">
        <v>13.6808</v>
      </c>
      <c r="K82" s="79">
        <v>14.7753</v>
      </c>
      <c r="L82" s="80">
        <f>I82*J82</f>
        <v>492.50880000000001</v>
      </c>
      <c r="M82" s="80">
        <f>I82*K82</f>
        <v>531.91079999999999</v>
      </c>
      <c r="N82" s="79" t="s">
        <v>399</v>
      </c>
      <c r="O82" s="79" t="s">
        <v>377</v>
      </c>
      <c r="P82" t="s">
        <v>393</v>
      </c>
      <c r="Q82" t="s">
        <v>400</v>
      </c>
      <c r="R82" t="s">
        <v>398</v>
      </c>
    </row>
    <row r="83" spans="1:19" s="66" customFormat="1">
      <c r="A83" s="71" t="s">
        <v>31</v>
      </c>
      <c r="B83" s="71"/>
      <c r="C83" s="71"/>
      <c r="D83" s="71"/>
      <c r="E83" s="71"/>
      <c r="F83" s="71"/>
      <c r="G83" s="71"/>
      <c r="H83" s="71"/>
      <c r="I83" s="71"/>
      <c r="J83" s="71"/>
      <c r="K83" s="71"/>
      <c r="L83" s="73">
        <f>SUM(L84:L89)</f>
        <v>1955.4083999999998</v>
      </c>
      <c r="M83" s="73">
        <f>SUM(M84:M89)</f>
        <v>2111.8427999999999</v>
      </c>
      <c r="N83" s="71"/>
      <c r="O83" s="71"/>
      <c r="P83" s="71"/>
      <c r="Q83" s="71"/>
      <c r="R83" s="71"/>
      <c r="S83" s="71"/>
    </row>
    <row r="84" spans="1:19">
      <c r="B84" t="s">
        <v>387</v>
      </c>
      <c r="C84" t="s">
        <v>391</v>
      </c>
      <c r="D84" t="s">
        <v>628</v>
      </c>
      <c r="E84">
        <v>12</v>
      </c>
      <c r="F84" t="s">
        <v>233</v>
      </c>
      <c r="G84" t="s">
        <v>233</v>
      </c>
      <c r="H84" t="s">
        <v>172</v>
      </c>
      <c r="I84">
        <v>12</v>
      </c>
      <c r="J84" s="79">
        <v>13.6808</v>
      </c>
      <c r="K84" s="79">
        <v>14.7753</v>
      </c>
      <c r="L84" s="80">
        <f>I84*J84</f>
        <v>164.1696</v>
      </c>
      <c r="M84" s="80">
        <f>I84*K84</f>
        <v>177.30359999999999</v>
      </c>
      <c r="N84" s="79" t="s">
        <v>399</v>
      </c>
      <c r="O84" s="79" t="s">
        <v>377</v>
      </c>
      <c r="P84" t="s">
        <v>393</v>
      </c>
      <c r="Q84" t="s">
        <v>400</v>
      </c>
      <c r="R84" t="s">
        <v>398</v>
      </c>
    </row>
    <row r="85" spans="1:19">
      <c r="B85" t="s">
        <v>387</v>
      </c>
      <c r="C85" t="s">
        <v>391</v>
      </c>
      <c r="D85" t="s">
        <v>628</v>
      </c>
      <c r="E85">
        <v>12</v>
      </c>
      <c r="F85" t="s">
        <v>233</v>
      </c>
      <c r="G85" t="s">
        <v>233</v>
      </c>
      <c r="H85" t="s">
        <v>172</v>
      </c>
      <c r="I85">
        <v>60</v>
      </c>
      <c r="J85" s="79">
        <v>13.6808</v>
      </c>
      <c r="K85" s="79">
        <v>14.7753</v>
      </c>
      <c r="L85" s="80">
        <f>I85*J85</f>
        <v>820.84799999999996</v>
      </c>
      <c r="M85" s="80">
        <f>I85*K85</f>
        <v>886.51800000000003</v>
      </c>
      <c r="N85" s="79" t="s">
        <v>399</v>
      </c>
      <c r="O85" s="79" t="s">
        <v>377</v>
      </c>
      <c r="P85" t="s">
        <v>393</v>
      </c>
      <c r="Q85" t="s">
        <v>400</v>
      </c>
      <c r="R85" t="s">
        <v>398</v>
      </c>
    </row>
    <row r="86" spans="1:19">
      <c r="B86" t="s">
        <v>573</v>
      </c>
      <c r="C86" t="s">
        <v>581</v>
      </c>
      <c r="D86" t="s">
        <v>628</v>
      </c>
      <c r="E86">
        <v>12</v>
      </c>
      <c r="F86" t="s">
        <v>276</v>
      </c>
      <c r="G86" t="s">
        <v>276</v>
      </c>
      <c r="H86" t="s">
        <v>172</v>
      </c>
      <c r="I86">
        <v>12</v>
      </c>
      <c r="J86">
        <v>8.9850999999999992</v>
      </c>
      <c r="K86">
        <v>9.7039000000000009</v>
      </c>
      <c r="L86" s="72">
        <v>107.82119999999999</v>
      </c>
      <c r="M86" s="72">
        <v>116.44680000000001</v>
      </c>
      <c r="N86" t="s">
        <v>597</v>
      </c>
      <c r="O86" t="s">
        <v>377</v>
      </c>
      <c r="P86" t="s">
        <v>393</v>
      </c>
      <c r="Q86" t="s">
        <v>598</v>
      </c>
      <c r="R86" t="s">
        <v>596</v>
      </c>
    </row>
    <row r="87" spans="1:19">
      <c r="B87" t="s">
        <v>573</v>
      </c>
      <c r="C87" t="s">
        <v>581</v>
      </c>
      <c r="D87" t="s">
        <v>628</v>
      </c>
      <c r="E87">
        <v>12</v>
      </c>
      <c r="F87" t="s">
        <v>276</v>
      </c>
      <c r="G87" t="s">
        <v>276</v>
      </c>
      <c r="H87" t="s">
        <v>172</v>
      </c>
      <c r="I87">
        <v>24</v>
      </c>
      <c r="J87">
        <v>8.9850999999999992</v>
      </c>
      <c r="K87">
        <v>9.7039000000000009</v>
      </c>
      <c r="L87" s="72">
        <v>215.64239999999998</v>
      </c>
      <c r="M87" s="72">
        <v>232.89360000000002</v>
      </c>
      <c r="N87" t="s">
        <v>597</v>
      </c>
      <c r="O87" t="s">
        <v>377</v>
      </c>
      <c r="P87" t="s">
        <v>393</v>
      </c>
      <c r="Q87" t="s">
        <v>598</v>
      </c>
      <c r="R87" t="s">
        <v>596</v>
      </c>
    </row>
    <row r="88" spans="1:19">
      <c r="B88" t="s">
        <v>573</v>
      </c>
      <c r="C88" t="s">
        <v>581</v>
      </c>
      <c r="D88" t="s">
        <v>628</v>
      </c>
      <c r="E88">
        <v>12</v>
      </c>
      <c r="F88" t="s">
        <v>276</v>
      </c>
      <c r="G88" t="s">
        <v>276</v>
      </c>
      <c r="H88" t="s">
        <v>172</v>
      </c>
      <c r="I88">
        <v>48</v>
      </c>
      <c r="J88">
        <v>8.9850999999999992</v>
      </c>
      <c r="K88">
        <v>9.7039000000000009</v>
      </c>
      <c r="L88" s="72">
        <v>431.28479999999996</v>
      </c>
      <c r="M88" s="72">
        <v>465.78720000000004</v>
      </c>
      <c r="N88" t="s">
        <v>597</v>
      </c>
      <c r="O88" t="s">
        <v>377</v>
      </c>
      <c r="P88" t="s">
        <v>393</v>
      </c>
      <c r="Q88" t="s">
        <v>598</v>
      </c>
      <c r="R88" t="s">
        <v>596</v>
      </c>
    </row>
    <row r="89" spans="1:19">
      <c r="B89" t="s">
        <v>573</v>
      </c>
      <c r="C89" t="s">
        <v>581</v>
      </c>
      <c r="D89" t="s">
        <v>628</v>
      </c>
      <c r="E89">
        <v>12</v>
      </c>
      <c r="F89" t="s">
        <v>276</v>
      </c>
      <c r="G89" t="s">
        <v>276</v>
      </c>
      <c r="H89" t="s">
        <v>172</v>
      </c>
      <c r="I89">
        <v>24</v>
      </c>
      <c r="J89">
        <v>8.9850999999999992</v>
      </c>
      <c r="K89">
        <v>9.7039000000000009</v>
      </c>
      <c r="L89" s="72">
        <v>215.64239999999998</v>
      </c>
      <c r="M89" s="72">
        <v>232.89360000000002</v>
      </c>
      <c r="N89" t="s">
        <v>597</v>
      </c>
      <c r="O89" t="s">
        <v>377</v>
      </c>
      <c r="P89" t="s">
        <v>393</v>
      </c>
      <c r="Q89" t="s">
        <v>598</v>
      </c>
      <c r="R89" t="s">
        <v>596</v>
      </c>
    </row>
    <row r="90" spans="1:19" s="66" customFormat="1">
      <c r="A90" s="71" t="s">
        <v>30</v>
      </c>
      <c r="B90" s="71"/>
      <c r="C90" s="71"/>
      <c r="D90" s="71"/>
      <c r="E90" s="71"/>
      <c r="F90" s="71"/>
      <c r="G90" s="71"/>
      <c r="H90" s="71"/>
      <c r="I90" s="71"/>
      <c r="J90" s="71"/>
      <c r="K90" s="71"/>
      <c r="L90" s="73">
        <v>10999.3632</v>
      </c>
      <c r="M90" s="73">
        <v>11879.341199999999</v>
      </c>
      <c r="N90" s="71"/>
      <c r="O90" s="71"/>
      <c r="P90" s="71"/>
      <c r="Q90" s="71"/>
      <c r="R90" s="71"/>
      <c r="S90" s="71"/>
    </row>
    <row r="91" spans="1:19">
      <c r="B91" t="s">
        <v>387</v>
      </c>
      <c r="C91" t="s">
        <v>391</v>
      </c>
      <c r="D91" t="s">
        <v>628</v>
      </c>
      <c r="E91">
        <v>12</v>
      </c>
      <c r="F91" t="s">
        <v>233</v>
      </c>
      <c r="G91" t="s">
        <v>233</v>
      </c>
      <c r="H91" t="s">
        <v>172</v>
      </c>
      <c r="I91">
        <v>24</v>
      </c>
      <c r="J91" s="79">
        <v>13.6808</v>
      </c>
      <c r="K91" s="79">
        <v>14.7753</v>
      </c>
      <c r="L91" s="80">
        <f>I91*J91</f>
        <v>328.33920000000001</v>
      </c>
      <c r="M91" s="80">
        <f>I91*K91</f>
        <v>354.60719999999998</v>
      </c>
      <c r="N91" s="79" t="s">
        <v>399</v>
      </c>
      <c r="O91" s="79" t="s">
        <v>377</v>
      </c>
      <c r="P91" t="s">
        <v>393</v>
      </c>
      <c r="Q91" t="s">
        <v>400</v>
      </c>
      <c r="R91" t="s">
        <v>398</v>
      </c>
    </row>
    <row r="92" spans="1:19" s="66" customFormat="1">
      <c r="A92" s="71" t="s">
        <v>29</v>
      </c>
      <c r="B92" s="71"/>
      <c r="C92" s="71"/>
      <c r="D92" s="71"/>
      <c r="E92" s="71"/>
      <c r="F92" s="71"/>
      <c r="G92" s="71"/>
      <c r="H92" s="71"/>
      <c r="I92" s="71"/>
      <c r="J92" s="71"/>
      <c r="K92" s="71"/>
      <c r="L92" s="73">
        <f>L93+L94</f>
        <v>12641.0592</v>
      </c>
      <c r="M92" s="73">
        <f>M93+M94</f>
        <v>13652.377199999999</v>
      </c>
      <c r="N92" s="71"/>
      <c r="O92" s="71"/>
      <c r="P92" s="71"/>
      <c r="Q92" s="71"/>
      <c r="R92" s="71"/>
      <c r="S92" s="71"/>
    </row>
    <row r="93" spans="1:19">
      <c r="B93" t="s">
        <v>387</v>
      </c>
      <c r="C93" t="s">
        <v>391</v>
      </c>
      <c r="D93" t="s">
        <v>628</v>
      </c>
      <c r="E93">
        <v>12</v>
      </c>
      <c r="F93" t="s">
        <v>233</v>
      </c>
      <c r="G93" t="s">
        <v>233</v>
      </c>
      <c r="H93" t="s">
        <v>172</v>
      </c>
      <c r="I93">
        <v>120</v>
      </c>
      <c r="J93" s="79">
        <v>13.6808</v>
      </c>
      <c r="K93" s="79">
        <v>14.7753</v>
      </c>
      <c r="L93" s="80">
        <f>I93*J93</f>
        <v>1641.6959999999999</v>
      </c>
      <c r="M93" s="80">
        <f>I93*K93</f>
        <v>1773.0360000000001</v>
      </c>
      <c r="N93" s="79" t="s">
        <v>399</v>
      </c>
      <c r="O93" s="79" t="s">
        <v>377</v>
      </c>
      <c r="P93" t="s">
        <v>393</v>
      </c>
      <c r="Q93" t="s">
        <v>400</v>
      </c>
      <c r="R93" t="s">
        <v>398</v>
      </c>
    </row>
    <row r="94" spans="1:19">
      <c r="B94" t="s">
        <v>387</v>
      </c>
      <c r="C94" t="s">
        <v>391</v>
      </c>
      <c r="D94" t="s">
        <v>628</v>
      </c>
      <c r="E94">
        <v>12</v>
      </c>
      <c r="F94" t="s">
        <v>233</v>
      </c>
      <c r="G94" t="s">
        <v>233</v>
      </c>
      <c r="H94" t="s">
        <v>172</v>
      </c>
      <c r="I94">
        <v>804</v>
      </c>
      <c r="J94" s="79">
        <v>13.6808</v>
      </c>
      <c r="K94" s="79">
        <v>14.7753</v>
      </c>
      <c r="L94" s="80">
        <f>I94*J94</f>
        <v>10999.3632</v>
      </c>
      <c r="M94" s="80">
        <f>I94*K94</f>
        <v>11879.341199999999</v>
      </c>
      <c r="N94" s="79" t="s">
        <v>399</v>
      </c>
      <c r="O94" s="79" t="s">
        <v>377</v>
      </c>
      <c r="P94" t="s">
        <v>393</v>
      </c>
      <c r="Q94" t="s">
        <v>400</v>
      </c>
      <c r="R94" t="s">
        <v>398</v>
      </c>
    </row>
    <row r="95" spans="1:19" s="66" customFormat="1">
      <c r="A95" s="71" t="s">
        <v>19</v>
      </c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73">
        <f>SUM(L96:L100)</f>
        <v>5714.5236000000004</v>
      </c>
      <c r="M95" s="73">
        <f>SUM(M96:M100)</f>
        <v>6171.6804000000002</v>
      </c>
      <c r="N95" s="71"/>
      <c r="O95" s="71"/>
      <c r="P95" s="71"/>
      <c r="Q95" s="71"/>
      <c r="R95" s="71"/>
      <c r="S95" s="71"/>
    </row>
    <row r="96" spans="1:19">
      <c r="B96" t="s">
        <v>573</v>
      </c>
      <c r="C96" t="s">
        <v>581</v>
      </c>
      <c r="D96" t="s">
        <v>628</v>
      </c>
      <c r="E96">
        <v>12</v>
      </c>
      <c r="F96" t="s">
        <v>276</v>
      </c>
      <c r="G96" t="s">
        <v>276</v>
      </c>
      <c r="H96" t="s">
        <v>172</v>
      </c>
      <c r="I96">
        <v>120</v>
      </c>
      <c r="J96">
        <v>8.9850999999999992</v>
      </c>
      <c r="K96">
        <v>9.7039000000000009</v>
      </c>
      <c r="L96" s="72">
        <v>1078.212</v>
      </c>
      <c r="M96" s="72">
        <v>1164.4680000000001</v>
      </c>
      <c r="N96" t="s">
        <v>597</v>
      </c>
      <c r="O96" t="s">
        <v>377</v>
      </c>
      <c r="P96" t="s">
        <v>393</v>
      </c>
      <c r="Q96" t="s">
        <v>598</v>
      </c>
      <c r="R96" t="s">
        <v>596</v>
      </c>
    </row>
    <row r="97" spans="1:19">
      <c r="B97" t="s">
        <v>573</v>
      </c>
      <c r="C97" t="s">
        <v>581</v>
      </c>
      <c r="D97" t="s">
        <v>628</v>
      </c>
      <c r="E97">
        <v>12</v>
      </c>
      <c r="F97" t="s">
        <v>276</v>
      </c>
      <c r="G97" t="s">
        <v>276</v>
      </c>
      <c r="H97" t="s">
        <v>172</v>
      </c>
      <c r="I97">
        <v>36</v>
      </c>
      <c r="J97">
        <v>8.9850999999999992</v>
      </c>
      <c r="K97">
        <v>9.7039000000000009</v>
      </c>
      <c r="L97" s="72">
        <v>323.46359999999999</v>
      </c>
      <c r="M97" s="72">
        <v>349.34040000000005</v>
      </c>
      <c r="N97" t="s">
        <v>597</v>
      </c>
      <c r="O97" t="s">
        <v>377</v>
      </c>
      <c r="P97" t="s">
        <v>393</v>
      </c>
      <c r="Q97" t="s">
        <v>598</v>
      </c>
      <c r="R97" t="s">
        <v>596</v>
      </c>
    </row>
    <row r="98" spans="1:19">
      <c r="B98" t="s">
        <v>573</v>
      </c>
      <c r="C98" t="s">
        <v>581</v>
      </c>
      <c r="D98" t="s">
        <v>628</v>
      </c>
      <c r="E98">
        <v>12</v>
      </c>
      <c r="F98" t="s">
        <v>276</v>
      </c>
      <c r="G98" t="s">
        <v>276</v>
      </c>
      <c r="H98" t="s">
        <v>172</v>
      </c>
      <c r="I98">
        <v>60</v>
      </c>
      <c r="J98">
        <v>8.9850999999999992</v>
      </c>
      <c r="K98">
        <v>9.7039000000000009</v>
      </c>
      <c r="L98" s="72">
        <v>539.10599999999999</v>
      </c>
      <c r="M98" s="72">
        <v>582.23400000000004</v>
      </c>
      <c r="N98" t="s">
        <v>597</v>
      </c>
      <c r="O98" t="s">
        <v>377</v>
      </c>
      <c r="P98" t="s">
        <v>393</v>
      </c>
      <c r="Q98" t="s">
        <v>598</v>
      </c>
      <c r="R98" t="s">
        <v>596</v>
      </c>
    </row>
    <row r="99" spans="1:19">
      <c r="B99" t="s">
        <v>573</v>
      </c>
      <c r="C99" t="s">
        <v>581</v>
      </c>
      <c r="D99" t="s">
        <v>628</v>
      </c>
      <c r="E99">
        <v>12</v>
      </c>
      <c r="F99" t="s">
        <v>276</v>
      </c>
      <c r="G99" t="s">
        <v>276</v>
      </c>
      <c r="H99" t="s">
        <v>172</v>
      </c>
      <c r="I99">
        <v>300</v>
      </c>
      <c r="J99">
        <v>8.9850999999999992</v>
      </c>
      <c r="K99">
        <v>9.7039000000000009</v>
      </c>
      <c r="L99" s="72">
        <v>2695.5299999999997</v>
      </c>
      <c r="M99" s="72">
        <v>2911.17</v>
      </c>
      <c r="N99" t="s">
        <v>597</v>
      </c>
      <c r="O99" t="s">
        <v>377</v>
      </c>
      <c r="P99" t="s">
        <v>393</v>
      </c>
      <c r="Q99" t="s">
        <v>598</v>
      </c>
      <c r="R99" t="s">
        <v>596</v>
      </c>
    </row>
    <row r="100" spans="1:19">
      <c r="B100" t="s">
        <v>573</v>
      </c>
      <c r="C100" t="s">
        <v>581</v>
      </c>
      <c r="D100" t="s">
        <v>628</v>
      </c>
      <c r="E100">
        <v>12</v>
      </c>
      <c r="F100" t="s">
        <v>276</v>
      </c>
      <c r="G100" t="s">
        <v>276</v>
      </c>
      <c r="H100" t="s">
        <v>172</v>
      </c>
      <c r="I100">
        <v>120</v>
      </c>
      <c r="J100">
        <v>8.9850999999999992</v>
      </c>
      <c r="K100">
        <v>9.7039000000000009</v>
      </c>
      <c r="L100" s="72">
        <v>1078.212</v>
      </c>
      <c r="M100" s="72">
        <v>1164.4680000000001</v>
      </c>
      <c r="N100" t="s">
        <v>597</v>
      </c>
      <c r="O100" t="s">
        <v>377</v>
      </c>
      <c r="P100" t="s">
        <v>393</v>
      </c>
      <c r="Q100" t="s">
        <v>598</v>
      </c>
      <c r="R100" t="s">
        <v>596</v>
      </c>
    </row>
    <row r="101" spans="1:19" s="66" customFormat="1">
      <c r="A101" s="71" t="s">
        <v>26</v>
      </c>
      <c r="B101" s="71"/>
      <c r="C101" s="71"/>
      <c r="D101" s="71"/>
      <c r="E101" s="71"/>
      <c r="F101" s="71"/>
      <c r="G101" s="71"/>
      <c r="H101" s="71"/>
      <c r="I101" s="71"/>
      <c r="J101" s="71"/>
      <c r="K101" s="71"/>
      <c r="L101" s="73">
        <f>L102+L103+L104</f>
        <v>13477.649999999998</v>
      </c>
      <c r="M101" s="73">
        <f>M102+M103+M104</f>
        <v>14555.85</v>
      </c>
      <c r="N101" s="71"/>
      <c r="O101" s="71"/>
      <c r="P101" s="71"/>
      <c r="Q101" s="71"/>
      <c r="R101" s="71"/>
      <c r="S101" s="71"/>
    </row>
    <row r="102" spans="1:19">
      <c r="B102" t="s">
        <v>573</v>
      </c>
      <c r="C102" t="s">
        <v>581</v>
      </c>
      <c r="D102" t="s">
        <v>628</v>
      </c>
      <c r="E102">
        <v>12</v>
      </c>
      <c r="F102" t="s">
        <v>276</v>
      </c>
      <c r="G102" t="s">
        <v>276</v>
      </c>
      <c r="H102" t="s">
        <v>172</v>
      </c>
      <c r="I102">
        <v>600</v>
      </c>
      <c r="J102">
        <v>8.9850999999999992</v>
      </c>
      <c r="K102">
        <v>9.7039000000000009</v>
      </c>
      <c r="L102" s="72">
        <v>5391.0599999999995</v>
      </c>
      <c r="M102" s="72">
        <v>5822.34</v>
      </c>
      <c r="N102" t="s">
        <v>597</v>
      </c>
      <c r="O102" t="s">
        <v>377</v>
      </c>
      <c r="P102" t="s">
        <v>393</v>
      </c>
      <c r="Q102" t="s">
        <v>598</v>
      </c>
      <c r="R102" t="s">
        <v>596</v>
      </c>
    </row>
    <row r="103" spans="1:19">
      <c r="B103" t="s">
        <v>573</v>
      </c>
      <c r="C103" t="s">
        <v>581</v>
      </c>
      <c r="D103" t="s">
        <v>628</v>
      </c>
      <c r="E103">
        <v>12</v>
      </c>
      <c r="F103" t="s">
        <v>276</v>
      </c>
      <c r="G103" t="s">
        <v>276</v>
      </c>
      <c r="H103" t="s">
        <v>172</v>
      </c>
      <c r="I103">
        <v>300</v>
      </c>
      <c r="J103">
        <v>8.9850999999999992</v>
      </c>
      <c r="K103">
        <v>9.7039000000000009</v>
      </c>
      <c r="L103" s="72">
        <v>2695.5299999999997</v>
      </c>
      <c r="M103" s="72">
        <v>2911.17</v>
      </c>
      <c r="N103" t="s">
        <v>597</v>
      </c>
      <c r="O103" t="s">
        <v>377</v>
      </c>
      <c r="P103" t="s">
        <v>393</v>
      </c>
      <c r="Q103" t="s">
        <v>598</v>
      </c>
      <c r="R103" t="s">
        <v>596</v>
      </c>
    </row>
    <row r="104" spans="1:19">
      <c r="B104" t="s">
        <v>573</v>
      </c>
      <c r="C104" t="s">
        <v>581</v>
      </c>
      <c r="D104" t="s">
        <v>628</v>
      </c>
      <c r="E104">
        <v>12</v>
      </c>
      <c r="F104" t="s">
        <v>276</v>
      </c>
      <c r="G104" t="s">
        <v>276</v>
      </c>
      <c r="H104" t="s">
        <v>172</v>
      </c>
      <c r="I104">
        <v>600</v>
      </c>
      <c r="J104">
        <v>8.9850999999999992</v>
      </c>
      <c r="K104">
        <v>9.7039000000000009</v>
      </c>
      <c r="L104" s="72">
        <v>5391.0599999999995</v>
      </c>
      <c r="M104" s="72">
        <v>5822.34</v>
      </c>
      <c r="N104" t="s">
        <v>597</v>
      </c>
      <c r="O104" t="s">
        <v>377</v>
      </c>
      <c r="P104" t="s">
        <v>393</v>
      </c>
      <c r="Q104" t="s">
        <v>598</v>
      </c>
      <c r="R104" t="s">
        <v>596</v>
      </c>
    </row>
    <row r="105" spans="1:19" s="66" customFormat="1">
      <c r="A105" s="71" t="s">
        <v>17</v>
      </c>
      <c r="B105" s="71"/>
      <c r="C105" s="71"/>
      <c r="D105" s="71"/>
      <c r="E105" s="71"/>
      <c r="F105" s="71"/>
      <c r="G105" s="71"/>
      <c r="H105" s="71"/>
      <c r="I105" s="71"/>
      <c r="J105" s="71"/>
      <c r="K105" s="71"/>
      <c r="L105" s="73">
        <f>L106+L107</f>
        <v>1940.7815999999998</v>
      </c>
      <c r="M105" s="73">
        <f>M106+M107</f>
        <v>2096.0424000000003</v>
      </c>
      <c r="N105" s="71"/>
      <c r="O105" s="71"/>
      <c r="P105" s="71"/>
      <c r="Q105" s="71"/>
      <c r="R105" s="71"/>
      <c r="S105" s="71"/>
    </row>
    <row r="106" spans="1:19">
      <c r="B106" t="s">
        <v>573</v>
      </c>
      <c r="C106" t="s">
        <v>581</v>
      </c>
      <c r="D106" t="s">
        <v>628</v>
      </c>
      <c r="E106">
        <v>12</v>
      </c>
      <c r="F106" t="s">
        <v>276</v>
      </c>
      <c r="G106" t="s">
        <v>276</v>
      </c>
      <c r="H106" t="s">
        <v>172</v>
      </c>
      <c r="I106">
        <v>96</v>
      </c>
      <c r="J106">
        <v>8.9850999999999992</v>
      </c>
      <c r="K106">
        <v>9.7039000000000009</v>
      </c>
      <c r="L106" s="72">
        <v>862.56959999999992</v>
      </c>
      <c r="M106" s="72">
        <v>931.57440000000008</v>
      </c>
      <c r="N106" t="s">
        <v>597</v>
      </c>
      <c r="O106" t="s">
        <v>377</v>
      </c>
      <c r="P106" t="s">
        <v>393</v>
      </c>
      <c r="Q106" t="s">
        <v>598</v>
      </c>
      <c r="R106" t="s">
        <v>596</v>
      </c>
    </row>
    <row r="107" spans="1:19">
      <c r="B107" t="s">
        <v>573</v>
      </c>
      <c r="C107" t="s">
        <v>581</v>
      </c>
      <c r="D107" t="s">
        <v>628</v>
      </c>
      <c r="E107">
        <v>12</v>
      </c>
      <c r="F107" t="s">
        <v>276</v>
      </c>
      <c r="G107" t="s">
        <v>276</v>
      </c>
      <c r="H107" t="s">
        <v>172</v>
      </c>
      <c r="I107">
        <v>120</v>
      </c>
      <c r="J107">
        <v>8.9850999999999992</v>
      </c>
      <c r="K107">
        <v>9.7039000000000009</v>
      </c>
      <c r="L107" s="72">
        <v>1078.212</v>
      </c>
      <c r="M107" s="72">
        <v>1164.4680000000001</v>
      </c>
      <c r="N107" t="s">
        <v>597</v>
      </c>
      <c r="O107" t="s">
        <v>377</v>
      </c>
      <c r="P107" t="s">
        <v>393</v>
      </c>
      <c r="Q107" t="s">
        <v>598</v>
      </c>
      <c r="R107" t="s">
        <v>596</v>
      </c>
    </row>
    <row r="108" spans="1:19" s="66" customFormat="1">
      <c r="A108" s="71" t="s">
        <v>16</v>
      </c>
      <c r="B108" s="71"/>
      <c r="C108" s="71"/>
      <c r="D108" s="71"/>
      <c r="E108" s="71"/>
      <c r="F108" s="71"/>
      <c r="G108" s="71"/>
      <c r="H108" s="71"/>
      <c r="I108" s="71"/>
      <c r="J108" s="71"/>
      <c r="K108" s="71"/>
      <c r="L108" s="73">
        <f>SUM(L109:L113)</f>
        <v>8470.7196000000004</v>
      </c>
      <c r="M108" s="73">
        <f>SUM(M109:M113)</f>
        <v>9148.3967999999986</v>
      </c>
      <c r="N108" s="71"/>
      <c r="O108" s="71"/>
      <c r="P108" s="71"/>
      <c r="Q108" s="71"/>
      <c r="R108" s="71"/>
      <c r="S108" s="71"/>
    </row>
    <row r="109" spans="1:19">
      <c r="B109" t="s">
        <v>387</v>
      </c>
      <c r="C109" t="s">
        <v>391</v>
      </c>
      <c r="D109" t="s">
        <v>628</v>
      </c>
      <c r="E109">
        <v>12</v>
      </c>
      <c r="F109" t="s">
        <v>233</v>
      </c>
      <c r="G109" t="s">
        <v>233</v>
      </c>
      <c r="H109" t="s">
        <v>172</v>
      </c>
      <c r="I109">
        <v>204</v>
      </c>
      <c r="J109" s="79">
        <v>13.6808</v>
      </c>
      <c r="K109" s="79">
        <v>14.7753</v>
      </c>
      <c r="L109" s="80">
        <f>I109*J109</f>
        <v>2790.8831999999998</v>
      </c>
      <c r="M109" s="80">
        <f>I109*K109</f>
        <v>3014.1612</v>
      </c>
      <c r="N109" s="79" t="s">
        <v>399</v>
      </c>
      <c r="O109" s="79" t="s">
        <v>377</v>
      </c>
      <c r="P109" t="s">
        <v>393</v>
      </c>
      <c r="Q109" t="s">
        <v>400</v>
      </c>
      <c r="R109" t="s">
        <v>398</v>
      </c>
    </row>
    <row r="110" spans="1:19">
      <c r="B110" t="s">
        <v>387</v>
      </c>
      <c r="C110" t="s">
        <v>391</v>
      </c>
      <c r="D110" t="s">
        <v>628</v>
      </c>
      <c r="E110">
        <v>12</v>
      </c>
      <c r="F110" t="s">
        <v>233</v>
      </c>
      <c r="G110" t="s">
        <v>233</v>
      </c>
      <c r="H110" t="s">
        <v>172</v>
      </c>
      <c r="I110">
        <v>360</v>
      </c>
      <c r="J110" s="79">
        <v>13.6808</v>
      </c>
      <c r="K110" s="79">
        <v>14.7753</v>
      </c>
      <c r="L110" s="80">
        <f>I110*J110</f>
        <v>4925.0879999999997</v>
      </c>
      <c r="M110" s="80">
        <f>I110*K110</f>
        <v>5319.1080000000002</v>
      </c>
      <c r="N110" s="79" t="s">
        <v>399</v>
      </c>
      <c r="O110" s="79" t="s">
        <v>377</v>
      </c>
      <c r="P110" t="s">
        <v>393</v>
      </c>
      <c r="Q110" t="s">
        <v>400</v>
      </c>
      <c r="R110" t="s">
        <v>398</v>
      </c>
    </row>
    <row r="111" spans="1:19">
      <c r="B111" t="s">
        <v>574</v>
      </c>
      <c r="C111" t="s">
        <v>582</v>
      </c>
      <c r="D111" t="s">
        <v>628</v>
      </c>
      <c r="E111">
        <v>12</v>
      </c>
      <c r="F111" t="s">
        <v>277</v>
      </c>
      <c r="G111" t="s">
        <v>277</v>
      </c>
      <c r="H111" t="s">
        <v>172</v>
      </c>
      <c r="I111">
        <v>36</v>
      </c>
      <c r="J111">
        <v>8.9850999999999992</v>
      </c>
      <c r="K111">
        <v>9.7039000000000009</v>
      </c>
      <c r="L111" s="72">
        <v>323.46359999999999</v>
      </c>
      <c r="M111" s="72">
        <v>349.34040000000005</v>
      </c>
      <c r="N111" t="s">
        <v>599</v>
      </c>
      <c r="O111" t="s">
        <v>377</v>
      </c>
      <c r="P111" t="s">
        <v>393</v>
      </c>
      <c r="Q111" t="s">
        <v>600</v>
      </c>
      <c r="R111" t="s">
        <v>596</v>
      </c>
    </row>
    <row r="112" spans="1:19">
      <c r="B112" t="s">
        <v>574</v>
      </c>
      <c r="C112" t="s">
        <v>582</v>
      </c>
      <c r="D112" t="s">
        <v>628</v>
      </c>
      <c r="E112">
        <v>12</v>
      </c>
      <c r="F112" t="s">
        <v>277</v>
      </c>
      <c r="G112" t="s">
        <v>277</v>
      </c>
      <c r="H112" t="s">
        <v>172</v>
      </c>
      <c r="I112">
        <v>24</v>
      </c>
      <c r="J112">
        <v>8.9850999999999992</v>
      </c>
      <c r="K112">
        <v>9.7039000000000009</v>
      </c>
      <c r="L112" s="72">
        <v>215.64239999999998</v>
      </c>
      <c r="M112" s="72">
        <v>232.89360000000002</v>
      </c>
      <c r="N112" t="s">
        <v>599</v>
      </c>
      <c r="O112" t="s">
        <v>377</v>
      </c>
      <c r="P112" t="s">
        <v>393</v>
      </c>
      <c r="Q112" t="s">
        <v>600</v>
      </c>
      <c r="R112" t="s">
        <v>596</v>
      </c>
    </row>
    <row r="113" spans="1:19">
      <c r="B113" t="s">
        <v>574</v>
      </c>
      <c r="C113" t="s">
        <v>582</v>
      </c>
      <c r="D113" t="s">
        <v>628</v>
      </c>
      <c r="E113">
        <v>12</v>
      </c>
      <c r="F113" t="s">
        <v>277</v>
      </c>
      <c r="G113" t="s">
        <v>277</v>
      </c>
      <c r="H113" t="s">
        <v>172</v>
      </c>
      <c r="I113">
        <v>24</v>
      </c>
      <c r="J113">
        <v>8.9850999999999992</v>
      </c>
      <c r="K113">
        <v>9.7039000000000009</v>
      </c>
      <c r="L113" s="72">
        <v>215.64239999999998</v>
      </c>
      <c r="M113" s="72">
        <v>232.89360000000002</v>
      </c>
      <c r="N113" t="s">
        <v>599</v>
      </c>
      <c r="O113" t="s">
        <v>377</v>
      </c>
      <c r="P113" t="s">
        <v>393</v>
      </c>
      <c r="Q113" t="s">
        <v>600</v>
      </c>
      <c r="R113" t="s">
        <v>596</v>
      </c>
    </row>
    <row r="114" spans="1:19" s="66" customFormat="1">
      <c r="A114" s="71" t="s">
        <v>22</v>
      </c>
      <c r="B114" s="71"/>
      <c r="C114" s="71"/>
      <c r="D114" s="71"/>
      <c r="E114" s="71"/>
      <c r="F114" s="71"/>
      <c r="G114" s="71"/>
      <c r="H114" s="71"/>
      <c r="I114" s="71"/>
      <c r="J114" s="71"/>
      <c r="K114" s="71"/>
      <c r="L114" s="73">
        <v>2695.5299999999997</v>
      </c>
      <c r="M114" s="73">
        <v>2911.17</v>
      </c>
      <c r="N114" s="71"/>
      <c r="O114" s="71"/>
      <c r="P114" s="71"/>
      <c r="Q114" s="71"/>
      <c r="R114" s="71"/>
      <c r="S114" s="71"/>
    </row>
    <row r="115" spans="1:19">
      <c r="B115" t="s">
        <v>574</v>
      </c>
      <c r="C115" t="s">
        <v>582</v>
      </c>
      <c r="D115" t="s">
        <v>628</v>
      </c>
      <c r="E115">
        <v>12</v>
      </c>
      <c r="F115" t="s">
        <v>277</v>
      </c>
      <c r="G115" t="s">
        <v>277</v>
      </c>
      <c r="H115" t="s">
        <v>172</v>
      </c>
      <c r="I115">
        <v>24</v>
      </c>
      <c r="J115">
        <v>8.9850999999999992</v>
      </c>
      <c r="K115">
        <v>9.7039000000000009</v>
      </c>
      <c r="L115" s="72">
        <v>215.64239999999998</v>
      </c>
      <c r="M115" s="72">
        <v>232.89360000000002</v>
      </c>
      <c r="N115" t="s">
        <v>599</v>
      </c>
      <c r="O115" t="s">
        <v>377</v>
      </c>
      <c r="P115" t="s">
        <v>393</v>
      </c>
      <c r="Q115" t="s">
        <v>600</v>
      </c>
      <c r="R115" t="s">
        <v>596</v>
      </c>
    </row>
    <row r="116" spans="1:19" s="66" customFormat="1">
      <c r="A116" s="71" t="s">
        <v>20</v>
      </c>
      <c r="B116" s="71"/>
      <c r="C116" s="71"/>
      <c r="D116" s="71"/>
      <c r="E116" s="71"/>
      <c r="F116" s="71"/>
      <c r="G116" s="71"/>
      <c r="H116" s="71"/>
      <c r="I116" s="71"/>
      <c r="J116" s="71"/>
      <c r="K116" s="71"/>
      <c r="L116" s="73">
        <f>L117+L118</f>
        <v>862.56959999999992</v>
      </c>
      <c r="M116" s="73">
        <f>M117+M118</f>
        <v>931.57440000000008</v>
      </c>
      <c r="N116" s="71"/>
      <c r="O116" s="71"/>
      <c r="P116" s="71"/>
      <c r="Q116" s="71"/>
      <c r="R116" s="71"/>
      <c r="S116" s="71"/>
    </row>
    <row r="117" spans="1:19">
      <c r="B117" t="s">
        <v>574</v>
      </c>
      <c r="C117" t="s">
        <v>582</v>
      </c>
      <c r="D117" t="s">
        <v>628</v>
      </c>
      <c r="E117">
        <v>12</v>
      </c>
      <c r="F117" t="s">
        <v>277</v>
      </c>
      <c r="G117" t="s">
        <v>277</v>
      </c>
      <c r="H117" t="s">
        <v>172</v>
      </c>
      <c r="I117">
        <v>24</v>
      </c>
      <c r="J117">
        <v>8.9850999999999992</v>
      </c>
      <c r="K117">
        <v>9.7039000000000009</v>
      </c>
      <c r="L117" s="72">
        <v>215.64239999999998</v>
      </c>
      <c r="M117" s="72">
        <v>232.89360000000002</v>
      </c>
      <c r="N117" t="s">
        <v>599</v>
      </c>
      <c r="O117" t="s">
        <v>377</v>
      </c>
      <c r="P117" t="s">
        <v>393</v>
      </c>
      <c r="Q117" t="s">
        <v>600</v>
      </c>
      <c r="R117" t="s">
        <v>596</v>
      </c>
    </row>
    <row r="118" spans="1:19">
      <c r="B118" t="s">
        <v>574</v>
      </c>
      <c r="C118" t="s">
        <v>582</v>
      </c>
      <c r="D118" t="s">
        <v>628</v>
      </c>
      <c r="E118">
        <v>12</v>
      </c>
      <c r="F118" t="s">
        <v>277</v>
      </c>
      <c r="G118" t="s">
        <v>277</v>
      </c>
      <c r="H118" t="s">
        <v>172</v>
      </c>
      <c r="I118">
        <v>72</v>
      </c>
      <c r="J118">
        <v>8.9850999999999992</v>
      </c>
      <c r="K118">
        <v>9.7039000000000009</v>
      </c>
      <c r="L118" s="72">
        <v>646.92719999999997</v>
      </c>
      <c r="M118" s="72">
        <v>698.68080000000009</v>
      </c>
      <c r="N118" t="s">
        <v>599</v>
      </c>
      <c r="O118" t="s">
        <v>377</v>
      </c>
      <c r="P118" t="s">
        <v>393</v>
      </c>
      <c r="Q118" t="s">
        <v>600</v>
      </c>
      <c r="R118" t="s">
        <v>596</v>
      </c>
    </row>
    <row r="119" spans="1:19" s="66" customFormat="1">
      <c r="A119" s="71" t="s">
        <v>25</v>
      </c>
      <c r="B119" s="71"/>
      <c r="C119" s="71"/>
      <c r="D119" s="71"/>
      <c r="E119" s="71"/>
      <c r="F119" s="71"/>
      <c r="G119" s="71"/>
      <c r="H119" s="71"/>
      <c r="I119" s="71"/>
      <c r="J119" s="71"/>
      <c r="K119" s="71"/>
      <c r="L119" s="73">
        <v>7188.079999999999</v>
      </c>
      <c r="M119" s="73">
        <v>7763.1200000000008</v>
      </c>
      <c r="N119" s="71"/>
      <c r="O119" s="71"/>
      <c r="P119" s="71"/>
      <c r="Q119" s="71"/>
      <c r="R119" s="71"/>
      <c r="S119" s="71"/>
    </row>
    <row r="120" spans="1:19">
      <c r="B120" t="s">
        <v>574</v>
      </c>
      <c r="C120" t="s">
        <v>582</v>
      </c>
      <c r="D120" t="s">
        <v>628</v>
      </c>
      <c r="E120">
        <v>12</v>
      </c>
      <c r="F120" t="s">
        <v>277</v>
      </c>
      <c r="G120" t="s">
        <v>277</v>
      </c>
      <c r="H120" t="s">
        <v>172</v>
      </c>
      <c r="I120">
        <v>96</v>
      </c>
      <c r="J120">
        <v>8.9850999999999992</v>
      </c>
      <c r="K120">
        <v>9.7039000000000009</v>
      </c>
      <c r="L120" s="72">
        <v>862.56959999999992</v>
      </c>
      <c r="M120" s="72">
        <v>931.57440000000008</v>
      </c>
      <c r="N120" t="s">
        <v>599</v>
      </c>
      <c r="O120" t="s">
        <v>377</v>
      </c>
      <c r="P120" t="s">
        <v>393</v>
      </c>
      <c r="Q120" t="s">
        <v>600</v>
      </c>
      <c r="R120" t="s">
        <v>596</v>
      </c>
    </row>
    <row r="121" spans="1:19" s="66" customFormat="1">
      <c r="A121" s="71" t="s">
        <v>2</v>
      </c>
      <c r="B121" s="71"/>
      <c r="C121" s="71"/>
      <c r="D121" s="71"/>
      <c r="E121" s="71"/>
      <c r="F121" s="71"/>
      <c r="G121" s="71"/>
      <c r="H121" s="71"/>
      <c r="I121" s="71"/>
      <c r="J121" s="71"/>
      <c r="K121" s="71"/>
      <c r="L121" s="73">
        <v>476.68680000000001</v>
      </c>
      <c r="M121" s="73">
        <v>514.82159999999999</v>
      </c>
      <c r="N121" s="71"/>
      <c r="O121" s="71"/>
      <c r="P121" s="71"/>
      <c r="Q121" s="71"/>
      <c r="R121" s="71"/>
      <c r="S121" s="71"/>
    </row>
    <row r="122" spans="1:19">
      <c r="B122" t="s">
        <v>574</v>
      </c>
      <c r="C122" t="s">
        <v>582</v>
      </c>
      <c r="D122" t="s">
        <v>628</v>
      </c>
      <c r="E122">
        <v>12</v>
      </c>
      <c r="F122" t="s">
        <v>277</v>
      </c>
      <c r="G122" t="s">
        <v>277</v>
      </c>
      <c r="H122" t="s">
        <v>172</v>
      </c>
      <c r="I122">
        <v>24</v>
      </c>
      <c r="J122">
        <v>8.9850999999999992</v>
      </c>
      <c r="K122">
        <v>9.7039000000000009</v>
      </c>
      <c r="L122" s="72">
        <v>215.64239999999998</v>
      </c>
      <c r="M122" s="72">
        <v>232.89360000000002</v>
      </c>
      <c r="N122" t="s">
        <v>599</v>
      </c>
      <c r="O122" t="s">
        <v>377</v>
      </c>
      <c r="P122" t="s">
        <v>393</v>
      </c>
      <c r="Q122" t="s">
        <v>600</v>
      </c>
      <c r="R122" t="s">
        <v>596</v>
      </c>
    </row>
    <row r="123" spans="1:19" s="66" customFormat="1">
      <c r="A123" s="71" t="s">
        <v>13</v>
      </c>
      <c r="B123" s="71"/>
      <c r="C123" s="71"/>
      <c r="D123" s="71"/>
      <c r="E123" s="71"/>
      <c r="F123" s="71"/>
      <c r="G123" s="71"/>
      <c r="H123" s="71"/>
      <c r="I123" s="71"/>
      <c r="J123" s="71"/>
      <c r="K123" s="71"/>
      <c r="L123" s="73">
        <v>862.56959999999992</v>
      </c>
      <c r="M123" s="73">
        <v>931.57440000000008</v>
      </c>
      <c r="N123" s="71"/>
      <c r="O123" s="71"/>
      <c r="P123" s="71"/>
      <c r="Q123" s="71"/>
      <c r="R123" s="71"/>
      <c r="S123" s="71"/>
    </row>
    <row r="124" spans="1:19">
      <c r="B124" t="s">
        <v>574</v>
      </c>
      <c r="C124" t="s">
        <v>582</v>
      </c>
      <c r="D124" t="s">
        <v>628</v>
      </c>
      <c r="E124">
        <v>12</v>
      </c>
      <c r="F124" t="s">
        <v>277</v>
      </c>
      <c r="G124" t="s">
        <v>277</v>
      </c>
      <c r="H124" t="s">
        <v>172</v>
      </c>
      <c r="I124">
        <v>216</v>
      </c>
      <c r="J124">
        <v>8.9850999999999992</v>
      </c>
      <c r="K124">
        <v>9.7039000000000009</v>
      </c>
      <c r="L124" s="72">
        <v>1940.7815999999998</v>
      </c>
      <c r="M124" s="72">
        <v>2096.0424000000003</v>
      </c>
      <c r="N124" t="s">
        <v>599</v>
      </c>
      <c r="O124" t="s">
        <v>377</v>
      </c>
      <c r="P124" t="s">
        <v>393</v>
      </c>
      <c r="Q124" t="s">
        <v>600</v>
      </c>
      <c r="R124" t="s">
        <v>596</v>
      </c>
    </row>
    <row r="125" spans="1:19" s="66" customFormat="1">
      <c r="A125" s="71" t="s">
        <v>3</v>
      </c>
      <c r="B125" s="71"/>
      <c r="C125" s="71"/>
      <c r="D125" s="71"/>
      <c r="E125" s="71"/>
      <c r="F125" s="71"/>
      <c r="G125" s="71"/>
      <c r="H125" s="71"/>
      <c r="I125" s="71"/>
      <c r="J125" s="71"/>
      <c r="K125" s="71"/>
      <c r="L125" s="73">
        <v>431.28479999999996</v>
      </c>
      <c r="M125" s="73">
        <v>465.78720000000004</v>
      </c>
      <c r="N125" s="71"/>
      <c r="O125" s="71"/>
      <c r="P125" s="71"/>
      <c r="Q125" s="71"/>
      <c r="R125" s="71"/>
      <c r="S125" s="71"/>
    </row>
    <row r="126" spans="1:19">
      <c r="B126" t="s">
        <v>574</v>
      </c>
      <c r="C126" t="s">
        <v>582</v>
      </c>
      <c r="D126" t="s">
        <v>628</v>
      </c>
      <c r="E126">
        <v>12</v>
      </c>
      <c r="F126" t="s">
        <v>277</v>
      </c>
      <c r="G126" t="s">
        <v>277</v>
      </c>
      <c r="H126" t="s">
        <v>172</v>
      </c>
      <c r="I126">
        <v>348</v>
      </c>
      <c r="J126">
        <v>8.9850999999999992</v>
      </c>
      <c r="K126">
        <v>9.7039000000000009</v>
      </c>
      <c r="L126" s="72">
        <v>3126.8147999999997</v>
      </c>
      <c r="M126" s="72">
        <v>3376.9572000000003</v>
      </c>
      <c r="N126" t="s">
        <v>599</v>
      </c>
      <c r="O126" t="s">
        <v>377</v>
      </c>
      <c r="P126" t="s">
        <v>393</v>
      </c>
      <c r="Q126" t="s">
        <v>600</v>
      </c>
      <c r="R126" t="s">
        <v>596</v>
      </c>
    </row>
    <row r="127" spans="1:19" s="66" customFormat="1">
      <c r="A127" s="71" t="s">
        <v>8</v>
      </c>
      <c r="B127" s="71"/>
      <c r="C127" s="71"/>
      <c r="D127" s="71"/>
      <c r="E127" s="71"/>
      <c r="F127" s="71"/>
      <c r="G127" s="71"/>
      <c r="H127" s="71"/>
      <c r="I127" s="71"/>
      <c r="J127" s="71"/>
      <c r="K127" s="71"/>
      <c r="L127" s="73">
        <v>476.68680000000001</v>
      </c>
      <c r="M127" s="73">
        <v>514.82159999999999</v>
      </c>
      <c r="N127" s="71"/>
      <c r="O127" s="71"/>
      <c r="P127" s="71"/>
      <c r="Q127" s="71"/>
      <c r="R127" s="71"/>
      <c r="S127" s="71"/>
    </row>
    <row r="128" spans="1:19">
      <c r="B128" t="s">
        <v>574</v>
      </c>
      <c r="C128" t="s">
        <v>582</v>
      </c>
      <c r="D128" t="s">
        <v>628</v>
      </c>
      <c r="E128">
        <v>12</v>
      </c>
      <c r="F128" t="s">
        <v>277</v>
      </c>
      <c r="G128" t="s">
        <v>277</v>
      </c>
      <c r="H128" t="s">
        <v>172</v>
      </c>
      <c r="I128">
        <v>252</v>
      </c>
      <c r="J128">
        <v>8.9850999999999992</v>
      </c>
      <c r="K128">
        <v>9.7039000000000009</v>
      </c>
      <c r="L128" s="72">
        <v>2264.2451999999998</v>
      </c>
      <c r="M128" s="72">
        <v>2445.3828000000003</v>
      </c>
      <c r="N128" t="s">
        <v>599</v>
      </c>
      <c r="O128" t="s">
        <v>377</v>
      </c>
      <c r="P128" t="s">
        <v>393</v>
      </c>
      <c r="Q128" t="s">
        <v>600</v>
      </c>
      <c r="R128" t="s">
        <v>596</v>
      </c>
    </row>
    <row r="129" spans="1:19" s="66" customFormat="1">
      <c r="A129" s="71" t="s">
        <v>5</v>
      </c>
      <c r="B129" s="71"/>
      <c r="C129" s="71"/>
      <c r="D129" s="71"/>
      <c r="E129" s="71"/>
      <c r="F129" s="71"/>
      <c r="G129" s="71"/>
      <c r="H129" s="71"/>
      <c r="I129" s="71"/>
      <c r="J129" s="71"/>
      <c r="K129" s="71"/>
      <c r="L129" s="73">
        <f>L130+L131</f>
        <v>7870.9475999999995</v>
      </c>
      <c r="M129" s="73">
        <f>M130+M131</f>
        <v>8500.6164000000008</v>
      </c>
      <c r="N129" s="71"/>
      <c r="O129" s="71"/>
      <c r="P129" s="71"/>
      <c r="Q129" s="71"/>
      <c r="R129" s="71"/>
      <c r="S129" s="71"/>
    </row>
    <row r="130" spans="1:19">
      <c r="B130" t="s">
        <v>574</v>
      </c>
      <c r="C130" t="s">
        <v>582</v>
      </c>
      <c r="D130" t="s">
        <v>628</v>
      </c>
      <c r="E130">
        <v>12</v>
      </c>
      <c r="F130" t="s">
        <v>277</v>
      </c>
      <c r="G130" t="s">
        <v>277</v>
      </c>
      <c r="H130" t="s">
        <v>172</v>
      </c>
      <c r="I130">
        <v>396</v>
      </c>
      <c r="J130">
        <v>8.9850999999999992</v>
      </c>
      <c r="K130">
        <v>9.7039000000000009</v>
      </c>
      <c r="L130" s="72">
        <v>3558.0995999999996</v>
      </c>
      <c r="M130" s="72">
        <v>3842.7444000000005</v>
      </c>
      <c r="N130" t="s">
        <v>599</v>
      </c>
      <c r="O130" t="s">
        <v>377</v>
      </c>
      <c r="P130" t="s">
        <v>393</v>
      </c>
      <c r="Q130" t="s">
        <v>600</v>
      </c>
      <c r="R130" t="s">
        <v>596</v>
      </c>
    </row>
    <row r="131" spans="1:19">
      <c r="B131" t="s">
        <v>574</v>
      </c>
      <c r="C131" t="s">
        <v>582</v>
      </c>
      <c r="D131" t="s">
        <v>628</v>
      </c>
      <c r="E131">
        <v>12</v>
      </c>
      <c r="F131" t="s">
        <v>277</v>
      </c>
      <c r="G131" t="s">
        <v>277</v>
      </c>
      <c r="H131" t="s">
        <v>172</v>
      </c>
      <c r="I131">
        <v>480</v>
      </c>
      <c r="J131">
        <v>8.9850999999999992</v>
      </c>
      <c r="K131">
        <v>9.7039000000000009</v>
      </c>
      <c r="L131" s="72">
        <v>4312.848</v>
      </c>
      <c r="M131" s="72">
        <v>4657.8720000000003</v>
      </c>
      <c r="N131" t="s">
        <v>599</v>
      </c>
      <c r="O131" t="s">
        <v>377</v>
      </c>
      <c r="P131" t="s">
        <v>393</v>
      </c>
      <c r="Q131" t="s">
        <v>600</v>
      </c>
      <c r="R131" t="s">
        <v>596</v>
      </c>
    </row>
    <row r="132" spans="1:19" s="66" customFormat="1">
      <c r="A132" s="71" t="s">
        <v>7</v>
      </c>
      <c r="B132" s="71"/>
      <c r="C132" s="71"/>
      <c r="D132" s="71"/>
      <c r="E132" s="71"/>
      <c r="F132" s="71"/>
      <c r="G132" s="71"/>
      <c r="H132" s="71"/>
      <c r="I132" s="71"/>
      <c r="J132" s="71"/>
      <c r="K132" s="71"/>
      <c r="L132" s="73">
        <v>323.46359999999999</v>
      </c>
      <c r="M132" s="73">
        <v>349.34040000000005</v>
      </c>
      <c r="N132" s="71"/>
      <c r="O132" s="71"/>
      <c r="P132" s="71"/>
      <c r="Q132" s="71"/>
      <c r="R132" s="71"/>
      <c r="S132" s="71"/>
    </row>
    <row r="133" spans="1:19">
      <c r="B133" t="s">
        <v>575</v>
      </c>
      <c r="C133" t="s">
        <v>583</v>
      </c>
      <c r="D133" t="s">
        <v>628</v>
      </c>
      <c r="E133">
        <v>12</v>
      </c>
      <c r="F133" t="s">
        <v>278</v>
      </c>
      <c r="G133" t="s">
        <v>278</v>
      </c>
      <c r="H133" t="s">
        <v>172</v>
      </c>
      <c r="I133">
        <v>60</v>
      </c>
      <c r="J133">
        <v>8.9850999999999992</v>
      </c>
      <c r="K133">
        <v>9.7039000000000009</v>
      </c>
      <c r="L133" s="72">
        <v>539.10599999999999</v>
      </c>
      <c r="M133" s="72">
        <v>582.23400000000004</v>
      </c>
      <c r="N133" t="s">
        <v>601</v>
      </c>
      <c r="O133" t="s">
        <v>590</v>
      </c>
      <c r="P133" t="s">
        <v>393</v>
      </c>
      <c r="Q133" t="s">
        <v>602</v>
      </c>
      <c r="R133" t="s">
        <v>596</v>
      </c>
    </row>
  </sheetData>
  <autoFilter ref="A3:S133" xr:uid="{7C734234-950E-4579-9BAE-52434838C81C}">
    <sortState xmlns:xlrd2="http://schemas.microsoft.com/office/spreadsheetml/2017/richdata2" ref="A6:S133">
      <sortCondition ref="B3:B133"/>
    </sortState>
  </autoFilter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0BA39-8EE2-48E7-B0F4-6635BBD929B8}">
  <dimension ref="A1:CD67"/>
  <sheetViews>
    <sheetView topLeftCell="BB1" workbookViewId="0">
      <selection activeCell="BI11" sqref="BI11"/>
    </sheetView>
  </sheetViews>
  <sheetFormatPr defaultRowHeight="15"/>
  <cols>
    <col min="62" max="62" width="9.140625" style="66"/>
  </cols>
  <sheetData>
    <row r="1" spans="1:82">
      <c r="A1" t="s">
        <v>156</v>
      </c>
      <c r="B1" t="s">
        <v>158</v>
      </c>
      <c r="C1" t="s">
        <v>1</v>
      </c>
      <c r="D1" t="s">
        <v>2</v>
      </c>
      <c r="E1" t="s">
        <v>3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13</v>
      </c>
      <c r="L1" t="s">
        <v>15</v>
      </c>
      <c r="M1" t="s">
        <v>16</v>
      </c>
      <c r="N1" t="s">
        <v>17</v>
      </c>
      <c r="O1" t="s">
        <v>18</v>
      </c>
      <c r="P1" t="s">
        <v>19</v>
      </c>
      <c r="Q1" t="s">
        <v>20</v>
      </c>
      <c r="R1" t="s">
        <v>22</v>
      </c>
      <c r="S1" t="s">
        <v>23</v>
      </c>
      <c r="T1" t="s">
        <v>25</v>
      </c>
      <c r="U1" t="s">
        <v>26</v>
      </c>
      <c r="V1" t="s">
        <v>28</v>
      </c>
      <c r="W1" t="s">
        <v>29</v>
      </c>
      <c r="X1" t="s">
        <v>30</v>
      </c>
      <c r="Y1" t="s">
        <v>31</v>
      </c>
      <c r="Z1" t="s">
        <v>33</v>
      </c>
      <c r="AA1" t="s">
        <v>34</v>
      </c>
      <c r="AB1" t="s">
        <v>36</v>
      </c>
      <c r="AC1" t="s">
        <v>37</v>
      </c>
      <c r="AD1" t="s">
        <v>38</v>
      </c>
      <c r="AE1" t="s">
        <v>39</v>
      </c>
      <c r="AF1" t="s">
        <v>40</v>
      </c>
      <c r="AG1" t="s">
        <v>41</v>
      </c>
      <c r="AH1" t="s">
        <v>42</v>
      </c>
      <c r="AI1" t="s">
        <v>43</v>
      </c>
      <c r="AJ1" t="s">
        <v>44</v>
      </c>
      <c r="AK1" t="s">
        <v>45</v>
      </c>
      <c r="AL1" t="s">
        <v>46</v>
      </c>
      <c r="AM1" t="s">
        <v>47</v>
      </c>
      <c r="AN1" t="s">
        <v>48</v>
      </c>
      <c r="AO1" t="s">
        <v>49</v>
      </c>
      <c r="AP1" t="s">
        <v>50</v>
      </c>
      <c r="AQ1" t="s">
        <v>51</v>
      </c>
      <c r="AR1" t="s">
        <v>52</v>
      </c>
      <c r="AS1" t="s">
        <v>53</v>
      </c>
      <c r="AT1" t="s">
        <v>54</v>
      </c>
      <c r="AU1" t="s">
        <v>55</v>
      </c>
      <c r="AV1" t="s">
        <v>56</v>
      </c>
      <c r="AW1" t="s">
        <v>57</v>
      </c>
      <c r="AX1" t="s">
        <v>58</v>
      </c>
      <c r="AY1" t="s">
        <v>59</v>
      </c>
      <c r="AZ1" t="s">
        <v>60</v>
      </c>
      <c r="BA1" t="s">
        <v>61</v>
      </c>
      <c r="BB1" t="s">
        <v>62</v>
      </c>
      <c r="BC1" t="s">
        <v>63</v>
      </c>
      <c r="BD1" t="s">
        <v>64</v>
      </c>
      <c r="BE1" t="s">
        <v>65</v>
      </c>
      <c r="BF1" t="s">
        <v>66</v>
      </c>
      <c r="BG1" t="s">
        <v>67</v>
      </c>
      <c r="BH1" t="s">
        <v>68</v>
      </c>
      <c r="BI1" t="s">
        <v>69</v>
      </c>
      <c r="BK1" t="s">
        <v>171</v>
      </c>
      <c r="BL1" t="s">
        <v>157</v>
      </c>
      <c r="BM1" t="s">
        <v>156</v>
      </c>
      <c r="BN1" t="s">
        <v>303</v>
      </c>
      <c r="BO1" t="s">
        <v>627</v>
      </c>
      <c r="BP1" t="s">
        <v>304</v>
      </c>
      <c r="BQ1" t="s">
        <v>305</v>
      </c>
      <c r="BR1" t="s">
        <v>171</v>
      </c>
      <c r="BS1" t="s">
        <v>306</v>
      </c>
      <c r="BT1" t="s">
        <v>307</v>
      </c>
      <c r="BU1" t="s">
        <v>308</v>
      </c>
      <c r="BV1" t="s">
        <v>309</v>
      </c>
      <c r="BW1" t="s">
        <v>310</v>
      </c>
      <c r="BX1" t="s">
        <v>311</v>
      </c>
      <c r="BY1" t="s">
        <v>312</v>
      </c>
      <c r="BZ1" t="s">
        <v>313</v>
      </c>
      <c r="CA1" t="s">
        <v>314</v>
      </c>
      <c r="CB1" t="s">
        <v>315</v>
      </c>
      <c r="CC1" t="s">
        <v>316</v>
      </c>
      <c r="CD1" t="s">
        <v>629</v>
      </c>
    </row>
    <row r="2" spans="1:82">
      <c r="A2">
        <v>1</v>
      </c>
      <c r="B2" t="s">
        <v>191</v>
      </c>
      <c r="M2">
        <v>7000</v>
      </c>
      <c r="N2">
        <v>600</v>
      </c>
      <c r="O2">
        <v>5</v>
      </c>
      <c r="P2">
        <v>120</v>
      </c>
      <c r="S2">
        <v>360</v>
      </c>
      <c r="U2">
        <v>250</v>
      </c>
      <c r="V2">
        <v>10</v>
      </c>
      <c r="W2">
        <v>200</v>
      </c>
      <c r="X2">
        <v>300</v>
      </c>
      <c r="Y2">
        <v>3333</v>
      </c>
      <c r="Z2">
        <v>200</v>
      </c>
      <c r="AA2">
        <v>50</v>
      </c>
      <c r="AC2">
        <v>192</v>
      </c>
      <c r="AE2">
        <v>20</v>
      </c>
      <c r="AF2">
        <v>100</v>
      </c>
      <c r="AG2">
        <v>50</v>
      </c>
      <c r="AH2">
        <v>100</v>
      </c>
      <c r="AJ2">
        <v>60</v>
      </c>
      <c r="AL2">
        <v>10</v>
      </c>
      <c r="AM2">
        <v>60</v>
      </c>
      <c r="AO2">
        <v>50</v>
      </c>
      <c r="AP2">
        <v>100</v>
      </c>
      <c r="AR2">
        <v>72</v>
      </c>
      <c r="AS2">
        <v>72</v>
      </c>
      <c r="AT2">
        <v>10</v>
      </c>
      <c r="AU2">
        <v>500</v>
      </c>
      <c r="AV2">
        <v>21</v>
      </c>
      <c r="AW2">
        <v>180</v>
      </c>
      <c r="AZ2">
        <v>170</v>
      </c>
      <c r="BA2">
        <v>250</v>
      </c>
      <c r="BB2">
        <v>120</v>
      </c>
      <c r="BD2">
        <v>100</v>
      </c>
      <c r="BE2">
        <v>5</v>
      </c>
      <c r="BH2">
        <v>100</v>
      </c>
      <c r="BK2" t="s">
        <v>172</v>
      </c>
      <c r="BL2">
        <v>14770</v>
      </c>
      <c r="BM2" t="s">
        <v>317</v>
      </c>
      <c r="BN2" t="s">
        <v>319</v>
      </c>
      <c r="BO2" t="s">
        <v>628</v>
      </c>
      <c r="BP2" t="s">
        <v>191</v>
      </c>
      <c r="BQ2" t="s">
        <v>191</v>
      </c>
      <c r="BR2" t="s">
        <v>172</v>
      </c>
      <c r="BS2">
        <v>14770</v>
      </c>
      <c r="BT2">
        <v>81.5</v>
      </c>
      <c r="BU2">
        <v>88.02</v>
      </c>
      <c r="BV2">
        <v>1203755</v>
      </c>
      <c r="BW2">
        <v>1300055.3999999999</v>
      </c>
      <c r="BX2" t="s">
        <v>321</v>
      </c>
      <c r="BY2" t="s">
        <v>322</v>
      </c>
      <c r="BZ2" t="s">
        <v>323</v>
      </c>
      <c r="CA2" t="s">
        <v>324</v>
      </c>
      <c r="CB2" t="s">
        <v>325</v>
      </c>
      <c r="CC2" t="s">
        <v>326</v>
      </c>
      <c r="CD2">
        <v>1</v>
      </c>
    </row>
    <row r="3" spans="1:82">
      <c r="A3">
        <v>1</v>
      </c>
      <c r="B3" t="s">
        <v>192</v>
      </c>
      <c r="J3">
        <v>12</v>
      </c>
      <c r="L3">
        <v>20</v>
      </c>
      <c r="M3">
        <v>5400</v>
      </c>
      <c r="N3">
        <v>200</v>
      </c>
      <c r="O3">
        <v>5</v>
      </c>
      <c r="P3">
        <v>310</v>
      </c>
      <c r="S3">
        <v>360</v>
      </c>
      <c r="U3">
        <v>250</v>
      </c>
      <c r="V3">
        <v>1000</v>
      </c>
      <c r="W3">
        <v>150</v>
      </c>
      <c r="Y3">
        <v>4080</v>
      </c>
      <c r="Z3">
        <v>200</v>
      </c>
      <c r="AA3">
        <v>50</v>
      </c>
      <c r="AC3">
        <v>152</v>
      </c>
      <c r="AD3">
        <v>30</v>
      </c>
      <c r="AE3">
        <v>30</v>
      </c>
      <c r="AF3">
        <v>100</v>
      </c>
      <c r="AG3">
        <v>80</v>
      </c>
      <c r="AH3">
        <v>100</v>
      </c>
      <c r="AJ3">
        <v>24</v>
      </c>
      <c r="AL3">
        <v>10</v>
      </c>
      <c r="AM3">
        <v>60</v>
      </c>
      <c r="AO3">
        <v>60</v>
      </c>
      <c r="AP3">
        <v>100</v>
      </c>
      <c r="AR3">
        <v>36</v>
      </c>
      <c r="AS3">
        <v>100</v>
      </c>
      <c r="AT3">
        <v>10</v>
      </c>
      <c r="AU3">
        <v>500</v>
      </c>
      <c r="AV3">
        <v>1</v>
      </c>
      <c r="AW3">
        <v>180</v>
      </c>
      <c r="AZ3">
        <v>180</v>
      </c>
      <c r="BA3">
        <v>250</v>
      </c>
      <c r="BB3">
        <v>120</v>
      </c>
      <c r="BD3">
        <v>300</v>
      </c>
      <c r="BE3">
        <v>5</v>
      </c>
      <c r="BH3">
        <v>100</v>
      </c>
      <c r="BI3">
        <v>200</v>
      </c>
      <c r="BK3" t="s">
        <v>172</v>
      </c>
      <c r="BL3">
        <v>14765</v>
      </c>
      <c r="BM3" t="s">
        <v>318</v>
      </c>
      <c r="BN3" t="s">
        <v>320</v>
      </c>
      <c r="BO3" t="s">
        <v>628</v>
      </c>
      <c r="BP3" t="s">
        <v>192</v>
      </c>
      <c r="BQ3" t="s">
        <v>192</v>
      </c>
      <c r="BR3" t="s">
        <v>172</v>
      </c>
      <c r="BS3">
        <v>14765</v>
      </c>
      <c r="BT3">
        <v>81.5</v>
      </c>
      <c r="BU3">
        <v>88.02</v>
      </c>
      <c r="BV3">
        <v>1203347.5</v>
      </c>
      <c r="BW3">
        <v>1299615.3</v>
      </c>
      <c r="BX3" t="s">
        <v>327</v>
      </c>
      <c r="BY3" t="s">
        <v>322</v>
      </c>
      <c r="BZ3" t="s">
        <v>323</v>
      </c>
      <c r="CA3" t="s">
        <v>328</v>
      </c>
      <c r="CB3" t="s">
        <v>329</v>
      </c>
      <c r="CC3" t="s">
        <v>326</v>
      </c>
      <c r="CD3">
        <v>1</v>
      </c>
    </row>
    <row r="4" spans="1:82">
      <c r="A4">
        <v>3</v>
      </c>
      <c r="B4" t="s">
        <v>195</v>
      </c>
      <c r="O4">
        <v>5</v>
      </c>
      <c r="V4">
        <v>870</v>
      </c>
      <c r="Y4">
        <v>3</v>
      </c>
      <c r="AF4">
        <v>1</v>
      </c>
      <c r="AN4">
        <v>300</v>
      </c>
      <c r="AX4">
        <v>60</v>
      </c>
      <c r="AZ4">
        <v>5</v>
      </c>
      <c r="BE4">
        <v>5</v>
      </c>
      <c r="BK4" t="s">
        <v>172</v>
      </c>
      <c r="BL4">
        <v>1249</v>
      </c>
      <c r="BM4" t="s">
        <v>330</v>
      </c>
      <c r="BN4" t="s">
        <v>333</v>
      </c>
      <c r="BO4" t="s">
        <v>628</v>
      </c>
      <c r="BP4" t="s">
        <v>195</v>
      </c>
      <c r="BQ4" t="s">
        <v>195</v>
      </c>
      <c r="BR4" t="s">
        <v>172</v>
      </c>
      <c r="BS4">
        <v>1249</v>
      </c>
      <c r="BT4">
        <v>56</v>
      </c>
      <c r="BU4">
        <v>60.48</v>
      </c>
      <c r="BV4">
        <v>69944</v>
      </c>
      <c r="BW4">
        <v>75539.51999999999</v>
      </c>
      <c r="BX4" t="s">
        <v>336</v>
      </c>
      <c r="BY4" t="s">
        <v>658</v>
      </c>
      <c r="BZ4" t="s">
        <v>659</v>
      </c>
      <c r="CA4" t="s">
        <v>339</v>
      </c>
      <c r="CB4" t="s">
        <v>340</v>
      </c>
      <c r="CC4" t="s">
        <v>341</v>
      </c>
      <c r="CD4">
        <v>1</v>
      </c>
    </row>
    <row r="5" spans="1:82">
      <c r="A5">
        <v>3</v>
      </c>
      <c r="B5" t="s">
        <v>196</v>
      </c>
      <c r="O5">
        <v>5</v>
      </c>
      <c r="V5">
        <v>891</v>
      </c>
      <c r="Y5">
        <v>52</v>
      </c>
      <c r="AC5">
        <v>5</v>
      </c>
      <c r="AD5">
        <v>30</v>
      </c>
      <c r="AN5">
        <v>300</v>
      </c>
      <c r="AS5">
        <v>100</v>
      </c>
      <c r="AW5">
        <v>25</v>
      </c>
      <c r="AX5">
        <v>60</v>
      </c>
      <c r="AZ5">
        <v>2</v>
      </c>
      <c r="BE5">
        <v>5</v>
      </c>
      <c r="BI5">
        <v>2</v>
      </c>
      <c r="BK5" t="s">
        <v>172</v>
      </c>
      <c r="BL5">
        <v>1477</v>
      </c>
      <c r="BM5" t="s">
        <v>331</v>
      </c>
      <c r="BN5" t="s">
        <v>334</v>
      </c>
      <c r="BO5" t="s">
        <v>628</v>
      </c>
      <c r="BP5" t="s">
        <v>196</v>
      </c>
      <c r="BQ5" t="s">
        <v>196</v>
      </c>
      <c r="BR5" t="s">
        <v>172</v>
      </c>
      <c r="BS5">
        <v>1477</v>
      </c>
      <c r="BT5">
        <v>55</v>
      </c>
      <c r="BU5">
        <v>59.4</v>
      </c>
      <c r="BV5">
        <v>81235</v>
      </c>
      <c r="BW5">
        <v>87733.8</v>
      </c>
      <c r="BX5" t="s">
        <v>342</v>
      </c>
      <c r="BY5" t="s">
        <v>658</v>
      </c>
      <c r="BZ5" t="s">
        <v>659</v>
      </c>
      <c r="CA5" t="s">
        <v>660</v>
      </c>
      <c r="CB5" t="s">
        <v>344</v>
      </c>
      <c r="CC5" t="s">
        <v>341</v>
      </c>
      <c r="CD5">
        <v>1</v>
      </c>
    </row>
    <row r="6" spans="1:82">
      <c r="A6">
        <v>3</v>
      </c>
      <c r="B6" t="s">
        <v>197</v>
      </c>
      <c r="N6">
        <v>200</v>
      </c>
      <c r="O6">
        <v>5</v>
      </c>
      <c r="V6">
        <v>60</v>
      </c>
      <c r="W6">
        <v>50</v>
      </c>
      <c r="AD6">
        <v>30</v>
      </c>
      <c r="AW6">
        <v>2</v>
      </c>
      <c r="AX6">
        <v>60</v>
      </c>
      <c r="AZ6">
        <v>5</v>
      </c>
      <c r="BD6">
        <v>30</v>
      </c>
      <c r="BE6">
        <v>5</v>
      </c>
      <c r="BK6" t="s">
        <v>172</v>
      </c>
      <c r="BL6">
        <v>447</v>
      </c>
      <c r="BM6" t="s">
        <v>332</v>
      </c>
      <c r="BN6" t="s">
        <v>335</v>
      </c>
      <c r="BO6" t="s">
        <v>628</v>
      </c>
      <c r="BP6" t="s">
        <v>197</v>
      </c>
      <c r="BQ6" t="s">
        <v>197</v>
      </c>
      <c r="BR6" t="s">
        <v>172</v>
      </c>
      <c r="BS6">
        <v>447</v>
      </c>
      <c r="BT6">
        <v>120</v>
      </c>
      <c r="BU6">
        <v>129.6</v>
      </c>
      <c r="BV6">
        <v>53640</v>
      </c>
      <c r="BW6">
        <v>57931.199999999997</v>
      </c>
      <c r="BX6" t="s">
        <v>345</v>
      </c>
      <c r="BY6" t="s">
        <v>658</v>
      </c>
      <c r="BZ6" t="s">
        <v>659</v>
      </c>
      <c r="CA6" t="s">
        <v>661</v>
      </c>
      <c r="CB6" t="s">
        <v>347</v>
      </c>
      <c r="CC6" t="s">
        <v>341</v>
      </c>
      <c r="CD6">
        <v>1</v>
      </c>
    </row>
    <row r="7" spans="1:82">
      <c r="A7">
        <v>7</v>
      </c>
      <c r="B7" t="s">
        <v>219</v>
      </c>
      <c r="M7">
        <v>180</v>
      </c>
      <c r="Q7">
        <v>120</v>
      </c>
      <c r="Y7">
        <v>1000</v>
      </c>
      <c r="AW7">
        <v>10</v>
      </c>
      <c r="BH7">
        <v>10</v>
      </c>
      <c r="BK7" t="s">
        <v>172</v>
      </c>
      <c r="BL7">
        <v>1320</v>
      </c>
      <c r="BM7" t="s">
        <v>348</v>
      </c>
      <c r="BN7" t="s">
        <v>349</v>
      </c>
      <c r="BO7" t="s">
        <v>628</v>
      </c>
      <c r="BP7" t="s">
        <v>219</v>
      </c>
      <c r="BQ7" t="s">
        <v>219</v>
      </c>
      <c r="BR7" t="s">
        <v>172</v>
      </c>
      <c r="BS7">
        <v>1320</v>
      </c>
      <c r="BT7">
        <v>112</v>
      </c>
      <c r="BU7">
        <v>134.4</v>
      </c>
      <c r="BV7">
        <v>147840</v>
      </c>
      <c r="BW7">
        <v>177408</v>
      </c>
      <c r="BX7" t="s">
        <v>350</v>
      </c>
      <c r="BY7" t="s">
        <v>351</v>
      </c>
      <c r="BZ7" t="s">
        <v>352</v>
      </c>
      <c r="CA7" t="s">
        <v>631</v>
      </c>
      <c r="CB7" t="s">
        <v>353</v>
      </c>
      <c r="CC7" t="s">
        <v>354</v>
      </c>
      <c r="CD7">
        <v>1</v>
      </c>
    </row>
    <row r="8" spans="1:82">
      <c r="A8">
        <v>8</v>
      </c>
      <c r="B8" t="s">
        <v>220</v>
      </c>
      <c r="M8">
        <v>36</v>
      </c>
      <c r="Y8">
        <v>288</v>
      </c>
      <c r="AN8">
        <v>12</v>
      </c>
      <c r="BK8" t="s">
        <v>172</v>
      </c>
      <c r="BL8">
        <v>336</v>
      </c>
      <c r="BM8">
        <v>8</v>
      </c>
      <c r="BN8" t="s">
        <v>355</v>
      </c>
      <c r="BO8" t="s">
        <v>628</v>
      </c>
      <c r="BP8" t="s">
        <v>220</v>
      </c>
      <c r="BQ8" t="s">
        <v>220</v>
      </c>
      <c r="BR8" t="s">
        <v>172</v>
      </c>
      <c r="BS8">
        <v>336</v>
      </c>
      <c r="BT8">
        <v>98</v>
      </c>
      <c r="BU8">
        <v>105.84</v>
      </c>
      <c r="BV8">
        <v>32928</v>
      </c>
      <c r="BW8">
        <v>35562.239999999998</v>
      </c>
      <c r="BX8" t="s">
        <v>356</v>
      </c>
      <c r="BY8" t="s">
        <v>357</v>
      </c>
      <c r="BZ8" t="s">
        <v>358</v>
      </c>
      <c r="CA8" t="s">
        <v>359</v>
      </c>
      <c r="CB8" t="s">
        <v>360</v>
      </c>
      <c r="CC8" t="s">
        <v>361</v>
      </c>
      <c r="CD8">
        <v>1</v>
      </c>
    </row>
    <row r="9" spans="1:82">
      <c r="A9">
        <v>9</v>
      </c>
      <c r="B9" t="s">
        <v>221</v>
      </c>
      <c r="P9">
        <v>24</v>
      </c>
      <c r="W9">
        <v>36</v>
      </c>
      <c r="Y9">
        <v>120</v>
      </c>
      <c r="AJ9">
        <v>12</v>
      </c>
      <c r="AK9">
        <v>12</v>
      </c>
      <c r="AL9">
        <v>24</v>
      </c>
      <c r="BK9" t="s">
        <v>172</v>
      </c>
      <c r="BL9">
        <v>228</v>
      </c>
      <c r="BM9" t="s">
        <v>362</v>
      </c>
      <c r="BN9" t="s">
        <v>365</v>
      </c>
      <c r="BO9" t="s">
        <v>628</v>
      </c>
      <c r="BP9" t="s">
        <v>221</v>
      </c>
      <c r="BQ9" t="s">
        <v>221</v>
      </c>
      <c r="BR9" t="s">
        <v>172</v>
      </c>
      <c r="BS9">
        <v>228</v>
      </c>
      <c r="BT9">
        <v>95</v>
      </c>
      <c r="BU9">
        <v>102.6</v>
      </c>
      <c r="BV9">
        <v>21660</v>
      </c>
      <c r="BW9">
        <v>23392.799999999999</v>
      </c>
      <c r="BX9" t="s">
        <v>368</v>
      </c>
      <c r="BY9" t="s">
        <v>357</v>
      </c>
      <c r="BZ9" t="s">
        <v>358</v>
      </c>
      <c r="CA9" t="s">
        <v>630</v>
      </c>
      <c r="CB9" t="s">
        <v>369</v>
      </c>
      <c r="CC9" t="s">
        <v>361</v>
      </c>
      <c r="CD9">
        <v>1</v>
      </c>
    </row>
    <row r="10" spans="1:82">
      <c r="A10">
        <v>9</v>
      </c>
      <c r="B10" t="s">
        <v>222</v>
      </c>
      <c r="Y10">
        <v>288</v>
      </c>
      <c r="BK10" t="s">
        <v>172</v>
      </c>
      <c r="BL10">
        <v>288</v>
      </c>
      <c r="BM10" t="s">
        <v>363</v>
      </c>
      <c r="BN10" t="s">
        <v>366</v>
      </c>
      <c r="BO10" t="s">
        <v>628</v>
      </c>
      <c r="BP10" t="s">
        <v>222</v>
      </c>
      <c r="BQ10" t="s">
        <v>222</v>
      </c>
      <c r="BR10" t="s">
        <v>172</v>
      </c>
      <c r="BS10">
        <v>288</v>
      </c>
      <c r="BT10">
        <v>95</v>
      </c>
      <c r="BU10">
        <v>102.6</v>
      </c>
      <c r="BV10">
        <v>27360</v>
      </c>
      <c r="BW10">
        <v>29548.799999999999</v>
      </c>
      <c r="BX10" t="s">
        <v>370</v>
      </c>
      <c r="BY10" t="s">
        <v>357</v>
      </c>
      <c r="BZ10" t="s">
        <v>358</v>
      </c>
      <c r="CA10" t="s">
        <v>632</v>
      </c>
      <c r="CB10" t="s">
        <v>371</v>
      </c>
      <c r="CC10" t="s">
        <v>361</v>
      </c>
      <c r="CD10">
        <v>1</v>
      </c>
    </row>
    <row r="11" spans="1:82">
      <c r="A11">
        <v>9</v>
      </c>
      <c r="B11" t="s">
        <v>223</v>
      </c>
      <c r="P11">
        <v>36</v>
      </c>
      <c r="W11">
        <v>24</v>
      </c>
      <c r="Y11">
        <v>288</v>
      </c>
      <c r="AF11">
        <v>96</v>
      </c>
      <c r="AK11">
        <v>48</v>
      </c>
      <c r="AL11">
        <v>24</v>
      </c>
      <c r="AN11">
        <v>12</v>
      </c>
      <c r="AY11">
        <v>24</v>
      </c>
      <c r="BK11" t="s">
        <v>172</v>
      </c>
      <c r="BL11">
        <v>552</v>
      </c>
      <c r="BM11" t="s">
        <v>364</v>
      </c>
      <c r="BN11" t="s">
        <v>367</v>
      </c>
      <c r="BO11" t="s">
        <v>628</v>
      </c>
      <c r="BP11" t="s">
        <v>223</v>
      </c>
      <c r="BQ11" t="s">
        <v>223</v>
      </c>
      <c r="BR11" t="s">
        <v>172</v>
      </c>
      <c r="BS11">
        <v>552</v>
      </c>
      <c r="BT11">
        <v>95</v>
      </c>
      <c r="BU11">
        <v>102.6</v>
      </c>
      <c r="BV11">
        <v>52440</v>
      </c>
      <c r="BW11">
        <v>56635.199999999997</v>
      </c>
      <c r="BX11" t="s">
        <v>370</v>
      </c>
      <c r="BY11" t="s">
        <v>357</v>
      </c>
      <c r="BZ11" t="s">
        <v>358</v>
      </c>
      <c r="CA11" t="s">
        <v>633</v>
      </c>
      <c r="CB11" t="s">
        <v>371</v>
      </c>
      <c r="CC11" t="s">
        <v>361</v>
      </c>
      <c r="CD11">
        <v>1</v>
      </c>
    </row>
    <row r="12" spans="1:82">
      <c r="A12">
        <v>10</v>
      </c>
      <c r="B12" t="s">
        <v>224</v>
      </c>
      <c r="S12">
        <v>60</v>
      </c>
      <c r="AB12">
        <v>12</v>
      </c>
      <c r="AM12">
        <v>12</v>
      </c>
      <c r="AQ12">
        <v>60</v>
      </c>
      <c r="AU12">
        <v>360</v>
      </c>
      <c r="BK12" t="s">
        <v>172</v>
      </c>
      <c r="BL12">
        <v>504</v>
      </c>
      <c r="BM12" t="s">
        <v>372</v>
      </c>
      <c r="BN12" t="s">
        <v>374</v>
      </c>
      <c r="BO12" t="s">
        <v>628</v>
      </c>
      <c r="BP12" t="s">
        <v>224</v>
      </c>
      <c r="BQ12" t="s">
        <v>224</v>
      </c>
      <c r="BR12" t="s">
        <v>172</v>
      </c>
      <c r="BS12">
        <v>504</v>
      </c>
      <c r="BT12">
        <v>9.7799999999999994</v>
      </c>
      <c r="BU12">
        <v>10.5624</v>
      </c>
      <c r="BV12">
        <v>4929.12</v>
      </c>
      <c r="BW12">
        <v>5323.4495999999999</v>
      </c>
      <c r="BX12" t="s">
        <v>376</v>
      </c>
      <c r="BY12" t="s">
        <v>377</v>
      </c>
      <c r="BZ12" t="s">
        <v>378</v>
      </c>
      <c r="CA12" t="s">
        <v>379</v>
      </c>
      <c r="CB12" t="s">
        <v>380</v>
      </c>
      <c r="CC12" t="s">
        <v>381</v>
      </c>
      <c r="CD12">
        <v>1</v>
      </c>
    </row>
    <row r="13" spans="1:82">
      <c r="A13">
        <v>10</v>
      </c>
      <c r="B13" t="s">
        <v>225</v>
      </c>
      <c r="U13">
        <v>48</v>
      </c>
      <c r="BK13" t="s">
        <v>172</v>
      </c>
      <c r="BL13">
        <v>48</v>
      </c>
      <c r="BM13" t="s">
        <v>373</v>
      </c>
      <c r="BN13" t="s">
        <v>375</v>
      </c>
      <c r="BO13" t="s">
        <v>628</v>
      </c>
      <c r="BP13" t="s">
        <v>225</v>
      </c>
      <c r="BQ13" t="s">
        <v>225</v>
      </c>
      <c r="BR13" t="s">
        <v>172</v>
      </c>
      <c r="BS13">
        <v>48</v>
      </c>
      <c r="BT13">
        <v>9.7799999999999994</v>
      </c>
      <c r="BU13">
        <v>10.5624</v>
      </c>
      <c r="BV13">
        <v>469.43999999999994</v>
      </c>
      <c r="BW13">
        <v>506.99520000000001</v>
      </c>
      <c r="BX13" t="s">
        <v>382</v>
      </c>
      <c r="BY13" t="s">
        <v>377</v>
      </c>
      <c r="BZ13" t="s">
        <v>378</v>
      </c>
      <c r="CA13" t="s">
        <v>383</v>
      </c>
      <c r="CB13" t="s">
        <v>380</v>
      </c>
      <c r="CC13" t="s">
        <v>381</v>
      </c>
      <c r="CD13">
        <v>1</v>
      </c>
    </row>
    <row r="14" spans="1:82">
      <c r="A14">
        <v>12</v>
      </c>
      <c r="B14" t="s">
        <v>230</v>
      </c>
      <c r="AU14">
        <v>240</v>
      </c>
      <c r="BK14" t="s">
        <v>172</v>
      </c>
      <c r="BL14">
        <v>240</v>
      </c>
      <c r="BM14" t="s">
        <v>384</v>
      </c>
      <c r="BN14" t="s">
        <v>388</v>
      </c>
      <c r="BO14" t="s">
        <v>628</v>
      </c>
      <c r="BP14" t="s">
        <v>230</v>
      </c>
      <c r="BQ14" t="s">
        <v>230</v>
      </c>
      <c r="BR14" t="s">
        <v>172</v>
      </c>
      <c r="BS14">
        <v>240</v>
      </c>
      <c r="BT14">
        <v>14.5779</v>
      </c>
      <c r="BU14">
        <v>15.7441</v>
      </c>
      <c r="BV14">
        <v>3498.6959999999999</v>
      </c>
      <c r="BW14">
        <v>3778.5839999999998</v>
      </c>
      <c r="BX14" t="s">
        <v>392</v>
      </c>
      <c r="BY14" t="s">
        <v>377</v>
      </c>
      <c r="BZ14" t="s">
        <v>393</v>
      </c>
      <c r="CA14" t="s">
        <v>634</v>
      </c>
      <c r="CB14" t="s">
        <v>394</v>
      </c>
      <c r="CC14" t="s">
        <v>395</v>
      </c>
      <c r="CD14">
        <v>12</v>
      </c>
    </row>
    <row r="15" spans="1:82">
      <c r="A15">
        <v>12</v>
      </c>
      <c r="B15" t="s">
        <v>231</v>
      </c>
      <c r="M15">
        <v>300</v>
      </c>
      <c r="V15">
        <v>120</v>
      </c>
      <c r="W15">
        <v>696</v>
      </c>
      <c r="Y15">
        <v>120</v>
      </c>
      <c r="AG15">
        <v>60</v>
      </c>
      <c r="BH15">
        <v>36</v>
      </c>
      <c r="BK15" t="s">
        <v>172</v>
      </c>
      <c r="BL15">
        <v>1332</v>
      </c>
      <c r="BM15" t="s">
        <v>385</v>
      </c>
      <c r="BN15" t="s">
        <v>389</v>
      </c>
      <c r="BO15" t="s">
        <v>628</v>
      </c>
      <c r="BP15" t="s">
        <v>231</v>
      </c>
      <c r="BQ15" t="s">
        <v>231</v>
      </c>
      <c r="BR15" t="s">
        <v>172</v>
      </c>
      <c r="BS15">
        <v>1332</v>
      </c>
      <c r="BT15">
        <v>14.5779</v>
      </c>
      <c r="BU15">
        <v>15.7441</v>
      </c>
      <c r="BV15">
        <v>19417.7628</v>
      </c>
      <c r="BW15">
        <v>20971.141199999998</v>
      </c>
      <c r="BX15" t="s">
        <v>396</v>
      </c>
      <c r="BY15" t="s">
        <v>377</v>
      </c>
      <c r="BZ15" t="s">
        <v>393</v>
      </c>
      <c r="CA15" t="s">
        <v>635</v>
      </c>
      <c r="CB15" t="s">
        <v>394</v>
      </c>
      <c r="CC15" t="s">
        <v>395</v>
      </c>
      <c r="CD15">
        <v>12</v>
      </c>
    </row>
    <row r="16" spans="1:82">
      <c r="A16">
        <v>12</v>
      </c>
      <c r="B16" t="s">
        <v>232</v>
      </c>
      <c r="V16">
        <v>120</v>
      </c>
      <c r="AU16">
        <v>240</v>
      </c>
      <c r="BK16" t="s">
        <v>172</v>
      </c>
      <c r="BL16">
        <v>360</v>
      </c>
      <c r="BM16" t="s">
        <v>386</v>
      </c>
      <c r="BN16" t="s">
        <v>390</v>
      </c>
      <c r="BO16" t="s">
        <v>628</v>
      </c>
      <c r="BP16" t="s">
        <v>232</v>
      </c>
      <c r="BQ16" t="s">
        <v>232</v>
      </c>
      <c r="BR16" t="s">
        <v>172</v>
      </c>
      <c r="BS16">
        <v>360</v>
      </c>
      <c r="BT16">
        <v>14.5779</v>
      </c>
      <c r="BU16">
        <v>15.7441</v>
      </c>
      <c r="BV16">
        <v>5248.0439999999999</v>
      </c>
      <c r="BW16">
        <v>5667.8760000000002</v>
      </c>
      <c r="BX16" t="s">
        <v>397</v>
      </c>
      <c r="BY16" t="s">
        <v>377</v>
      </c>
      <c r="BZ16" t="s">
        <v>393</v>
      </c>
      <c r="CA16" t="s">
        <v>636</v>
      </c>
      <c r="CB16" t="s">
        <v>398</v>
      </c>
      <c r="CC16" t="s">
        <v>395</v>
      </c>
      <c r="CD16">
        <v>12</v>
      </c>
    </row>
    <row r="17" spans="1:82">
      <c r="A17">
        <v>12</v>
      </c>
      <c r="B17" t="s">
        <v>233</v>
      </c>
      <c r="M17">
        <v>360</v>
      </c>
      <c r="W17">
        <v>204</v>
      </c>
      <c r="X17">
        <v>804</v>
      </c>
      <c r="Y17">
        <v>120</v>
      </c>
      <c r="Z17">
        <v>24</v>
      </c>
      <c r="AG17">
        <v>60</v>
      </c>
      <c r="AM17">
        <v>12</v>
      </c>
      <c r="AP17">
        <v>36</v>
      </c>
      <c r="BK17" t="s">
        <v>172</v>
      </c>
      <c r="BL17">
        <v>1620</v>
      </c>
      <c r="BM17" t="s">
        <v>387</v>
      </c>
      <c r="BN17" t="s">
        <v>391</v>
      </c>
      <c r="BO17" t="s">
        <v>628</v>
      </c>
      <c r="BP17" t="s">
        <v>233</v>
      </c>
      <c r="BQ17" t="s">
        <v>233</v>
      </c>
      <c r="BR17" t="s">
        <v>172</v>
      </c>
      <c r="BS17">
        <v>1620</v>
      </c>
      <c r="BT17">
        <v>14.5779</v>
      </c>
      <c r="BU17">
        <v>15.7441</v>
      </c>
      <c r="BV17">
        <v>23616.198</v>
      </c>
      <c r="BW17">
        <v>25505.441999999999</v>
      </c>
      <c r="BX17" t="s">
        <v>399</v>
      </c>
      <c r="BY17" t="s">
        <v>377</v>
      </c>
      <c r="BZ17" t="s">
        <v>393</v>
      </c>
      <c r="CA17" t="s">
        <v>400</v>
      </c>
      <c r="CB17" t="s">
        <v>398</v>
      </c>
      <c r="CC17" t="s">
        <v>395</v>
      </c>
      <c r="CD17">
        <v>12</v>
      </c>
    </row>
    <row r="18" spans="1:82">
      <c r="A18">
        <v>13</v>
      </c>
      <c r="B18" t="s">
        <v>410</v>
      </c>
      <c r="M18">
        <v>960</v>
      </c>
      <c r="X18">
        <v>600</v>
      </c>
      <c r="Y18">
        <v>120</v>
      </c>
      <c r="Z18">
        <v>48</v>
      </c>
      <c r="BK18" t="s">
        <v>172</v>
      </c>
      <c r="BL18">
        <v>1728</v>
      </c>
      <c r="BM18" t="s">
        <v>401</v>
      </c>
      <c r="BN18" t="s">
        <v>409</v>
      </c>
      <c r="BO18" t="s">
        <v>628</v>
      </c>
      <c r="BP18" t="s">
        <v>410</v>
      </c>
      <c r="BQ18" t="s">
        <v>410</v>
      </c>
      <c r="BR18" t="s">
        <v>172</v>
      </c>
      <c r="BS18">
        <v>1728</v>
      </c>
      <c r="BT18">
        <v>21.69</v>
      </c>
      <c r="BU18">
        <v>26.03</v>
      </c>
      <c r="BV18">
        <v>37480.32</v>
      </c>
      <c r="BW18">
        <v>44979.840000000004</v>
      </c>
      <c r="BX18" t="s">
        <v>662</v>
      </c>
      <c r="BY18" t="s">
        <v>377</v>
      </c>
      <c r="BZ18" t="s">
        <v>663</v>
      </c>
      <c r="CA18" t="s">
        <v>637</v>
      </c>
      <c r="CB18" t="s">
        <v>421</v>
      </c>
      <c r="CC18" t="s">
        <v>422</v>
      </c>
      <c r="CD18">
        <v>12</v>
      </c>
    </row>
    <row r="19" spans="1:82">
      <c r="A19">
        <v>13</v>
      </c>
      <c r="B19" t="s">
        <v>235</v>
      </c>
      <c r="Q19">
        <v>300</v>
      </c>
      <c r="W19">
        <v>300</v>
      </c>
      <c r="Y19">
        <v>2004</v>
      </c>
      <c r="BI19">
        <v>60</v>
      </c>
      <c r="BK19" t="s">
        <v>172</v>
      </c>
      <c r="BL19">
        <v>2664</v>
      </c>
      <c r="BM19" t="s">
        <v>402</v>
      </c>
      <c r="BN19" t="s">
        <v>411</v>
      </c>
      <c r="BO19" t="s">
        <v>628</v>
      </c>
      <c r="BP19" t="s">
        <v>235</v>
      </c>
      <c r="BQ19" t="s">
        <v>235</v>
      </c>
      <c r="BR19" t="s">
        <v>172</v>
      </c>
      <c r="BS19">
        <v>2664</v>
      </c>
      <c r="BT19">
        <v>19.46</v>
      </c>
      <c r="BU19">
        <v>23.35</v>
      </c>
      <c r="BV19">
        <v>51841.440000000002</v>
      </c>
      <c r="BW19">
        <v>62204.4</v>
      </c>
      <c r="BX19" t="s">
        <v>664</v>
      </c>
      <c r="BY19" t="s">
        <v>377</v>
      </c>
      <c r="BZ19" t="s">
        <v>663</v>
      </c>
      <c r="CA19" t="s">
        <v>638</v>
      </c>
      <c r="CB19" t="s">
        <v>421</v>
      </c>
      <c r="CC19" t="s">
        <v>422</v>
      </c>
      <c r="CD19">
        <v>12</v>
      </c>
    </row>
    <row r="20" spans="1:82">
      <c r="A20">
        <v>13</v>
      </c>
      <c r="B20" t="s">
        <v>236</v>
      </c>
      <c r="P20">
        <v>48</v>
      </c>
      <c r="W20">
        <v>504</v>
      </c>
      <c r="Y20">
        <v>36</v>
      </c>
      <c r="Z20">
        <v>24</v>
      </c>
      <c r="AP20">
        <v>36</v>
      </c>
      <c r="BK20" t="s">
        <v>172</v>
      </c>
      <c r="BL20">
        <v>648</v>
      </c>
      <c r="BM20" t="s">
        <v>403</v>
      </c>
      <c r="BN20" t="s">
        <v>412</v>
      </c>
      <c r="BO20" t="s">
        <v>628</v>
      </c>
      <c r="BP20" t="s">
        <v>236</v>
      </c>
      <c r="BQ20" t="s">
        <v>236</v>
      </c>
      <c r="BR20" t="s">
        <v>172</v>
      </c>
      <c r="BS20">
        <v>648</v>
      </c>
      <c r="BT20">
        <v>16.260000000000002</v>
      </c>
      <c r="BU20">
        <v>19.510000000000002</v>
      </c>
      <c r="BV20">
        <v>10536.480000000001</v>
      </c>
      <c r="BW20">
        <v>12642.480000000001</v>
      </c>
      <c r="BX20" t="s">
        <v>665</v>
      </c>
      <c r="BY20" t="s">
        <v>377</v>
      </c>
      <c r="BZ20" t="s">
        <v>663</v>
      </c>
      <c r="CA20" t="s">
        <v>639</v>
      </c>
      <c r="CB20" t="s">
        <v>425</v>
      </c>
      <c r="CC20" t="s">
        <v>422</v>
      </c>
      <c r="CD20">
        <v>12</v>
      </c>
    </row>
    <row r="21" spans="1:82">
      <c r="A21">
        <v>13</v>
      </c>
      <c r="B21" t="s">
        <v>237</v>
      </c>
      <c r="Q21">
        <v>1080</v>
      </c>
      <c r="V21">
        <v>96</v>
      </c>
      <c r="W21">
        <v>204</v>
      </c>
      <c r="Z21">
        <v>24</v>
      </c>
      <c r="BK21" t="s">
        <v>172</v>
      </c>
      <c r="BL21">
        <v>1404</v>
      </c>
      <c r="BM21" t="s">
        <v>404</v>
      </c>
      <c r="BN21" t="s">
        <v>413</v>
      </c>
      <c r="BO21" t="s">
        <v>628</v>
      </c>
      <c r="BP21" t="s">
        <v>237</v>
      </c>
      <c r="BQ21" t="s">
        <v>237</v>
      </c>
      <c r="BR21" t="s">
        <v>172</v>
      </c>
      <c r="BS21">
        <v>1404</v>
      </c>
      <c r="BT21">
        <v>16.420000000000002</v>
      </c>
      <c r="BU21">
        <v>19.71</v>
      </c>
      <c r="BV21">
        <v>23053.680000000004</v>
      </c>
      <c r="BW21">
        <v>27672.84</v>
      </c>
      <c r="BX21" t="s">
        <v>666</v>
      </c>
      <c r="BY21" t="s">
        <v>377</v>
      </c>
      <c r="BZ21" t="s">
        <v>663</v>
      </c>
      <c r="CA21" t="s">
        <v>640</v>
      </c>
      <c r="CB21" t="s">
        <v>421</v>
      </c>
      <c r="CC21" t="s">
        <v>422</v>
      </c>
      <c r="CD21">
        <v>12</v>
      </c>
    </row>
    <row r="22" spans="1:82">
      <c r="A22">
        <v>13</v>
      </c>
      <c r="B22" t="s">
        <v>238</v>
      </c>
      <c r="Q22">
        <v>36</v>
      </c>
      <c r="V22">
        <v>36</v>
      </c>
      <c r="Y22">
        <v>108</v>
      </c>
      <c r="Z22">
        <v>36</v>
      </c>
      <c r="BI22">
        <v>72</v>
      </c>
      <c r="BJ22" s="66">
        <f>SUBTOTAL(9,C22:BI22)</f>
        <v>288</v>
      </c>
      <c r="BK22" t="s">
        <v>172</v>
      </c>
      <c r="BL22">
        <v>300</v>
      </c>
      <c r="BM22" t="s">
        <v>405</v>
      </c>
      <c r="BN22" t="s">
        <v>414</v>
      </c>
      <c r="BO22" t="s">
        <v>628</v>
      </c>
      <c r="BP22" t="s">
        <v>238</v>
      </c>
      <c r="BQ22" t="s">
        <v>238</v>
      </c>
      <c r="BR22" t="s">
        <v>172</v>
      </c>
      <c r="BS22">
        <v>300</v>
      </c>
      <c r="BT22">
        <v>42.76</v>
      </c>
      <c r="BU22">
        <v>51.31</v>
      </c>
      <c r="BV22">
        <v>12828</v>
      </c>
      <c r="BW22">
        <v>15393</v>
      </c>
      <c r="BX22" t="s">
        <v>667</v>
      </c>
      <c r="BY22" t="s">
        <v>621</v>
      </c>
      <c r="BZ22" t="s">
        <v>622</v>
      </c>
      <c r="CA22" t="s">
        <v>649</v>
      </c>
      <c r="CB22" t="s">
        <v>430</v>
      </c>
      <c r="CC22" t="s">
        <v>422</v>
      </c>
      <c r="CD22">
        <v>36</v>
      </c>
    </row>
    <row r="23" spans="1:82">
      <c r="A23">
        <v>13</v>
      </c>
      <c r="B23" t="s">
        <v>239</v>
      </c>
      <c r="AM23">
        <v>24</v>
      </c>
      <c r="BH23">
        <v>48</v>
      </c>
      <c r="BI23">
        <v>60</v>
      </c>
      <c r="BK23" t="s">
        <v>172</v>
      </c>
      <c r="BL23">
        <v>132</v>
      </c>
      <c r="BM23" t="s">
        <v>406</v>
      </c>
      <c r="BN23" t="s">
        <v>415</v>
      </c>
      <c r="BO23" t="s">
        <v>628</v>
      </c>
      <c r="BP23" t="s">
        <v>239</v>
      </c>
      <c r="BQ23" t="s">
        <v>239</v>
      </c>
      <c r="BR23" t="s">
        <v>172</v>
      </c>
      <c r="BS23">
        <v>132</v>
      </c>
      <c r="BT23">
        <v>21.21</v>
      </c>
      <c r="BU23">
        <v>25.45</v>
      </c>
      <c r="BV23">
        <v>2799.7200000000003</v>
      </c>
      <c r="BW23">
        <v>3359.4</v>
      </c>
      <c r="BX23" t="s">
        <v>668</v>
      </c>
      <c r="BY23" t="s">
        <v>377</v>
      </c>
      <c r="BZ23" t="s">
        <v>663</v>
      </c>
      <c r="CA23" t="s">
        <v>641</v>
      </c>
      <c r="CB23" t="s">
        <v>432</v>
      </c>
      <c r="CC23" t="s">
        <v>422</v>
      </c>
      <c r="CD23">
        <v>12</v>
      </c>
    </row>
    <row r="24" spans="1:82">
      <c r="A24">
        <v>13</v>
      </c>
      <c r="B24" t="s">
        <v>240</v>
      </c>
      <c r="M24">
        <v>600</v>
      </c>
      <c r="Y24">
        <v>156</v>
      </c>
      <c r="Z24">
        <v>24</v>
      </c>
      <c r="BI24">
        <v>36</v>
      </c>
      <c r="BK24" t="s">
        <v>172</v>
      </c>
      <c r="BL24">
        <v>816</v>
      </c>
      <c r="BM24" t="s">
        <v>407</v>
      </c>
      <c r="BN24" t="s">
        <v>416</v>
      </c>
      <c r="BO24" t="s">
        <v>628</v>
      </c>
      <c r="BP24" t="s">
        <v>240</v>
      </c>
      <c r="BQ24" t="s">
        <v>240</v>
      </c>
      <c r="BR24" t="s">
        <v>172</v>
      </c>
      <c r="BS24">
        <v>816</v>
      </c>
      <c r="BT24">
        <v>16.18</v>
      </c>
      <c r="BU24">
        <v>19.420000000000002</v>
      </c>
      <c r="BV24">
        <v>13202.88</v>
      </c>
      <c r="BW24">
        <v>15846.720000000001</v>
      </c>
      <c r="BX24" t="s">
        <v>669</v>
      </c>
      <c r="BY24" t="s">
        <v>377</v>
      </c>
      <c r="BZ24" t="s">
        <v>663</v>
      </c>
      <c r="CA24" t="s">
        <v>642</v>
      </c>
      <c r="CB24" t="s">
        <v>434</v>
      </c>
      <c r="CC24" t="s">
        <v>422</v>
      </c>
      <c r="CD24">
        <v>12</v>
      </c>
    </row>
    <row r="25" spans="1:82">
      <c r="A25">
        <v>13</v>
      </c>
      <c r="B25" t="s">
        <v>241</v>
      </c>
      <c r="Y25">
        <v>1116</v>
      </c>
      <c r="Z25">
        <v>24</v>
      </c>
      <c r="BI25">
        <v>12</v>
      </c>
      <c r="BJ25" s="66">
        <f>SUBTOTAL(9,C25:BI25)</f>
        <v>1152</v>
      </c>
      <c r="BK25" t="s">
        <v>172</v>
      </c>
      <c r="BL25">
        <v>1152</v>
      </c>
      <c r="BM25" t="s">
        <v>408</v>
      </c>
      <c r="BN25" t="s">
        <v>417</v>
      </c>
      <c r="BO25" t="s">
        <v>628</v>
      </c>
      <c r="BP25" t="s">
        <v>241</v>
      </c>
      <c r="BQ25" t="s">
        <v>241</v>
      </c>
      <c r="BR25" t="s">
        <v>172</v>
      </c>
      <c r="BS25">
        <v>1152</v>
      </c>
      <c r="BT25">
        <v>16.739999999999998</v>
      </c>
      <c r="BU25">
        <v>20.09</v>
      </c>
      <c r="BV25">
        <v>19284.48</v>
      </c>
      <c r="BW25">
        <v>23143.68</v>
      </c>
      <c r="BX25" t="s">
        <v>670</v>
      </c>
      <c r="BY25" t="s">
        <v>621</v>
      </c>
      <c r="BZ25" t="s">
        <v>622</v>
      </c>
      <c r="CA25" t="s">
        <v>650</v>
      </c>
      <c r="CB25" t="s">
        <v>436</v>
      </c>
      <c r="CC25" t="s">
        <v>422</v>
      </c>
      <c r="CD25">
        <v>36</v>
      </c>
    </row>
    <row r="26" spans="1:82">
      <c r="A26">
        <v>14</v>
      </c>
      <c r="B26" t="s">
        <v>242</v>
      </c>
      <c r="Y26">
        <v>120</v>
      </c>
      <c r="AF26">
        <v>12</v>
      </c>
      <c r="BH26">
        <v>48</v>
      </c>
      <c r="BI26">
        <v>12</v>
      </c>
      <c r="BK26" t="s">
        <v>172</v>
      </c>
      <c r="BL26">
        <v>192</v>
      </c>
      <c r="BM26" t="s">
        <v>437</v>
      </c>
      <c r="BN26" t="s">
        <v>440</v>
      </c>
      <c r="BO26" t="s">
        <v>628</v>
      </c>
      <c r="BP26" t="s">
        <v>242</v>
      </c>
      <c r="BQ26" t="s">
        <v>242</v>
      </c>
      <c r="BR26" t="s">
        <v>172</v>
      </c>
      <c r="BS26">
        <v>192</v>
      </c>
      <c r="BT26">
        <v>20.47</v>
      </c>
      <c r="BU26">
        <v>24.56</v>
      </c>
      <c r="BV26">
        <v>3930.24</v>
      </c>
      <c r="BW26">
        <v>4715.5199999999995</v>
      </c>
      <c r="BX26" t="s">
        <v>443</v>
      </c>
      <c r="BY26" t="s">
        <v>377</v>
      </c>
      <c r="BZ26" t="s">
        <v>663</v>
      </c>
      <c r="CA26" t="s">
        <v>643</v>
      </c>
      <c r="CB26" t="s">
        <v>434</v>
      </c>
      <c r="CC26" t="s">
        <v>422</v>
      </c>
      <c r="CD26">
        <v>12</v>
      </c>
    </row>
    <row r="27" spans="1:82">
      <c r="A27">
        <v>14</v>
      </c>
      <c r="B27" t="s">
        <v>243</v>
      </c>
      <c r="M27">
        <v>60</v>
      </c>
      <c r="P27">
        <v>60</v>
      </c>
      <c r="Y27">
        <v>276</v>
      </c>
      <c r="AM27">
        <v>36</v>
      </c>
      <c r="BI27">
        <v>12</v>
      </c>
      <c r="BK27" t="s">
        <v>172</v>
      </c>
      <c r="BL27">
        <v>444</v>
      </c>
      <c r="BM27" t="s">
        <v>438</v>
      </c>
      <c r="BN27" t="s">
        <v>441</v>
      </c>
      <c r="BO27" t="s">
        <v>628</v>
      </c>
      <c r="BP27" t="s">
        <v>243</v>
      </c>
      <c r="BQ27" t="s">
        <v>243</v>
      </c>
      <c r="BR27" t="s">
        <v>172</v>
      </c>
      <c r="BS27">
        <v>444</v>
      </c>
      <c r="BT27">
        <v>17.73</v>
      </c>
      <c r="BU27">
        <v>21.28</v>
      </c>
      <c r="BV27">
        <v>7872.12</v>
      </c>
      <c r="BW27">
        <v>9448.32</v>
      </c>
      <c r="BX27" t="s">
        <v>446</v>
      </c>
      <c r="BY27" t="s">
        <v>377</v>
      </c>
      <c r="BZ27" t="s">
        <v>663</v>
      </c>
      <c r="CA27" t="s">
        <v>644</v>
      </c>
      <c r="CB27" t="s">
        <v>434</v>
      </c>
      <c r="CC27" t="s">
        <v>422</v>
      </c>
      <c r="CD27">
        <v>12</v>
      </c>
    </row>
    <row r="28" spans="1:82">
      <c r="A28">
        <v>14</v>
      </c>
      <c r="B28" t="s">
        <v>244</v>
      </c>
      <c r="Y28">
        <v>420</v>
      </c>
      <c r="BK28" t="s">
        <v>172</v>
      </c>
      <c r="BL28">
        <v>420</v>
      </c>
      <c r="BM28" t="s">
        <v>439</v>
      </c>
      <c r="BN28" t="s">
        <v>442</v>
      </c>
      <c r="BO28" t="s">
        <v>628</v>
      </c>
      <c r="BP28" t="s">
        <v>244</v>
      </c>
      <c r="BQ28" t="s">
        <v>244</v>
      </c>
      <c r="BR28" t="s">
        <v>172</v>
      </c>
      <c r="BS28">
        <v>420</v>
      </c>
      <c r="BT28">
        <v>21.37</v>
      </c>
      <c r="BU28">
        <v>25.65</v>
      </c>
      <c r="BV28">
        <v>8975.4</v>
      </c>
      <c r="BW28">
        <v>10773</v>
      </c>
      <c r="BX28" t="s">
        <v>447</v>
      </c>
      <c r="BY28" t="s">
        <v>377</v>
      </c>
      <c r="BZ28" t="s">
        <v>671</v>
      </c>
      <c r="CA28" t="s">
        <v>645</v>
      </c>
      <c r="CB28" t="s">
        <v>432</v>
      </c>
      <c r="CC28" t="s">
        <v>422</v>
      </c>
      <c r="CD28">
        <v>12</v>
      </c>
    </row>
    <row r="29" spans="1:82">
      <c r="A29">
        <v>16</v>
      </c>
      <c r="B29" t="s">
        <v>246</v>
      </c>
      <c r="Q29">
        <v>300</v>
      </c>
      <c r="AJ29">
        <v>48</v>
      </c>
      <c r="BC29">
        <v>60</v>
      </c>
      <c r="BK29" t="s">
        <v>172</v>
      </c>
      <c r="BL29">
        <v>408</v>
      </c>
      <c r="BM29" t="s">
        <v>449</v>
      </c>
      <c r="BN29" t="s">
        <v>454</v>
      </c>
      <c r="BO29" t="s">
        <v>628</v>
      </c>
      <c r="BP29" t="s">
        <v>246</v>
      </c>
      <c r="BQ29" t="s">
        <v>246</v>
      </c>
      <c r="BR29" t="s">
        <v>172</v>
      </c>
      <c r="BS29">
        <v>408</v>
      </c>
      <c r="BT29">
        <v>9.5</v>
      </c>
      <c r="BU29">
        <v>10.26</v>
      </c>
      <c r="BV29">
        <v>3876</v>
      </c>
      <c r="BW29">
        <v>4186.08</v>
      </c>
      <c r="BX29" t="s">
        <v>459</v>
      </c>
      <c r="BY29" t="s">
        <v>377</v>
      </c>
      <c r="BZ29" t="s">
        <v>672</v>
      </c>
      <c r="CA29" t="s">
        <v>673</v>
      </c>
      <c r="CB29" t="s">
        <v>674</v>
      </c>
      <c r="CC29" t="s">
        <v>464</v>
      </c>
      <c r="CD29">
        <v>1</v>
      </c>
    </row>
    <row r="30" spans="1:82">
      <c r="A30">
        <v>16</v>
      </c>
      <c r="B30" t="s">
        <v>247</v>
      </c>
      <c r="M30">
        <v>360</v>
      </c>
      <c r="S30">
        <v>180</v>
      </c>
      <c r="V30">
        <v>1404</v>
      </c>
      <c r="Y30">
        <v>60</v>
      </c>
      <c r="AN30">
        <v>48</v>
      </c>
      <c r="AT30">
        <v>12</v>
      </c>
      <c r="BC30">
        <v>60</v>
      </c>
      <c r="BH30">
        <v>36</v>
      </c>
      <c r="BK30" t="s">
        <v>172</v>
      </c>
      <c r="BL30">
        <v>2160</v>
      </c>
      <c r="BM30" t="s">
        <v>450</v>
      </c>
      <c r="BN30" t="s">
        <v>455</v>
      </c>
      <c r="BO30" t="s">
        <v>628</v>
      </c>
      <c r="BP30" t="s">
        <v>247</v>
      </c>
      <c r="BQ30" t="s">
        <v>247</v>
      </c>
      <c r="BR30" t="s">
        <v>172</v>
      </c>
      <c r="BS30">
        <v>2160</v>
      </c>
      <c r="BT30">
        <v>8.75</v>
      </c>
      <c r="BU30">
        <v>9.4499999999999993</v>
      </c>
      <c r="BV30">
        <v>18900</v>
      </c>
      <c r="BW30">
        <v>20412</v>
      </c>
      <c r="BX30" t="s">
        <v>465</v>
      </c>
      <c r="BY30" t="s">
        <v>377</v>
      </c>
      <c r="BZ30" t="s">
        <v>672</v>
      </c>
      <c r="CA30" t="s">
        <v>675</v>
      </c>
      <c r="CB30" t="s">
        <v>676</v>
      </c>
      <c r="CC30" t="s">
        <v>464</v>
      </c>
      <c r="CD30">
        <v>1</v>
      </c>
    </row>
    <row r="31" spans="1:82">
      <c r="A31">
        <v>16</v>
      </c>
      <c r="B31" t="s">
        <v>248</v>
      </c>
      <c r="Q31">
        <v>96</v>
      </c>
      <c r="S31">
        <v>180</v>
      </c>
      <c r="Y31">
        <v>156</v>
      </c>
      <c r="AT31">
        <v>12</v>
      </c>
      <c r="BC31">
        <v>60</v>
      </c>
      <c r="BK31" t="s">
        <v>172</v>
      </c>
      <c r="BL31">
        <v>504</v>
      </c>
      <c r="BM31" t="s">
        <v>451</v>
      </c>
      <c r="BN31" t="s">
        <v>456</v>
      </c>
      <c r="BO31" t="s">
        <v>628</v>
      </c>
      <c r="BP31" t="s">
        <v>248</v>
      </c>
      <c r="BQ31" t="s">
        <v>248</v>
      </c>
      <c r="BR31" t="s">
        <v>172</v>
      </c>
      <c r="BS31">
        <v>504</v>
      </c>
      <c r="BT31">
        <v>9.5</v>
      </c>
      <c r="BU31">
        <v>10.26</v>
      </c>
      <c r="BV31">
        <v>4788</v>
      </c>
      <c r="BW31">
        <v>5171.04</v>
      </c>
      <c r="BX31" t="s">
        <v>468</v>
      </c>
      <c r="BY31" t="s">
        <v>377</v>
      </c>
      <c r="BZ31" t="s">
        <v>672</v>
      </c>
      <c r="CA31" t="s">
        <v>677</v>
      </c>
      <c r="CB31" t="s">
        <v>678</v>
      </c>
      <c r="CC31" t="s">
        <v>464</v>
      </c>
      <c r="CD31">
        <v>1</v>
      </c>
    </row>
    <row r="32" spans="1:82">
      <c r="A32">
        <v>16</v>
      </c>
      <c r="B32" t="s">
        <v>249</v>
      </c>
      <c r="M32">
        <v>240</v>
      </c>
      <c r="Q32">
        <v>192</v>
      </c>
      <c r="Y32">
        <v>444</v>
      </c>
      <c r="BC32">
        <v>60</v>
      </c>
      <c r="BE32">
        <v>120</v>
      </c>
      <c r="BK32" t="s">
        <v>172</v>
      </c>
      <c r="BL32">
        <v>1056</v>
      </c>
      <c r="BM32" t="s">
        <v>452</v>
      </c>
      <c r="BN32" t="s">
        <v>457</v>
      </c>
      <c r="BO32" t="s">
        <v>628</v>
      </c>
      <c r="BP32" t="s">
        <v>249</v>
      </c>
      <c r="BQ32" t="s">
        <v>249</v>
      </c>
      <c r="BR32" t="s">
        <v>172</v>
      </c>
      <c r="BS32">
        <v>1056</v>
      </c>
      <c r="BT32">
        <v>10</v>
      </c>
      <c r="BU32">
        <v>10.8</v>
      </c>
      <c r="BV32">
        <v>10560</v>
      </c>
      <c r="BW32">
        <v>11404.800000000001</v>
      </c>
      <c r="BX32" t="s">
        <v>471</v>
      </c>
      <c r="BY32" t="s">
        <v>377</v>
      </c>
      <c r="BZ32" t="s">
        <v>672</v>
      </c>
      <c r="CA32" t="s">
        <v>679</v>
      </c>
      <c r="CB32" t="s">
        <v>680</v>
      </c>
      <c r="CC32" t="s">
        <v>464</v>
      </c>
      <c r="CD32">
        <v>1</v>
      </c>
    </row>
    <row r="33" spans="1:82">
      <c r="A33">
        <v>16</v>
      </c>
      <c r="B33" t="s">
        <v>250</v>
      </c>
      <c r="S33">
        <v>360</v>
      </c>
      <c r="V33">
        <v>2400</v>
      </c>
      <c r="AP33">
        <v>60</v>
      </c>
      <c r="BE33">
        <v>120</v>
      </c>
      <c r="BK33" t="s">
        <v>172</v>
      </c>
      <c r="BL33">
        <v>2940</v>
      </c>
      <c r="BM33" t="s">
        <v>453</v>
      </c>
      <c r="BN33" t="s">
        <v>458</v>
      </c>
      <c r="BO33" t="s">
        <v>628</v>
      </c>
      <c r="BP33" t="s">
        <v>250</v>
      </c>
      <c r="BQ33" t="s">
        <v>250</v>
      </c>
      <c r="BR33" t="s">
        <v>172</v>
      </c>
      <c r="BS33">
        <v>2940</v>
      </c>
      <c r="BT33">
        <v>8.85</v>
      </c>
      <c r="BU33">
        <v>9.5579999999999998</v>
      </c>
      <c r="BV33">
        <v>26019</v>
      </c>
      <c r="BW33">
        <v>28100.52</v>
      </c>
      <c r="BX33" t="s">
        <v>474</v>
      </c>
      <c r="BY33" t="s">
        <v>377</v>
      </c>
      <c r="BZ33" t="s">
        <v>672</v>
      </c>
      <c r="CA33" t="s">
        <v>681</v>
      </c>
      <c r="CB33" t="s">
        <v>682</v>
      </c>
      <c r="CC33" t="s">
        <v>464</v>
      </c>
      <c r="CD33">
        <v>1</v>
      </c>
    </row>
    <row r="34" spans="1:82">
      <c r="A34">
        <v>17</v>
      </c>
      <c r="B34" t="s">
        <v>251</v>
      </c>
      <c r="T34">
        <v>792</v>
      </c>
      <c r="BJ34" s="66">
        <f>SUBTOTAL(9,C34:BI34)</f>
        <v>792</v>
      </c>
      <c r="BK34" t="s">
        <v>172</v>
      </c>
      <c r="BL34">
        <v>8000</v>
      </c>
      <c r="BM34" t="s">
        <v>477</v>
      </c>
      <c r="BN34" t="s">
        <v>481</v>
      </c>
      <c r="BO34" t="s">
        <v>628</v>
      </c>
      <c r="BP34" t="s">
        <v>251</v>
      </c>
      <c r="BQ34" t="s">
        <v>251</v>
      </c>
      <c r="BR34" t="s">
        <v>172</v>
      </c>
      <c r="BS34">
        <v>8000</v>
      </c>
      <c r="BT34">
        <v>12.88</v>
      </c>
      <c r="BU34">
        <v>15.46</v>
      </c>
      <c r="BV34">
        <v>103040</v>
      </c>
      <c r="BW34">
        <v>123680</v>
      </c>
      <c r="BX34" t="s">
        <v>485</v>
      </c>
      <c r="BY34" t="s">
        <v>621</v>
      </c>
      <c r="BZ34" t="s">
        <v>622</v>
      </c>
      <c r="CA34" t="s">
        <v>651</v>
      </c>
      <c r="CB34" t="s">
        <v>488</v>
      </c>
      <c r="CC34" t="s">
        <v>422</v>
      </c>
      <c r="CD34">
        <v>36</v>
      </c>
    </row>
    <row r="35" spans="1:82">
      <c r="A35">
        <v>17</v>
      </c>
      <c r="B35" t="s">
        <v>252</v>
      </c>
      <c r="P35">
        <v>300</v>
      </c>
      <c r="S35">
        <v>120</v>
      </c>
      <c r="Y35">
        <v>48</v>
      </c>
      <c r="Z35">
        <v>48</v>
      </c>
      <c r="AX35">
        <v>24</v>
      </c>
      <c r="BE35">
        <v>12</v>
      </c>
      <c r="BI35">
        <v>60</v>
      </c>
      <c r="BK35" t="s">
        <v>172</v>
      </c>
      <c r="BL35">
        <v>612</v>
      </c>
      <c r="BM35" t="s">
        <v>478</v>
      </c>
      <c r="BN35" t="s">
        <v>482</v>
      </c>
      <c r="BO35" t="s">
        <v>628</v>
      </c>
      <c r="BP35" t="s">
        <v>252</v>
      </c>
      <c r="BQ35" t="s">
        <v>252</v>
      </c>
      <c r="BR35" t="s">
        <v>172</v>
      </c>
      <c r="BS35">
        <v>612</v>
      </c>
      <c r="BT35">
        <v>20.079999999999998</v>
      </c>
      <c r="BU35">
        <v>24.1</v>
      </c>
      <c r="BV35">
        <v>12288.96</v>
      </c>
      <c r="BW35">
        <v>14749.2</v>
      </c>
      <c r="BX35" t="s">
        <v>489</v>
      </c>
      <c r="BY35" t="s">
        <v>377</v>
      </c>
      <c r="BZ35" t="s">
        <v>663</v>
      </c>
      <c r="CA35" t="s">
        <v>646</v>
      </c>
      <c r="CB35" t="s">
        <v>490</v>
      </c>
      <c r="CC35" t="s">
        <v>422</v>
      </c>
      <c r="CD35">
        <v>12</v>
      </c>
    </row>
    <row r="36" spans="1:82">
      <c r="A36">
        <v>17</v>
      </c>
      <c r="B36" t="s">
        <v>253</v>
      </c>
      <c r="P36">
        <v>204</v>
      </c>
      <c r="Q36">
        <v>1008</v>
      </c>
      <c r="Y36">
        <v>144</v>
      </c>
      <c r="Z36">
        <v>48</v>
      </c>
      <c r="BE36">
        <v>12</v>
      </c>
      <c r="BI36">
        <v>36</v>
      </c>
      <c r="BK36" t="s">
        <v>172</v>
      </c>
      <c r="BL36">
        <v>1452</v>
      </c>
      <c r="BM36" t="s">
        <v>479</v>
      </c>
      <c r="BN36" t="s">
        <v>483</v>
      </c>
      <c r="BO36" t="s">
        <v>628</v>
      </c>
      <c r="BP36" t="s">
        <v>253</v>
      </c>
      <c r="BQ36" t="s">
        <v>253</v>
      </c>
      <c r="BR36" t="s">
        <v>172</v>
      </c>
      <c r="BS36">
        <v>1452</v>
      </c>
      <c r="BT36">
        <v>15.68</v>
      </c>
      <c r="BU36">
        <v>18.809999999999999</v>
      </c>
      <c r="BV36">
        <v>22767.360000000001</v>
      </c>
      <c r="BW36">
        <v>27312.12</v>
      </c>
      <c r="BX36" t="s">
        <v>491</v>
      </c>
      <c r="BY36" t="s">
        <v>377</v>
      </c>
      <c r="BZ36" t="s">
        <v>663</v>
      </c>
      <c r="CA36" t="s">
        <v>647</v>
      </c>
      <c r="CB36" t="s">
        <v>492</v>
      </c>
      <c r="CC36" t="s">
        <v>422</v>
      </c>
      <c r="CD36">
        <v>12</v>
      </c>
    </row>
    <row r="37" spans="1:82">
      <c r="A37">
        <v>17</v>
      </c>
      <c r="B37" t="s">
        <v>254</v>
      </c>
      <c r="M37">
        <v>600</v>
      </c>
      <c r="S37">
        <v>240</v>
      </c>
      <c r="BK37" t="s">
        <v>172</v>
      </c>
      <c r="BL37">
        <v>840</v>
      </c>
      <c r="BM37" t="s">
        <v>480</v>
      </c>
      <c r="BN37" t="s">
        <v>484</v>
      </c>
      <c r="BO37" t="s">
        <v>628</v>
      </c>
      <c r="BP37" t="s">
        <v>254</v>
      </c>
      <c r="BQ37" t="s">
        <v>254</v>
      </c>
      <c r="BR37" t="s">
        <v>172</v>
      </c>
      <c r="BS37">
        <v>840</v>
      </c>
      <c r="BT37">
        <v>22.24</v>
      </c>
      <c r="BU37">
        <v>26.69</v>
      </c>
      <c r="BV37">
        <v>18681.599999999999</v>
      </c>
      <c r="BW37">
        <v>22419.600000000002</v>
      </c>
      <c r="BX37" t="s">
        <v>493</v>
      </c>
      <c r="BY37" t="s">
        <v>377</v>
      </c>
      <c r="BZ37" t="s">
        <v>663</v>
      </c>
      <c r="CA37" t="s">
        <v>648</v>
      </c>
      <c r="CB37" t="s">
        <v>492</v>
      </c>
      <c r="CC37" t="s">
        <v>422</v>
      </c>
      <c r="CD37">
        <v>12</v>
      </c>
    </row>
    <row r="38" spans="1:82">
      <c r="A38">
        <v>18</v>
      </c>
      <c r="B38" t="s">
        <v>504</v>
      </c>
      <c r="Q38">
        <v>600</v>
      </c>
      <c r="BK38" t="s">
        <v>172</v>
      </c>
      <c r="BL38">
        <v>600</v>
      </c>
      <c r="BM38" t="s">
        <v>494</v>
      </c>
      <c r="BN38" t="s">
        <v>503</v>
      </c>
      <c r="BO38" t="s">
        <v>628</v>
      </c>
      <c r="BP38" t="s">
        <v>504</v>
      </c>
      <c r="BQ38" t="s">
        <v>504</v>
      </c>
      <c r="BR38" t="s">
        <v>172</v>
      </c>
      <c r="BS38">
        <v>600</v>
      </c>
      <c r="BT38">
        <v>12.65</v>
      </c>
      <c r="BU38">
        <v>13.662000000000001</v>
      </c>
      <c r="BV38">
        <v>7590</v>
      </c>
      <c r="BW38">
        <v>8197.2000000000007</v>
      </c>
      <c r="BX38" t="s">
        <v>513</v>
      </c>
      <c r="BY38" t="s">
        <v>377</v>
      </c>
      <c r="BZ38" t="s">
        <v>514</v>
      </c>
      <c r="CA38" t="s">
        <v>515</v>
      </c>
      <c r="CB38" t="s">
        <v>516</v>
      </c>
      <c r="CC38" t="s">
        <v>381</v>
      </c>
      <c r="CD38">
        <v>1</v>
      </c>
    </row>
    <row r="39" spans="1:82">
      <c r="A39">
        <v>18</v>
      </c>
      <c r="B39" t="s">
        <v>256</v>
      </c>
      <c r="M39">
        <v>600</v>
      </c>
      <c r="Q39">
        <v>480</v>
      </c>
      <c r="V39">
        <v>456</v>
      </c>
      <c r="W39">
        <v>504</v>
      </c>
      <c r="X39">
        <v>300</v>
      </c>
      <c r="Y39">
        <v>48</v>
      </c>
      <c r="AB39">
        <v>24</v>
      </c>
      <c r="AC39">
        <v>48</v>
      </c>
      <c r="AG39">
        <v>60</v>
      </c>
      <c r="AH39">
        <v>24</v>
      </c>
      <c r="AI39">
        <v>24</v>
      </c>
      <c r="AL39">
        <v>96</v>
      </c>
      <c r="AN39">
        <v>36</v>
      </c>
      <c r="AP39">
        <v>60</v>
      </c>
      <c r="AY39">
        <v>24</v>
      </c>
      <c r="BC39">
        <v>60</v>
      </c>
      <c r="BG39">
        <v>12</v>
      </c>
      <c r="BH39">
        <v>12</v>
      </c>
      <c r="BI39">
        <v>24</v>
      </c>
      <c r="BK39" t="s">
        <v>172</v>
      </c>
      <c r="BL39">
        <v>2892</v>
      </c>
      <c r="BM39" t="s">
        <v>495</v>
      </c>
      <c r="BN39" t="s">
        <v>505</v>
      </c>
      <c r="BO39" t="s">
        <v>628</v>
      </c>
      <c r="BP39" t="s">
        <v>256</v>
      </c>
      <c r="BQ39" t="s">
        <v>256</v>
      </c>
      <c r="BR39" t="s">
        <v>172</v>
      </c>
      <c r="BS39">
        <v>2892</v>
      </c>
      <c r="BT39">
        <v>12.65</v>
      </c>
      <c r="BU39">
        <v>13.662000000000001</v>
      </c>
      <c r="BV39">
        <v>36583.800000000003</v>
      </c>
      <c r="BW39">
        <v>39510.504000000001</v>
      </c>
      <c r="BX39" t="s">
        <v>517</v>
      </c>
      <c r="BY39" t="s">
        <v>377</v>
      </c>
      <c r="BZ39" t="s">
        <v>514</v>
      </c>
      <c r="CA39" t="s">
        <v>656</v>
      </c>
      <c r="CB39" t="s">
        <v>516</v>
      </c>
      <c r="CC39" t="s">
        <v>381</v>
      </c>
      <c r="CD39">
        <v>1</v>
      </c>
    </row>
    <row r="40" spans="1:82">
      <c r="A40">
        <v>18</v>
      </c>
      <c r="B40" t="s">
        <v>257</v>
      </c>
      <c r="Z40">
        <v>60</v>
      </c>
      <c r="BK40" t="s">
        <v>172</v>
      </c>
      <c r="BL40">
        <v>60</v>
      </c>
      <c r="BM40" t="s">
        <v>496</v>
      </c>
      <c r="BN40" t="s">
        <v>506</v>
      </c>
      <c r="BO40" t="s">
        <v>628</v>
      </c>
      <c r="BP40" t="s">
        <v>257</v>
      </c>
      <c r="BQ40" t="s">
        <v>257</v>
      </c>
      <c r="BR40" t="s">
        <v>172</v>
      </c>
      <c r="BS40">
        <v>60</v>
      </c>
      <c r="BT40">
        <v>12.99</v>
      </c>
      <c r="BU40">
        <v>14.029199999999999</v>
      </c>
      <c r="BV40">
        <v>779.4</v>
      </c>
      <c r="BW40">
        <v>841.75199999999995</v>
      </c>
      <c r="BX40" t="s">
        <v>518</v>
      </c>
      <c r="BY40" t="s">
        <v>377</v>
      </c>
      <c r="BZ40" t="s">
        <v>514</v>
      </c>
      <c r="CA40" t="s">
        <v>519</v>
      </c>
      <c r="CB40" t="s">
        <v>516</v>
      </c>
      <c r="CC40" t="s">
        <v>381</v>
      </c>
      <c r="CD40">
        <v>1</v>
      </c>
    </row>
    <row r="41" spans="1:82">
      <c r="A41">
        <v>18</v>
      </c>
      <c r="B41" t="s">
        <v>258</v>
      </c>
      <c r="Z41">
        <v>60</v>
      </c>
      <c r="BK41" t="s">
        <v>172</v>
      </c>
      <c r="BL41">
        <v>60</v>
      </c>
      <c r="BM41" t="s">
        <v>497</v>
      </c>
      <c r="BN41" t="s">
        <v>507</v>
      </c>
      <c r="BO41" t="s">
        <v>628</v>
      </c>
      <c r="BP41" t="s">
        <v>258</v>
      </c>
      <c r="BQ41" t="s">
        <v>258</v>
      </c>
      <c r="BR41" t="s">
        <v>172</v>
      </c>
      <c r="BS41">
        <v>60</v>
      </c>
      <c r="BT41">
        <v>12.99</v>
      </c>
      <c r="BU41">
        <v>14.029199999999999</v>
      </c>
      <c r="BV41">
        <v>779.4</v>
      </c>
      <c r="BW41">
        <v>841.75199999999995</v>
      </c>
      <c r="BX41" t="s">
        <v>520</v>
      </c>
      <c r="BY41" t="s">
        <v>377</v>
      </c>
      <c r="BZ41" t="s">
        <v>514</v>
      </c>
      <c r="CA41" t="s">
        <v>521</v>
      </c>
      <c r="CB41" t="s">
        <v>516</v>
      </c>
      <c r="CC41" t="s">
        <v>381</v>
      </c>
      <c r="CD41">
        <v>1</v>
      </c>
    </row>
    <row r="42" spans="1:82">
      <c r="A42">
        <v>18</v>
      </c>
      <c r="B42" t="s">
        <v>259</v>
      </c>
      <c r="Z42">
        <v>296</v>
      </c>
      <c r="BK42" t="s">
        <v>172</v>
      </c>
      <c r="BL42">
        <v>296</v>
      </c>
      <c r="BM42" t="s">
        <v>498</v>
      </c>
      <c r="BN42" t="s">
        <v>508</v>
      </c>
      <c r="BO42" t="s">
        <v>628</v>
      </c>
      <c r="BP42" t="s">
        <v>259</v>
      </c>
      <c r="BQ42" t="s">
        <v>259</v>
      </c>
      <c r="BR42" t="s">
        <v>172</v>
      </c>
      <c r="BS42">
        <v>296</v>
      </c>
      <c r="BT42">
        <v>12.99</v>
      </c>
      <c r="BU42">
        <v>14.029199999999999</v>
      </c>
      <c r="BV42">
        <v>3845.04</v>
      </c>
      <c r="BW42">
        <v>4152.6431999999995</v>
      </c>
      <c r="BX42" t="s">
        <v>522</v>
      </c>
      <c r="BY42" t="s">
        <v>377</v>
      </c>
      <c r="BZ42" t="s">
        <v>514</v>
      </c>
      <c r="CA42" t="s">
        <v>523</v>
      </c>
      <c r="CB42" t="s">
        <v>524</v>
      </c>
      <c r="CC42" t="s">
        <v>381</v>
      </c>
      <c r="CD42">
        <v>1</v>
      </c>
    </row>
    <row r="43" spans="1:82">
      <c r="A43">
        <v>18</v>
      </c>
      <c r="B43" t="s">
        <v>260</v>
      </c>
      <c r="Z43">
        <v>168</v>
      </c>
      <c r="BK43" t="s">
        <v>172</v>
      </c>
      <c r="BL43">
        <v>168</v>
      </c>
      <c r="BM43" t="s">
        <v>499</v>
      </c>
      <c r="BN43" t="s">
        <v>509</v>
      </c>
      <c r="BO43" t="s">
        <v>628</v>
      </c>
      <c r="BP43" t="s">
        <v>260</v>
      </c>
      <c r="BQ43" t="s">
        <v>260</v>
      </c>
      <c r="BR43" t="s">
        <v>172</v>
      </c>
      <c r="BS43">
        <v>168</v>
      </c>
      <c r="BT43">
        <v>12.99</v>
      </c>
      <c r="BU43">
        <v>14.029199999999999</v>
      </c>
      <c r="BV43">
        <v>2182.3200000000002</v>
      </c>
      <c r="BW43">
        <v>2356.9056</v>
      </c>
      <c r="BX43" t="s">
        <v>525</v>
      </c>
      <c r="BY43" t="s">
        <v>377</v>
      </c>
      <c r="BZ43" t="s">
        <v>514</v>
      </c>
      <c r="CA43" t="s">
        <v>526</v>
      </c>
      <c r="CB43" t="s">
        <v>524</v>
      </c>
      <c r="CC43" t="s">
        <v>381</v>
      </c>
      <c r="CD43">
        <v>1</v>
      </c>
    </row>
    <row r="44" spans="1:82">
      <c r="A44">
        <v>18</v>
      </c>
      <c r="B44" t="s">
        <v>261</v>
      </c>
      <c r="Z44">
        <v>84</v>
      </c>
      <c r="BK44" t="s">
        <v>172</v>
      </c>
      <c r="BL44">
        <v>84</v>
      </c>
      <c r="BM44" t="s">
        <v>500</v>
      </c>
      <c r="BN44" t="s">
        <v>510</v>
      </c>
      <c r="BO44" t="s">
        <v>628</v>
      </c>
      <c r="BP44" t="s">
        <v>261</v>
      </c>
      <c r="BQ44" t="s">
        <v>261</v>
      </c>
      <c r="BR44" t="s">
        <v>172</v>
      </c>
      <c r="BS44">
        <v>84</v>
      </c>
      <c r="BT44">
        <v>12.99</v>
      </c>
      <c r="BU44">
        <v>14.029199999999999</v>
      </c>
      <c r="BV44">
        <v>1091.1600000000001</v>
      </c>
      <c r="BW44">
        <v>1178.4528</v>
      </c>
      <c r="BX44" t="s">
        <v>527</v>
      </c>
      <c r="BY44" t="s">
        <v>377</v>
      </c>
      <c r="BZ44" t="s">
        <v>514</v>
      </c>
      <c r="CA44" t="s">
        <v>528</v>
      </c>
      <c r="CB44" t="s">
        <v>524</v>
      </c>
      <c r="CC44" t="s">
        <v>381</v>
      </c>
      <c r="CD44">
        <v>1</v>
      </c>
    </row>
    <row r="45" spans="1:82">
      <c r="A45">
        <v>18</v>
      </c>
      <c r="B45" t="s">
        <v>262</v>
      </c>
      <c r="Z45">
        <v>148</v>
      </c>
      <c r="BK45" t="s">
        <v>172</v>
      </c>
      <c r="BL45">
        <v>148</v>
      </c>
      <c r="BM45" t="s">
        <v>501</v>
      </c>
      <c r="BN45" t="s">
        <v>511</v>
      </c>
      <c r="BO45" t="s">
        <v>628</v>
      </c>
      <c r="BP45" t="s">
        <v>262</v>
      </c>
      <c r="BQ45" t="s">
        <v>262</v>
      </c>
      <c r="BR45" t="s">
        <v>172</v>
      </c>
      <c r="BS45">
        <v>148</v>
      </c>
      <c r="BT45">
        <v>12.99</v>
      </c>
      <c r="BU45">
        <v>14.029199999999999</v>
      </c>
      <c r="BV45">
        <v>1922.52</v>
      </c>
      <c r="BW45">
        <v>2076.3215999999998</v>
      </c>
      <c r="BX45" t="s">
        <v>529</v>
      </c>
      <c r="BY45" t="s">
        <v>377</v>
      </c>
      <c r="BZ45" t="s">
        <v>514</v>
      </c>
      <c r="CA45" t="s">
        <v>530</v>
      </c>
      <c r="CB45" t="s">
        <v>524</v>
      </c>
      <c r="CC45" t="s">
        <v>381</v>
      </c>
      <c r="CD45">
        <v>1</v>
      </c>
    </row>
    <row r="46" spans="1:82">
      <c r="A46">
        <v>18</v>
      </c>
      <c r="B46" t="s">
        <v>263</v>
      </c>
      <c r="Z46">
        <v>192</v>
      </c>
      <c r="BK46" t="s">
        <v>172</v>
      </c>
      <c r="BL46">
        <v>192</v>
      </c>
      <c r="BM46" t="s">
        <v>502</v>
      </c>
      <c r="BN46" t="s">
        <v>512</v>
      </c>
      <c r="BO46" t="s">
        <v>628</v>
      </c>
      <c r="BP46" t="s">
        <v>263</v>
      </c>
      <c r="BQ46" t="s">
        <v>263</v>
      </c>
      <c r="BR46" t="s">
        <v>172</v>
      </c>
      <c r="BS46">
        <v>192</v>
      </c>
      <c r="BT46">
        <v>12.99</v>
      </c>
      <c r="BU46">
        <v>14.029199999999999</v>
      </c>
      <c r="BV46">
        <v>2494.08</v>
      </c>
      <c r="BW46">
        <v>2693.6063999999997</v>
      </c>
      <c r="BX46" t="s">
        <v>531</v>
      </c>
      <c r="BY46" t="s">
        <v>377</v>
      </c>
      <c r="BZ46" t="s">
        <v>514</v>
      </c>
      <c r="CA46" t="s">
        <v>532</v>
      </c>
      <c r="CB46" t="s">
        <v>524</v>
      </c>
      <c r="CC46" t="s">
        <v>381</v>
      </c>
      <c r="CD46">
        <v>1</v>
      </c>
    </row>
    <row r="47" spans="1:82">
      <c r="A47">
        <v>19</v>
      </c>
      <c r="B47" t="s">
        <v>264</v>
      </c>
      <c r="M47">
        <v>240</v>
      </c>
      <c r="Q47">
        <v>480</v>
      </c>
      <c r="V47">
        <v>204</v>
      </c>
      <c r="W47">
        <v>504</v>
      </c>
      <c r="X47">
        <v>300</v>
      </c>
      <c r="AB47">
        <v>24</v>
      </c>
      <c r="AD47">
        <v>36</v>
      </c>
      <c r="AH47">
        <v>24</v>
      </c>
      <c r="AI47">
        <v>24</v>
      </c>
      <c r="AP47">
        <v>60</v>
      </c>
      <c r="AY47">
        <v>24</v>
      </c>
      <c r="BI47">
        <v>24</v>
      </c>
      <c r="BK47" t="s">
        <v>172</v>
      </c>
      <c r="BL47">
        <v>1944</v>
      </c>
      <c r="BM47" t="s">
        <v>533</v>
      </c>
      <c r="BN47" t="s">
        <v>540</v>
      </c>
      <c r="BO47" t="s">
        <v>628</v>
      </c>
      <c r="BP47" t="s">
        <v>264</v>
      </c>
      <c r="BQ47" t="s">
        <v>264</v>
      </c>
      <c r="BR47" t="s">
        <v>172</v>
      </c>
      <c r="BS47">
        <v>1944</v>
      </c>
      <c r="BT47">
        <v>7.75</v>
      </c>
      <c r="BU47">
        <v>8.3699999999999992</v>
      </c>
      <c r="BV47">
        <v>15066</v>
      </c>
      <c r="BW47">
        <v>16271.279999999999</v>
      </c>
      <c r="BX47" t="s">
        <v>547</v>
      </c>
      <c r="BY47" t="s">
        <v>377</v>
      </c>
      <c r="BZ47" t="s">
        <v>672</v>
      </c>
      <c r="CA47" t="s">
        <v>683</v>
      </c>
      <c r="CB47" t="s">
        <v>684</v>
      </c>
      <c r="CC47" t="s">
        <v>464</v>
      </c>
      <c r="CD47">
        <v>1</v>
      </c>
    </row>
    <row r="48" spans="1:82">
      <c r="A48">
        <v>19</v>
      </c>
      <c r="B48" t="s">
        <v>265</v>
      </c>
      <c r="T48">
        <v>1000</v>
      </c>
      <c r="BK48" t="s">
        <v>172</v>
      </c>
      <c r="BL48">
        <v>1000</v>
      </c>
      <c r="BM48" t="s">
        <v>534</v>
      </c>
      <c r="BN48" t="s">
        <v>541</v>
      </c>
      <c r="BO48" t="s">
        <v>628</v>
      </c>
      <c r="BP48" t="s">
        <v>265</v>
      </c>
      <c r="BQ48" t="s">
        <v>265</v>
      </c>
      <c r="BR48" t="s">
        <v>172</v>
      </c>
      <c r="BS48">
        <v>1000</v>
      </c>
      <c r="BT48">
        <v>7.95</v>
      </c>
      <c r="BU48">
        <v>8.5860000000000003</v>
      </c>
      <c r="BV48">
        <v>7950</v>
      </c>
      <c r="BW48">
        <v>8586</v>
      </c>
      <c r="BX48" t="s">
        <v>550</v>
      </c>
      <c r="BY48" t="s">
        <v>377</v>
      </c>
      <c r="BZ48" t="s">
        <v>672</v>
      </c>
      <c r="CA48" t="s">
        <v>685</v>
      </c>
      <c r="CB48" t="s">
        <v>686</v>
      </c>
      <c r="CC48" t="s">
        <v>464</v>
      </c>
      <c r="CD48">
        <v>1</v>
      </c>
    </row>
    <row r="49" spans="1:82">
      <c r="A49">
        <v>19</v>
      </c>
      <c r="B49" t="s">
        <v>266</v>
      </c>
      <c r="I49">
        <v>36</v>
      </c>
      <c r="P49">
        <v>300</v>
      </c>
      <c r="Y49">
        <v>348</v>
      </c>
      <c r="AA49">
        <v>48</v>
      </c>
      <c r="AB49">
        <v>12</v>
      </c>
      <c r="AP49">
        <v>24</v>
      </c>
      <c r="AR49">
        <v>24</v>
      </c>
      <c r="BC49">
        <v>36</v>
      </c>
      <c r="BK49" t="s">
        <v>172</v>
      </c>
      <c r="BL49">
        <v>828</v>
      </c>
      <c r="BM49" t="s">
        <v>535</v>
      </c>
      <c r="BN49" t="s">
        <v>542</v>
      </c>
      <c r="BO49" t="s">
        <v>628</v>
      </c>
      <c r="BP49" t="s">
        <v>266</v>
      </c>
      <c r="BQ49" t="s">
        <v>266</v>
      </c>
      <c r="BR49" t="s">
        <v>172</v>
      </c>
      <c r="BS49">
        <v>828</v>
      </c>
      <c r="BT49">
        <v>9.85</v>
      </c>
      <c r="BU49">
        <v>10.638</v>
      </c>
      <c r="BV49">
        <v>8155.7999999999993</v>
      </c>
      <c r="BW49">
        <v>8808.2639999999992</v>
      </c>
      <c r="BX49" t="s">
        <v>553</v>
      </c>
      <c r="BY49" t="s">
        <v>377</v>
      </c>
      <c r="BZ49" t="s">
        <v>672</v>
      </c>
      <c r="CA49" t="s">
        <v>687</v>
      </c>
      <c r="CB49" t="s">
        <v>688</v>
      </c>
      <c r="CC49" t="s">
        <v>464</v>
      </c>
      <c r="CD49">
        <v>1</v>
      </c>
    </row>
    <row r="50" spans="1:82">
      <c r="A50">
        <v>19</v>
      </c>
      <c r="B50" t="s">
        <v>267</v>
      </c>
      <c r="P50">
        <v>300</v>
      </c>
      <c r="Y50">
        <v>168</v>
      </c>
      <c r="AA50">
        <v>48</v>
      </c>
      <c r="AB50">
        <v>12</v>
      </c>
      <c r="AP50">
        <v>60</v>
      </c>
      <c r="BC50">
        <v>48</v>
      </c>
      <c r="BK50" t="s">
        <v>172</v>
      </c>
      <c r="BL50">
        <v>636</v>
      </c>
      <c r="BM50" t="s">
        <v>536</v>
      </c>
      <c r="BN50" t="s">
        <v>543</v>
      </c>
      <c r="BO50" t="s">
        <v>628</v>
      </c>
      <c r="BP50" t="s">
        <v>267</v>
      </c>
      <c r="BQ50" t="s">
        <v>267</v>
      </c>
      <c r="BR50" t="s">
        <v>172</v>
      </c>
      <c r="BS50">
        <v>636</v>
      </c>
      <c r="BT50">
        <v>10.55</v>
      </c>
      <c r="BU50">
        <v>11.394</v>
      </c>
      <c r="BV50">
        <v>6709.8</v>
      </c>
      <c r="BW50">
        <v>7246.5839999999998</v>
      </c>
      <c r="BX50" t="s">
        <v>556</v>
      </c>
      <c r="BY50" t="s">
        <v>377</v>
      </c>
      <c r="BZ50" t="s">
        <v>672</v>
      </c>
      <c r="CA50" t="s">
        <v>689</v>
      </c>
      <c r="CB50" t="s">
        <v>690</v>
      </c>
      <c r="CC50" t="s">
        <v>464</v>
      </c>
      <c r="CD50">
        <v>1</v>
      </c>
    </row>
    <row r="51" spans="1:82">
      <c r="A51">
        <v>19</v>
      </c>
      <c r="B51" t="s">
        <v>268</v>
      </c>
      <c r="D51">
        <v>36</v>
      </c>
      <c r="F51">
        <v>132</v>
      </c>
      <c r="G51">
        <v>96</v>
      </c>
      <c r="P51">
        <v>300</v>
      </c>
      <c r="AD51">
        <v>36</v>
      </c>
      <c r="AF51">
        <v>120</v>
      </c>
      <c r="AW51">
        <v>12</v>
      </c>
      <c r="AY51">
        <v>12</v>
      </c>
      <c r="AZ51">
        <v>24</v>
      </c>
      <c r="BG51">
        <v>24</v>
      </c>
      <c r="BH51">
        <v>96</v>
      </c>
      <c r="BK51" t="s">
        <v>172</v>
      </c>
      <c r="BL51">
        <v>888</v>
      </c>
      <c r="BM51" t="s">
        <v>537</v>
      </c>
      <c r="BN51" t="s">
        <v>544</v>
      </c>
      <c r="BO51" t="s">
        <v>628</v>
      </c>
      <c r="BP51" t="s">
        <v>268</v>
      </c>
      <c r="BQ51" t="s">
        <v>268</v>
      </c>
      <c r="BR51" t="s">
        <v>172</v>
      </c>
      <c r="BS51">
        <v>888</v>
      </c>
      <c r="BT51">
        <v>7.85</v>
      </c>
      <c r="BU51">
        <v>8.4779999999999998</v>
      </c>
      <c r="BV51">
        <v>6970.7999999999993</v>
      </c>
      <c r="BW51">
        <v>7528.4639999999999</v>
      </c>
      <c r="BX51" t="s">
        <v>559</v>
      </c>
      <c r="BY51" t="s">
        <v>377</v>
      </c>
      <c r="BZ51" t="s">
        <v>672</v>
      </c>
      <c r="CA51" t="s">
        <v>691</v>
      </c>
      <c r="CB51" t="s">
        <v>692</v>
      </c>
      <c r="CC51" t="s">
        <v>464</v>
      </c>
      <c r="CD51">
        <v>1</v>
      </c>
    </row>
    <row r="52" spans="1:82">
      <c r="A52">
        <v>19</v>
      </c>
      <c r="B52" t="s">
        <v>269</v>
      </c>
      <c r="M52">
        <v>1800</v>
      </c>
      <c r="P52">
        <v>204</v>
      </c>
      <c r="AB52">
        <v>12</v>
      </c>
      <c r="AJ52">
        <v>60</v>
      </c>
      <c r="AZ52">
        <v>24</v>
      </c>
      <c r="BB52">
        <v>24</v>
      </c>
      <c r="BE52">
        <v>12</v>
      </c>
      <c r="BK52" t="s">
        <v>172</v>
      </c>
      <c r="BL52">
        <v>2136</v>
      </c>
      <c r="BM52" t="s">
        <v>538</v>
      </c>
      <c r="BN52" t="s">
        <v>545</v>
      </c>
      <c r="BO52" t="s">
        <v>628</v>
      </c>
      <c r="BP52" t="s">
        <v>269</v>
      </c>
      <c r="BQ52" t="s">
        <v>269</v>
      </c>
      <c r="BR52" t="s">
        <v>172</v>
      </c>
      <c r="BS52">
        <v>2136</v>
      </c>
      <c r="BT52">
        <v>7.15</v>
      </c>
      <c r="BU52">
        <v>7.7220000000000004</v>
      </c>
      <c r="BV52">
        <v>15272.400000000001</v>
      </c>
      <c r="BW52">
        <v>16494.191999999999</v>
      </c>
      <c r="BX52" t="s">
        <v>562</v>
      </c>
      <c r="BY52" t="s">
        <v>377</v>
      </c>
      <c r="BZ52" t="s">
        <v>672</v>
      </c>
      <c r="CA52" t="s">
        <v>693</v>
      </c>
      <c r="CB52" t="s">
        <v>694</v>
      </c>
      <c r="CC52" t="s">
        <v>464</v>
      </c>
      <c r="CD52">
        <v>1</v>
      </c>
    </row>
    <row r="53" spans="1:82">
      <c r="A53">
        <v>19</v>
      </c>
      <c r="B53" t="s">
        <v>270</v>
      </c>
      <c r="V53">
        <v>300</v>
      </c>
      <c r="Z53">
        <v>48</v>
      </c>
      <c r="AB53">
        <v>12</v>
      </c>
      <c r="AH53">
        <v>24</v>
      </c>
      <c r="AJ53">
        <v>60</v>
      </c>
      <c r="AS53">
        <v>120</v>
      </c>
      <c r="AZ53">
        <v>24</v>
      </c>
      <c r="BC53">
        <v>60</v>
      </c>
      <c r="BD53">
        <v>120</v>
      </c>
      <c r="BK53" t="s">
        <v>172</v>
      </c>
      <c r="BL53">
        <v>768</v>
      </c>
      <c r="BM53" t="s">
        <v>539</v>
      </c>
      <c r="BN53" t="s">
        <v>546</v>
      </c>
      <c r="BO53" t="s">
        <v>628</v>
      </c>
      <c r="BP53" t="s">
        <v>270</v>
      </c>
      <c r="BQ53" t="s">
        <v>270</v>
      </c>
      <c r="BR53" t="s">
        <v>172</v>
      </c>
      <c r="BS53">
        <v>768</v>
      </c>
      <c r="BT53">
        <v>8.25</v>
      </c>
      <c r="BU53">
        <v>8.91</v>
      </c>
      <c r="BV53">
        <v>6336</v>
      </c>
      <c r="BW53">
        <v>6842.88</v>
      </c>
      <c r="BX53" t="s">
        <v>565</v>
      </c>
      <c r="BY53" t="s">
        <v>377</v>
      </c>
      <c r="BZ53" t="s">
        <v>672</v>
      </c>
      <c r="CA53" t="s">
        <v>695</v>
      </c>
      <c r="CB53" t="s">
        <v>696</v>
      </c>
      <c r="CC53" t="s">
        <v>464</v>
      </c>
      <c r="CD53">
        <v>1</v>
      </c>
    </row>
    <row r="54" spans="1:82">
      <c r="A54">
        <v>20</v>
      </c>
      <c r="B54" t="s">
        <v>271</v>
      </c>
      <c r="T54">
        <v>800</v>
      </c>
      <c r="BK54" t="s">
        <v>172</v>
      </c>
      <c r="BL54">
        <v>800</v>
      </c>
      <c r="BM54" t="s">
        <v>568</v>
      </c>
      <c r="BN54" t="s">
        <v>576</v>
      </c>
      <c r="BO54" t="s">
        <v>628</v>
      </c>
      <c r="BP54" t="s">
        <v>271</v>
      </c>
      <c r="BQ54" t="s">
        <v>271</v>
      </c>
      <c r="BR54" t="s">
        <v>172</v>
      </c>
      <c r="BS54">
        <v>800</v>
      </c>
      <c r="BT54">
        <v>8.9850999999999992</v>
      </c>
      <c r="BU54">
        <v>9.7039000000000009</v>
      </c>
      <c r="BV54">
        <v>7188.079999999999</v>
      </c>
      <c r="BW54">
        <v>7763.1200000000008</v>
      </c>
      <c r="BX54" t="s">
        <v>584</v>
      </c>
      <c r="BY54" t="s">
        <v>377</v>
      </c>
      <c r="BZ54" t="s">
        <v>393</v>
      </c>
      <c r="CA54" t="s">
        <v>585</v>
      </c>
      <c r="CB54" t="s">
        <v>586</v>
      </c>
      <c r="CC54" t="s">
        <v>395</v>
      </c>
      <c r="CD54">
        <v>12</v>
      </c>
    </row>
    <row r="55" spans="1:82">
      <c r="A55">
        <v>20</v>
      </c>
      <c r="B55" t="s">
        <v>272</v>
      </c>
      <c r="D55">
        <v>36</v>
      </c>
      <c r="I55">
        <v>36</v>
      </c>
      <c r="P55">
        <v>300</v>
      </c>
      <c r="Q55">
        <v>120</v>
      </c>
      <c r="Y55">
        <v>264</v>
      </c>
      <c r="AB55">
        <v>12</v>
      </c>
      <c r="AS55">
        <v>120</v>
      </c>
      <c r="AX55">
        <v>24</v>
      </c>
      <c r="BB55">
        <v>12</v>
      </c>
      <c r="BI55">
        <v>60</v>
      </c>
      <c r="BK55" t="s">
        <v>172</v>
      </c>
      <c r="BL55">
        <v>984</v>
      </c>
      <c r="BM55" t="s">
        <v>569</v>
      </c>
      <c r="BN55" t="s">
        <v>577</v>
      </c>
      <c r="BO55" t="s">
        <v>628</v>
      </c>
      <c r="BP55" t="s">
        <v>272</v>
      </c>
      <c r="BQ55" t="s">
        <v>272</v>
      </c>
      <c r="BR55" t="s">
        <v>172</v>
      </c>
      <c r="BS55">
        <v>984</v>
      </c>
      <c r="BT55">
        <v>13.241300000000001</v>
      </c>
      <c r="BU55">
        <v>14.300599999999999</v>
      </c>
      <c r="BV55">
        <v>13029.439200000001</v>
      </c>
      <c r="BW55">
        <v>14071.7904</v>
      </c>
      <c r="BX55" t="s">
        <v>587</v>
      </c>
      <c r="BY55" t="s">
        <v>377</v>
      </c>
      <c r="BZ55" t="s">
        <v>393</v>
      </c>
      <c r="CA55" t="s">
        <v>588</v>
      </c>
      <c r="CB55" t="s">
        <v>586</v>
      </c>
      <c r="CC55" t="s">
        <v>395</v>
      </c>
      <c r="CD55">
        <v>12</v>
      </c>
    </row>
    <row r="56" spans="1:82">
      <c r="A56">
        <v>20</v>
      </c>
      <c r="B56" t="s">
        <v>273</v>
      </c>
      <c r="E56">
        <v>48</v>
      </c>
      <c r="F56">
        <v>120</v>
      </c>
      <c r="H56">
        <v>36</v>
      </c>
      <c r="M56">
        <v>840</v>
      </c>
      <c r="P56">
        <v>504</v>
      </c>
      <c r="U56">
        <v>300</v>
      </c>
      <c r="AA56">
        <v>96</v>
      </c>
      <c r="AC56">
        <v>48</v>
      </c>
      <c r="AJ56">
        <v>24</v>
      </c>
      <c r="AL56">
        <v>96</v>
      </c>
      <c r="AQ56">
        <v>60</v>
      </c>
      <c r="AZ56">
        <v>24</v>
      </c>
      <c r="BF56">
        <v>24</v>
      </c>
      <c r="BG56">
        <v>24</v>
      </c>
      <c r="BI56">
        <v>60</v>
      </c>
      <c r="BK56" t="s">
        <v>172</v>
      </c>
      <c r="BL56">
        <v>2304</v>
      </c>
      <c r="BM56" t="s">
        <v>570</v>
      </c>
      <c r="BN56" t="s">
        <v>578</v>
      </c>
      <c r="BO56" t="s">
        <v>628</v>
      </c>
      <c r="BP56" t="s">
        <v>273</v>
      </c>
      <c r="BQ56" t="s">
        <v>273</v>
      </c>
      <c r="BR56" t="s">
        <v>172</v>
      </c>
      <c r="BS56">
        <v>2304</v>
      </c>
      <c r="BT56">
        <v>8.9850999999999992</v>
      </c>
      <c r="BU56">
        <v>9.7039000000000009</v>
      </c>
      <c r="BV56">
        <v>20701.670399999999</v>
      </c>
      <c r="BW56">
        <v>22357.785600000003</v>
      </c>
      <c r="BX56" t="s">
        <v>589</v>
      </c>
      <c r="BY56" t="s">
        <v>590</v>
      </c>
      <c r="BZ56" t="s">
        <v>393</v>
      </c>
      <c r="CA56" t="s">
        <v>591</v>
      </c>
      <c r="CB56" t="s">
        <v>586</v>
      </c>
      <c r="CC56" t="s">
        <v>395</v>
      </c>
      <c r="CD56">
        <v>12</v>
      </c>
    </row>
    <row r="57" spans="1:82">
      <c r="A57">
        <v>20</v>
      </c>
      <c r="B57" t="s">
        <v>274</v>
      </c>
      <c r="AC57">
        <v>288</v>
      </c>
      <c r="AI57">
        <v>36</v>
      </c>
      <c r="AP57">
        <v>24</v>
      </c>
      <c r="BD57">
        <v>60</v>
      </c>
      <c r="BH57">
        <v>48</v>
      </c>
      <c r="BK57" t="s">
        <v>172</v>
      </c>
      <c r="BL57">
        <v>456</v>
      </c>
      <c r="BM57" t="s">
        <v>571</v>
      </c>
      <c r="BN57" t="s">
        <v>579</v>
      </c>
      <c r="BO57" t="s">
        <v>628</v>
      </c>
      <c r="BP57" t="s">
        <v>274</v>
      </c>
      <c r="BQ57" t="s">
        <v>274</v>
      </c>
      <c r="BR57" t="s">
        <v>172</v>
      </c>
      <c r="BS57">
        <v>456</v>
      </c>
      <c r="BT57">
        <v>13.241300000000001</v>
      </c>
      <c r="BU57">
        <v>14.300599999999999</v>
      </c>
      <c r="BV57">
        <v>6038.0328</v>
      </c>
      <c r="BW57">
        <v>6521.0735999999997</v>
      </c>
      <c r="BX57" t="s">
        <v>592</v>
      </c>
      <c r="BY57" t="s">
        <v>377</v>
      </c>
      <c r="BZ57" t="s">
        <v>393</v>
      </c>
      <c r="CA57" t="s">
        <v>593</v>
      </c>
      <c r="CB57" t="s">
        <v>586</v>
      </c>
      <c r="CC57" t="s">
        <v>395</v>
      </c>
      <c r="CD57">
        <v>12</v>
      </c>
    </row>
    <row r="58" spans="1:82">
      <c r="A58">
        <v>20</v>
      </c>
      <c r="B58" t="s">
        <v>275</v>
      </c>
      <c r="N58">
        <v>96</v>
      </c>
      <c r="P58">
        <v>900</v>
      </c>
      <c r="Y58">
        <v>96</v>
      </c>
      <c r="AB58">
        <v>36</v>
      </c>
      <c r="BC58">
        <v>24</v>
      </c>
      <c r="BE58">
        <v>12</v>
      </c>
      <c r="BH58">
        <v>48</v>
      </c>
      <c r="BI58">
        <v>60</v>
      </c>
      <c r="BK58" t="s">
        <v>172</v>
      </c>
      <c r="BL58">
        <v>1272</v>
      </c>
      <c r="BM58" t="s">
        <v>572</v>
      </c>
      <c r="BN58" t="s">
        <v>580</v>
      </c>
      <c r="BO58" t="s">
        <v>628</v>
      </c>
      <c r="BP58" t="s">
        <v>275</v>
      </c>
      <c r="BQ58" t="s">
        <v>275</v>
      </c>
      <c r="BR58" t="s">
        <v>172</v>
      </c>
      <c r="BS58">
        <v>1272</v>
      </c>
      <c r="BT58">
        <v>13.241300000000001</v>
      </c>
      <c r="BU58">
        <v>14.300599999999999</v>
      </c>
      <c r="BV58">
        <v>16842.9336</v>
      </c>
      <c r="BW58">
        <v>18190.3632</v>
      </c>
      <c r="BX58" t="s">
        <v>594</v>
      </c>
      <c r="BY58" t="s">
        <v>377</v>
      </c>
      <c r="BZ58" t="s">
        <v>393</v>
      </c>
      <c r="CA58" t="s">
        <v>595</v>
      </c>
      <c r="CB58" t="s">
        <v>596</v>
      </c>
      <c r="CC58" t="s">
        <v>395</v>
      </c>
      <c r="CD58">
        <v>12</v>
      </c>
    </row>
    <row r="59" spans="1:82">
      <c r="A59">
        <v>20</v>
      </c>
      <c r="B59" t="s">
        <v>276</v>
      </c>
      <c r="F59">
        <v>120</v>
      </c>
      <c r="K59">
        <v>96</v>
      </c>
      <c r="M59">
        <v>600</v>
      </c>
      <c r="P59">
        <v>300</v>
      </c>
      <c r="Q59">
        <v>600</v>
      </c>
      <c r="R59">
        <v>300</v>
      </c>
      <c r="U59">
        <v>120</v>
      </c>
      <c r="Y59">
        <v>60</v>
      </c>
      <c r="AB59">
        <v>36</v>
      </c>
      <c r="AF59">
        <v>120</v>
      </c>
      <c r="AH59">
        <v>24</v>
      </c>
      <c r="AJ59">
        <v>48</v>
      </c>
      <c r="AR59">
        <v>24</v>
      </c>
      <c r="BE59">
        <v>12</v>
      </c>
      <c r="BH59">
        <v>48</v>
      </c>
      <c r="BI59">
        <v>60</v>
      </c>
      <c r="BK59" t="s">
        <v>172</v>
      </c>
      <c r="BL59">
        <v>2568</v>
      </c>
      <c r="BM59" t="s">
        <v>573</v>
      </c>
      <c r="BN59" t="s">
        <v>581</v>
      </c>
      <c r="BO59" t="s">
        <v>628</v>
      </c>
      <c r="BP59" t="s">
        <v>276</v>
      </c>
      <c r="BQ59" t="s">
        <v>276</v>
      </c>
      <c r="BR59" t="s">
        <v>172</v>
      </c>
      <c r="BS59">
        <v>2568</v>
      </c>
      <c r="BT59">
        <v>8.9850999999999992</v>
      </c>
      <c r="BU59">
        <v>9.7039000000000009</v>
      </c>
      <c r="BV59">
        <v>23073.736799999999</v>
      </c>
      <c r="BW59">
        <v>24919.615200000004</v>
      </c>
      <c r="BX59" t="s">
        <v>597</v>
      </c>
      <c r="BY59" t="s">
        <v>377</v>
      </c>
      <c r="BZ59" t="s">
        <v>393</v>
      </c>
      <c r="CA59" t="s">
        <v>598</v>
      </c>
      <c r="CB59" t="s">
        <v>596</v>
      </c>
      <c r="CC59" t="s">
        <v>395</v>
      </c>
      <c r="CD59">
        <v>12</v>
      </c>
    </row>
    <row r="60" spans="1:82">
      <c r="A60">
        <v>20</v>
      </c>
      <c r="B60" t="s">
        <v>277</v>
      </c>
      <c r="C60">
        <v>24</v>
      </c>
      <c r="M60">
        <v>480</v>
      </c>
      <c r="N60">
        <v>396</v>
      </c>
      <c r="P60">
        <v>348</v>
      </c>
      <c r="U60">
        <v>252</v>
      </c>
      <c r="Y60">
        <v>216</v>
      </c>
      <c r="AB60">
        <v>24</v>
      </c>
      <c r="AL60">
        <v>96</v>
      </c>
      <c r="BB60">
        <v>24</v>
      </c>
      <c r="BC60">
        <v>24</v>
      </c>
      <c r="BD60">
        <v>72</v>
      </c>
      <c r="BH60">
        <v>36</v>
      </c>
      <c r="BI60">
        <v>24</v>
      </c>
      <c r="BK60" t="s">
        <v>172</v>
      </c>
      <c r="BL60">
        <v>2016</v>
      </c>
      <c r="BM60" t="s">
        <v>574</v>
      </c>
      <c r="BN60" t="s">
        <v>582</v>
      </c>
      <c r="BO60" t="s">
        <v>628</v>
      </c>
      <c r="BP60" t="s">
        <v>277</v>
      </c>
      <c r="BQ60" t="s">
        <v>277</v>
      </c>
      <c r="BR60" t="s">
        <v>172</v>
      </c>
      <c r="BS60">
        <v>2016</v>
      </c>
      <c r="BT60">
        <v>8.9850999999999992</v>
      </c>
      <c r="BU60">
        <v>9.7039000000000009</v>
      </c>
      <c r="BV60">
        <v>18113.961599999999</v>
      </c>
      <c r="BW60">
        <v>19563.062400000003</v>
      </c>
      <c r="BX60" t="s">
        <v>599</v>
      </c>
      <c r="BY60" t="s">
        <v>377</v>
      </c>
      <c r="BZ60" t="s">
        <v>393</v>
      </c>
      <c r="CA60" t="s">
        <v>600</v>
      </c>
      <c r="CB60" t="s">
        <v>596</v>
      </c>
      <c r="CC60" t="s">
        <v>395</v>
      </c>
      <c r="CD60">
        <v>12</v>
      </c>
    </row>
    <row r="61" spans="1:82">
      <c r="A61">
        <v>20</v>
      </c>
      <c r="B61" t="s">
        <v>278</v>
      </c>
      <c r="AS61">
        <v>60</v>
      </c>
      <c r="BK61" t="s">
        <v>172</v>
      </c>
      <c r="BL61">
        <v>60</v>
      </c>
      <c r="BM61" t="s">
        <v>575</v>
      </c>
      <c r="BN61" t="s">
        <v>583</v>
      </c>
      <c r="BO61" t="s">
        <v>628</v>
      </c>
      <c r="BP61" t="s">
        <v>278</v>
      </c>
      <c r="BQ61" t="s">
        <v>278</v>
      </c>
      <c r="BR61" t="s">
        <v>172</v>
      </c>
      <c r="BS61">
        <v>60</v>
      </c>
      <c r="BT61">
        <v>8.9850999999999992</v>
      </c>
      <c r="BU61">
        <v>9.7039000000000009</v>
      </c>
      <c r="BV61">
        <v>539.10599999999999</v>
      </c>
      <c r="BW61">
        <v>582.23400000000004</v>
      </c>
      <c r="BX61" t="s">
        <v>601</v>
      </c>
      <c r="BY61" t="s">
        <v>590</v>
      </c>
      <c r="BZ61" t="s">
        <v>393</v>
      </c>
      <c r="CA61" t="s">
        <v>602</v>
      </c>
      <c r="CB61" t="s">
        <v>596</v>
      </c>
      <c r="CC61" t="s">
        <v>395</v>
      </c>
      <c r="CD61">
        <v>12</v>
      </c>
    </row>
    <row r="62" spans="1:82">
      <c r="A62">
        <v>22</v>
      </c>
      <c r="B62" t="s">
        <v>286</v>
      </c>
      <c r="M62">
        <v>12</v>
      </c>
      <c r="Y62">
        <v>168</v>
      </c>
      <c r="AG62">
        <v>60</v>
      </c>
      <c r="AN62">
        <v>12</v>
      </c>
      <c r="BK62" t="s">
        <v>172</v>
      </c>
      <c r="BL62">
        <v>252</v>
      </c>
      <c r="BM62" t="s">
        <v>603</v>
      </c>
      <c r="BN62" t="s">
        <v>605</v>
      </c>
      <c r="BO62" t="s">
        <v>628</v>
      </c>
      <c r="BP62" t="s">
        <v>286</v>
      </c>
      <c r="BQ62" t="s">
        <v>286</v>
      </c>
      <c r="BR62" t="s">
        <v>172</v>
      </c>
      <c r="BS62">
        <v>252</v>
      </c>
      <c r="BT62">
        <v>135</v>
      </c>
      <c r="BU62">
        <v>145.80000000000001</v>
      </c>
      <c r="BV62">
        <v>34020</v>
      </c>
      <c r="BW62">
        <v>36741.600000000006</v>
      </c>
      <c r="BX62" t="s">
        <v>607</v>
      </c>
      <c r="BY62" t="s">
        <v>357</v>
      </c>
      <c r="BZ62" t="s">
        <v>358</v>
      </c>
      <c r="CA62" t="s">
        <v>657</v>
      </c>
      <c r="CB62" t="s">
        <v>608</v>
      </c>
      <c r="CC62" t="s">
        <v>361</v>
      </c>
      <c r="CD62">
        <v>1</v>
      </c>
    </row>
    <row r="63" spans="1:82">
      <c r="A63">
        <v>22</v>
      </c>
      <c r="B63" t="s">
        <v>287</v>
      </c>
      <c r="M63">
        <v>12</v>
      </c>
      <c r="U63">
        <v>24</v>
      </c>
      <c r="W63">
        <v>12</v>
      </c>
      <c r="Y63">
        <v>120</v>
      </c>
      <c r="BK63" t="s">
        <v>172</v>
      </c>
      <c r="BL63">
        <v>168</v>
      </c>
      <c r="BM63" t="s">
        <v>604</v>
      </c>
      <c r="BN63" t="s">
        <v>606</v>
      </c>
      <c r="BO63" t="s">
        <v>628</v>
      </c>
      <c r="BP63" t="s">
        <v>287</v>
      </c>
      <c r="BQ63" t="s">
        <v>287</v>
      </c>
      <c r="BR63" t="s">
        <v>172</v>
      </c>
      <c r="BS63">
        <v>168</v>
      </c>
      <c r="BT63">
        <v>113</v>
      </c>
      <c r="BU63">
        <v>122.04</v>
      </c>
      <c r="BV63">
        <v>18984</v>
      </c>
      <c r="BW63">
        <v>20502.72</v>
      </c>
      <c r="BX63" t="s">
        <v>609</v>
      </c>
      <c r="BY63" t="s">
        <v>357</v>
      </c>
      <c r="BZ63" t="s">
        <v>358</v>
      </c>
      <c r="CA63" t="s">
        <v>610</v>
      </c>
      <c r="CB63" t="s">
        <v>611</v>
      </c>
      <c r="CC63" t="s">
        <v>361</v>
      </c>
      <c r="CD63">
        <v>1</v>
      </c>
    </row>
    <row r="64" spans="1:82">
      <c r="A64">
        <v>25</v>
      </c>
      <c r="B64" t="s">
        <v>166</v>
      </c>
      <c r="P64">
        <v>12</v>
      </c>
      <c r="BJ64" s="66">
        <f t="shared" ref="BJ64:BJ67" si="0">SUBTOTAL(9,C64:BI64)</f>
        <v>12</v>
      </c>
      <c r="BK64" t="s">
        <v>172</v>
      </c>
      <c r="BL64">
        <v>12</v>
      </c>
      <c r="BM64" t="s">
        <v>612</v>
      </c>
      <c r="BN64" t="s">
        <v>616</v>
      </c>
      <c r="BO64" t="s">
        <v>628</v>
      </c>
      <c r="BP64" t="s">
        <v>166</v>
      </c>
      <c r="BQ64" t="s">
        <v>166</v>
      </c>
      <c r="BR64" t="s">
        <v>172</v>
      </c>
      <c r="BS64">
        <v>12</v>
      </c>
      <c r="BT64">
        <v>195.1</v>
      </c>
      <c r="BU64">
        <v>234.12</v>
      </c>
      <c r="BV64">
        <v>2341.1999999999998</v>
      </c>
      <c r="BW64">
        <v>2809.44</v>
      </c>
      <c r="BX64" t="s">
        <v>620</v>
      </c>
      <c r="BY64" t="s">
        <v>621</v>
      </c>
      <c r="BZ64" t="s">
        <v>622</v>
      </c>
      <c r="CA64" t="s">
        <v>652</v>
      </c>
      <c r="CB64" t="s">
        <v>623</v>
      </c>
      <c r="CC64" t="s">
        <v>422</v>
      </c>
      <c r="CD64" s="66">
        <v>12</v>
      </c>
    </row>
    <row r="65" spans="1:82">
      <c r="A65">
        <v>25</v>
      </c>
      <c r="B65" t="s">
        <v>167</v>
      </c>
      <c r="O65">
        <v>12</v>
      </c>
      <c r="BJ65" s="66">
        <f t="shared" si="0"/>
        <v>12</v>
      </c>
      <c r="BK65" t="s">
        <v>172</v>
      </c>
      <c r="BL65">
        <v>12</v>
      </c>
      <c r="BM65" t="s">
        <v>613</v>
      </c>
      <c r="BN65" t="s">
        <v>617</v>
      </c>
      <c r="BO65" t="s">
        <v>628</v>
      </c>
      <c r="BP65" t="s">
        <v>167</v>
      </c>
      <c r="BQ65" t="s">
        <v>167</v>
      </c>
      <c r="BR65" t="s">
        <v>172</v>
      </c>
      <c r="BS65">
        <v>12</v>
      </c>
      <c r="BT65">
        <v>47.51</v>
      </c>
      <c r="BU65">
        <v>57.01</v>
      </c>
      <c r="BV65">
        <v>570.12</v>
      </c>
      <c r="BW65">
        <v>684.12</v>
      </c>
      <c r="BX65" t="s">
        <v>624</v>
      </c>
      <c r="BY65" t="s">
        <v>621</v>
      </c>
      <c r="BZ65" t="s">
        <v>622</v>
      </c>
      <c r="CA65" t="s">
        <v>653</v>
      </c>
      <c r="CB65" t="s">
        <v>623</v>
      </c>
      <c r="CC65" t="s">
        <v>422</v>
      </c>
      <c r="CD65" s="66">
        <v>12</v>
      </c>
    </row>
    <row r="66" spans="1:82">
      <c r="A66">
        <v>25</v>
      </c>
      <c r="B66" t="s">
        <v>168</v>
      </c>
      <c r="O66">
        <v>12</v>
      </c>
      <c r="BJ66" s="66">
        <f t="shared" si="0"/>
        <v>12</v>
      </c>
      <c r="BK66" t="s">
        <v>172</v>
      </c>
      <c r="BL66">
        <v>12</v>
      </c>
      <c r="BM66" t="s">
        <v>614</v>
      </c>
      <c r="BN66" t="s">
        <v>618</v>
      </c>
      <c r="BO66" t="s">
        <v>628</v>
      </c>
      <c r="BP66" t="s">
        <v>168</v>
      </c>
      <c r="BQ66" t="s">
        <v>168</v>
      </c>
      <c r="BR66" t="s">
        <v>172</v>
      </c>
      <c r="BS66">
        <v>12</v>
      </c>
      <c r="BT66">
        <v>43.21</v>
      </c>
      <c r="BU66">
        <v>51.85</v>
      </c>
      <c r="BV66">
        <v>518.52</v>
      </c>
      <c r="BW66">
        <v>622.20000000000005</v>
      </c>
      <c r="BX66" t="s">
        <v>625</v>
      </c>
      <c r="BY66" t="s">
        <v>621</v>
      </c>
      <c r="BZ66" t="s">
        <v>622</v>
      </c>
      <c r="CA66" t="s">
        <v>654</v>
      </c>
      <c r="CB66" t="s">
        <v>623</v>
      </c>
      <c r="CC66" t="s">
        <v>422</v>
      </c>
      <c r="CD66" s="66">
        <v>12</v>
      </c>
    </row>
    <row r="67" spans="1:82">
      <c r="A67">
        <v>25</v>
      </c>
      <c r="B67" t="s">
        <v>169</v>
      </c>
      <c r="BG67">
        <v>12</v>
      </c>
      <c r="BJ67" s="66">
        <f t="shared" si="0"/>
        <v>12</v>
      </c>
      <c r="BK67" t="s">
        <v>172</v>
      </c>
      <c r="BL67">
        <v>12</v>
      </c>
      <c r="BM67" t="s">
        <v>615</v>
      </c>
      <c r="BN67" t="s">
        <v>619</v>
      </c>
      <c r="BO67" t="s">
        <v>628</v>
      </c>
      <c r="BP67" t="s">
        <v>169</v>
      </c>
      <c r="BQ67" t="s">
        <v>169</v>
      </c>
      <c r="BR67" t="s">
        <v>172</v>
      </c>
      <c r="BS67">
        <v>12</v>
      </c>
      <c r="BT67">
        <v>38.200000000000003</v>
      </c>
      <c r="BU67">
        <v>45.85</v>
      </c>
      <c r="BV67">
        <v>458.40000000000003</v>
      </c>
      <c r="BW67">
        <v>550.20000000000005</v>
      </c>
      <c r="BX67" t="s">
        <v>626</v>
      </c>
      <c r="BY67" t="s">
        <v>621</v>
      </c>
      <c r="BZ67" t="s">
        <v>622</v>
      </c>
      <c r="CA67" t="s">
        <v>655</v>
      </c>
      <c r="CB67" t="s">
        <v>623</v>
      </c>
      <c r="CC67" t="s">
        <v>422</v>
      </c>
      <c r="CD67" s="66">
        <v>12</v>
      </c>
    </row>
  </sheetData>
  <autoFilter ref="A1:CD66" xr:uid="{1A60BA39-8EE2-48E7-B0F4-6635BBD929B8}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44EBD-E672-44C8-A17E-42DD514CC4CC}">
  <dimension ref="A1:R77"/>
  <sheetViews>
    <sheetView workbookViewId="0">
      <selection activeCell="M2" sqref="M2"/>
    </sheetView>
  </sheetViews>
  <sheetFormatPr defaultRowHeight="15"/>
  <cols>
    <col min="1" max="11" width="9.140625" style="66"/>
    <col min="12" max="13" width="10.140625" style="72" bestFit="1" customWidth="1"/>
    <col min="14" max="16384" width="9.140625" style="66"/>
  </cols>
  <sheetData>
    <row r="1" spans="1:18">
      <c r="A1" s="66" t="s">
        <v>316</v>
      </c>
      <c r="B1" s="66" t="s">
        <v>422</v>
      </c>
      <c r="L1" s="72">
        <f>SUM(L4:L77)/2</f>
        <v>349652.83999999985</v>
      </c>
      <c r="M1" s="72">
        <f>SUM(M4:M77)/2</f>
        <v>419624.3</v>
      </c>
    </row>
    <row r="3" spans="1:18">
      <c r="A3" s="67" t="s">
        <v>796</v>
      </c>
      <c r="B3" s="67" t="s">
        <v>795</v>
      </c>
      <c r="C3" s="67" t="s">
        <v>303</v>
      </c>
      <c r="D3" s="67" t="s">
        <v>627</v>
      </c>
      <c r="E3" s="67" t="s">
        <v>629</v>
      </c>
      <c r="F3" s="67" t="s">
        <v>158</v>
      </c>
      <c r="G3" s="67" t="s">
        <v>305</v>
      </c>
      <c r="H3" s="67" t="s">
        <v>171</v>
      </c>
      <c r="I3" s="67"/>
      <c r="J3" s="67" t="s">
        <v>307</v>
      </c>
      <c r="K3" s="67" t="s">
        <v>308</v>
      </c>
      <c r="L3" s="76"/>
      <c r="M3" s="76"/>
      <c r="N3" s="67" t="s">
        <v>311</v>
      </c>
      <c r="O3" s="67" t="s">
        <v>312</v>
      </c>
      <c r="P3" s="67" t="s">
        <v>313</v>
      </c>
      <c r="Q3" s="67" t="s">
        <v>314</v>
      </c>
      <c r="R3" s="67" t="s">
        <v>315</v>
      </c>
    </row>
    <row r="4" spans="1:18">
      <c r="A4" s="75" t="s">
        <v>68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7">
        <v>2000.6399999999999</v>
      </c>
      <c r="M4" s="77">
        <v>2400.4799999999996</v>
      </c>
      <c r="N4" s="75"/>
      <c r="O4" s="75"/>
      <c r="P4" s="75"/>
      <c r="Q4" s="75"/>
      <c r="R4" s="75"/>
    </row>
    <row r="5" spans="1:18">
      <c r="A5" s="67"/>
      <c r="B5" s="67" t="s">
        <v>406</v>
      </c>
      <c r="C5" s="67" t="s">
        <v>415</v>
      </c>
      <c r="D5" s="67" t="s">
        <v>628</v>
      </c>
      <c r="E5" s="67">
        <v>12</v>
      </c>
      <c r="F5" s="67" t="s">
        <v>239</v>
      </c>
      <c r="G5" s="67" t="s">
        <v>239</v>
      </c>
      <c r="H5" s="67" t="s">
        <v>172</v>
      </c>
      <c r="I5" s="67">
        <v>48</v>
      </c>
      <c r="J5" s="67">
        <v>21.21</v>
      </c>
      <c r="K5" s="67">
        <v>25.45</v>
      </c>
      <c r="L5" s="76">
        <v>1018.08</v>
      </c>
      <c r="M5" s="76">
        <v>1221.5999999999999</v>
      </c>
      <c r="N5" s="67" t="s">
        <v>668</v>
      </c>
      <c r="O5" s="67" t="s">
        <v>377</v>
      </c>
      <c r="P5" s="67" t="s">
        <v>663</v>
      </c>
      <c r="Q5" s="67" t="s">
        <v>641</v>
      </c>
      <c r="R5" s="67" t="s">
        <v>432</v>
      </c>
    </row>
    <row r="6" spans="1:18">
      <c r="A6" s="67"/>
      <c r="B6" s="67" t="s">
        <v>437</v>
      </c>
      <c r="C6" s="67" t="s">
        <v>440</v>
      </c>
      <c r="D6" s="67" t="s">
        <v>628</v>
      </c>
      <c r="E6" s="67">
        <v>12</v>
      </c>
      <c r="F6" s="67" t="s">
        <v>242</v>
      </c>
      <c r="G6" s="67" t="s">
        <v>242</v>
      </c>
      <c r="H6" s="67" t="s">
        <v>172</v>
      </c>
      <c r="I6" s="67">
        <v>48</v>
      </c>
      <c r="J6" s="67">
        <v>20.47</v>
      </c>
      <c r="K6" s="67">
        <v>24.56</v>
      </c>
      <c r="L6" s="76">
        <v>982.56</v>
      </c>
      <c r="M6" s="76">
        <v>1178.8799999999999</v>
      </c>
      <c r="N6" s="67" t="s">
        <v>443</v>
      </c>
      <c r="O6" s="67" t="s">
        <v>377</v>
      </c>
      <c r="P6" s="67" t="s">
        <v>663</v>
      </c>
      <c r="Q6" s="67" t="s">
        <v>643</v>
      </c>
      <c r="R6" s="67" t="s">
        <v>434</v>
      </c>
    </row>
    <row r="7" spans="1:18">
      <c r="A7" s="75" t="s">
        <v>69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7">
        <v>8016.840000000002</v>
      </c>
      <c r="M7" s="77">
        <v>9620.0400000000009</v>
      </c>
      <c r="N7" s="75"/>
      <c r="O7" s="75"/>
      <c r="P7" s="75"/>
      <c r="Q7" s="75"/>
      <c r="R7" s="75"/>
    </row>
    <row r="8" spans="1:18">
      <c r="A8" s="67"/>
      <c r="B8" s="67" t="s">
        <v>402</v>
      </c>
      <c r="C8" s="67" t="s">
        <v>411</v>
      </c>
      <c r="D8" s="67" t="s">
        <v>628</v>
      </c>
      <c r="E8" s="67">
        <v>12</v>
      </c>
      <c r="F8" s="67" t="s">
        <v>235</v>
      </c>
      <c r="G8" s="67" t="s">
        <v>235</v>
      </c>
      <c r="H8" s="67" t="s">
        <v>172</v>
      </c>
      <c r="I8" s="67">
        <v>60</v>
      </c>
      <c r="J8" s="67">
        <v>19.46</v>
      </c>
      <c r="K8" s="67">
        <v>23.35</v>
      </c>
      <c r="L8" s="76">
        <v>1167.6000000000001</v>
      </c>
      <c r="M8" s="76">
        <v>1401</v>
      </c>
      <c r="N8" s="67" t="s">
        <v>664</v>
      </c>
      <c r="O8" s="67" t="s">
        <v>377</v>
      </c>
      <c r="P8" s="67" t="s">
        <v>663</v>
      </c>
      <c r="Q8" s="67" t="s">
        <v>638</v>
      </c>
      <c r="R8" s="67" t="s">
        <v>421</v>
      </c>
    </row>
    <row r="9" spans="1:18">
      <c r="A9" s="67"/>
      <c r="B9" s="67" t="s">
        <v>405</v>
      </c>
      <c r="C9" s="67" t="s">
        <v>414</v>
      </c>
      <c r="D9" s="67" t="s">
        <v>628</v>
      </c>
      <c r="E9" s="67">
        <v>36</v>
      </c>
      <c r="F9" s="67" t="s">
        <v>238</v>
      </c>
      <c r="G9" s="67" t="s">
        <v>238</v>
      </c>
      <c r="H9" s="67" t="s">
        <v>172</v>
      </c>
      <c r="I9" s="67">
        <v>72</v>
      </c>
      <c r="J9" s="67">
        <v>42.76</v>
      </c>
      <c r="K9" s="67">
        <v>51.31</v>
      </c>
      <c r="L9" s="76">
        <v>2565.6</v>
      </c>
      <c r="M9" s="76">
        <v>3078.6000000000004</v>
      </c>
      <c r="N9" s="67" t="s">
        <v>667</v>
      </c>
      <c r="O9" s="67" t="s">
        <v>621</v>
      </c>
      <c r="P9" s="67" t="s">
        <v>622</v>
      </c>
      <c r="Q9" s="67" t="s">
        <v>649</v>
      </c>
      <c r="R9" s="67" t="s">
        <v>430</v>
      </c>
    </row>
    <row r="10" spans="1:18">
      <c r="A10" s="67"/>
      <c r="B10" s="67" t="s">
        <v>406</v>
      </c>
      <c r="C10" s="67" t="s">
        <v>415</v>
      </c>
      <c r="D10" s="67" t="s">
        <v>628</v>
      </c>
      <c r="E10" s="67">
        <v>12</v>
      </c>
      <c r="F10" s="67" t="s">
        <v>239</v>
      </c>
      <c r="G10" s="67" t="s">
        <v>239</v>
      </c>
      <c r="H10" s="67" t="s">
        <v>172</v>
      </c>
      <c r="I10" s="67">
        <v>60</v>
      </c>
      <c r="J10" s="67">
        <v>21.21</v>
      </c>
      <c r="K10" s="67">
        <v>25.45</v>
      </c>
      <c r="L10" s="76">
        <v>1272.6000000000001</v>
      </c>
      <c r="M10" s="76">
        <v>1527</v>
      </c>
      <c r="N10" s="67" t="s">
        <v>668</v>
      </c>
      <c r="O10" s="67" t="s">
        <v>377</v>
      </c>
      <c r="P10" s="67" t="s">
        <v>663</v>
      </c>
      <c r="Q10" s="67" t="s">
        <v>641</v>
      </c>
      <c r="R10" s="67" t="s">
        <v>432</v>
      </c>
    </row>
    <row r="11" spans="1:18">
      <c r="A11" s="67"/>
      <c r="B11" s="67" t="s">
        <v>407</v>
      </c>
      <c r="C11" s="67" t="s">
        <v>416</v>
      </c>
      <c r="D11" s="67" t="s">
        <v>628</v>
      </c>
      <c r="E11" s="67">
        <v>12</v>
      </c>
      <c r="F11" s="67" t="s">
        <v>240</v>
      </c>
      <c r="G11" s="67" t="s">
        <v>240</v>
      </c>
      <c r="H11" s="67" t="s">
        <v>172</v>
      </c>
      <c r="I11" s="67">
        <v>36</v>
      </c>
      <c r="J11" s="67">
        <v>16.18</v>
      </c>
      <c r="K11" s="67">
        <v>19.420000000000002</v>
      </c>
      <c r="L11" s="76">
        <v>582.48</v>
      </c>
      <c r="M11" s="76">
        <v>699.12000000000012</v>
      </c>
      <c r="N11" s="67" t="s">
        <v>669</v>
      </c>
      <c r="O11" s="67" t="s">
        <v>377</v>
      </c>
      <c r="P11" s="67" t="s">
        <v>663</v>
      </c>
      <c r="Q11" s="67" t="s">
        <v>642</v>
      </c>
      <c r="R11" s="67" t="s">
        <v>434</v>
      </c>
    </row>
    <row r="12" spans="1:18">
      <c r="A12" s="67"/>
      <c r="B12" s="67" t="s">
        <v>437</v>
      </c>
      <c r="C12" s="67" t="s">
        <v>440</v>
      </c>
      <c r="D12" s="67" t="s">
        <v>628</v>
      </c>
      <c r="E12" s="67">
        <v>12</v>
      </c>
      <c r="F12" s="67" t="s">
        <v>242</v>
      </c>
      <c r="G12" s="67" t="s">
        <v>242</v>
      </c>
      <c r="H12" s="67" t="s">
        <v>172</v>
      </c>
      <c r="I12" s="67">
        <v>12</v>
      </c>
      <c r="J12" s="67">
        <v>20.47</v>
      </c>
      <c r="K12" s="67">
        <v>24.56</v>
      </c>
      <c r="L12" s="76">
        <v>245.64</v>
      </c>
      <c r="M12" s="76">
        <v>294.71999999999997</v>
      </c>
      <c r="N12" s="67" t="s">
        <v>443</v>
      </c>
      <c r="O12" s="67" t="s">
        <v>377</v>
      </c>
      <c r="P12" s="67" t="s">
        <v>663</v>
      </c>
      <c r="Q12" s="67" t="s">
        <v>643</v>
      </c>
      <c r="R12" s="67" t="s">
        <v>434</v>
      </c>
    </row>
    <row r="13" spans="1:18">
      <c r="A13" s="67"/>
      <c r="B13" s="67" t="s">
        <v>438</v>
      </c>
      <c r="C13" s="67" t="s">
        <v>441</v>
      </c>
      <c r="D13" s="67" t="s">
        <v>628</v>
      </c>
      <c r="E13" s="67">
        <v>12</v>
      </c>
      <c r="F13" s="67" t="s">
        <v>243</v>
      </c>
      <c r="G13" s="67" t="s">
        <v>243</v>
      </c>
      <c r="H13" s="67" t="s">
        <v>172</v>
      </c>
      <c r="I13" s="67">
        <v>12</v>
      </c>
      <c r="J13" s="67">
        <v>17.73</v>
      </c>
      <c r="K13" s="67">
        <v>21.28</v>
      </c>
      <c r="L13" s="76">
        <v>212.76</v>
      </c>
      <c r="M13" s="76">
        <v>255.36</v>
      </c>
      <c r="N13" s="67" t="s">
        <v>446</v>
      </c>
      <c r="O13" s="67" t="s">
        <v>377</v>
      </c>
      <c r="P13" s="67" t="s">
        <v>663</v>
      </c>
      <c r="Q13" s="67" t="s">
        <v>644</v>
      </c>
      <c r="R13" s="67" t="s">
        <v>434</v>
      </c>
    </row>
    <row r="14" spans="1:18">
      <c r="A14" s="67"/>
      <c r="B14" s="67" t="s">
        <v>478</v>
      </c>
      <c r="C14" s="67" t="s">
        <v>482</v>
      </c>
      <c r="D14" s="67" t="s">
        <v>628</v>
      </c>
      <c r="E14" s="67">
        <v>12</v>
      </c>
      <c r="F14" s="67" t="s">
        <v>252</v>
      </c>
      <c r="G14" s="67" t="s">
        <v>252</v>
      </c>
      <c r="H14" s="67" t="s">
        <v>172</v>
      </c>
      <c r="I14" s="67">
        <v>60</v>
      </c>
      <c r="J14" s="81">
        <v>20.079999999999998</v>
      </c>
      <c r="K14" s="81">
        <v>24.1</v>
      </c>
      <c r="L14" s="82">
        <v>1204.8</v>
      </c>
      <c r="M14" s="82">
        <v>1446</v>
      </c>
      <c r="N14" s="67" t="s">
        <v>489</v>
      </c>
      <c r="O14" s="67" t="s">
        <v>377</v>
      </c>
      <c r="P14" s="67" t="s">
        <v>663</v>
      </c>
      <c r="Q14" s="67" t="s">
        <v>646</v>
      </c>
      <c r="R14" s="67" t="s">
        <v>490</v>
      </c>
    </row>
    <row r="15" spans="1:18">
      <c r="A15" s="67"/>
      <c r="B15" s="67" t="s">
        <v>479</v>
      </c>
      <c r="C15" s="67" t="s">
        <v>483</v>
      </c>
      <c r="D15" s="67" t="s">
        <v>628</v>
      </c>
      <c r="E15" s="67">
        <v>12</v>
      </c>
      <c r="F15" s="67" t="s">
        <v>253</v>
      </c>
      <c r="G15" s="67" t="s">
        <v>253</v>
      </c>
      <c r="H15" s="67" t="s">
        <v>172</v>
      </c>
      <c r="I15" s="67">
        <v>36</v>
      </c>
      <c r="J15" s="81">
        <v>15.68</v>
      </c>
      <c r="K15" s="81">
        <v>18.809999999999999</v>
      </c>
      <c r="L15" s="82">
        <v>564.48</v>
      </c>
      <c r="M15" s="82">
        <v>677.16</v>
      </c>
      <c r="N15" s="67" t="s">
        <v>491</v>
      </c>
      <c r="O15" s="67" t="s">
        <v>377</v>
      </c>
      <c r="P15" s="67" t="s">
        <v>663</v>
      </c>
      <c r="Q15" s="67" t="s">
        <v>647</v>
      </c>
      <c r="R15" s="67" t="s">
        <v>492</v>
      </c>
    </row>
    <row r="16" spans="1:18">
      <c r="A16" s="75" t="s">
        <v>65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7">
        <v>429.12</v>
      </c>
      <c r="M16" s="77">
        <v>514.92000000000007</v>
      </c>
      <c r="N16" s="75"/>
      <c r="O16" s="75"/>
      <c r="P16" s="75"/>
      <c r="Q16" s="75"/>
      <c r="R16" s="75"/>
    </row>
    <row r="17" spans="1:18">
      <c r="A17" s="67"/>
      <c r="B17" s="67" t="s">
        <v>478</v>
      </c>
      <c r="C17" s="67" t="s">
        <v>482</v>
      </c>
      <c r="D17" s="67" t="s">
        <v>628</v>
      </c>
      <c r="E17" s="67">
        <v>12</v>
      </c>
      <c r="F17" s="67" t="s">
        <v>252</v>
      </c>
      <c r="G17" s="67" t="s">
        <v>252</v>
      </c>
      <c r="H17" s="67" t="s">
        <v>172</v>
      </c>
      <c r="I17" s="67">
        <v>12</v>
      </c>
      <c r="J17" s="81">
        <v>20.079999999999998</v>
      </c>
      <c r="K17" s="81">
        <v>24.1</v>
      </c>
      <c r="L17" s="82">
        <v>240.95999999999998</v>
      </c>
      <c r="M17" s="82">
        <v>289.20000000000005</v>
      </c>
      <c r="N17" s="67" t="s">
        <v>489</v>
      </c>
      <c r="O17" s="67" t="s">
        <v>377</v>
      </c>
      <c r="P17" s="67" t="s">
        <v>663</v>
      </c>
      <c r="Q17" s="67" t="s">
        <v>646</v>
      </c>
      <c r="R17" s="67" t="s">
        <v>490</v>
      </c>
    </row>
    <row r="18" spans="1:18">
      <c r="A18" s="67"/>
      <c r="B18" s="67" t="s">
        <v>479</v>
      </c>
      <c r="C18" s="67" t="s">
        <v>483</v>
      </c>
      <c r="D18" s="67" t="s">
        <v>628</v>
      </c>
      <c r="E18" s="67">
        <v>12</v>
      </c>
      <c r="F18" s="67" t="s">
        <v>253</v>
      </c>
      <c r="G18" s="67" t="s">
        <v>253</v>
      </c>
      <c r="H18" s="67" t="s">
        <v>172</v>
      </c>
      <c r="I18" s="67">
        <v>12</v>
      </c>
      <c r="J18" s="81">
        <v>15.68</v>
      </c>
      <c r="K18" s="81">
        <v>18.809999999999999</v>
      </c>
      <c r="L18" s="82">
        <v>188.16</v>
      </c>
      <c r="M18" s="82">
        <v>225.71999999999997</v>
      </c>
      <c r="N18" s="67" t="s">
        <v>491</v>
      </c>
      <c r="O18" s="67" t="s">
        <v>377</v>
      </c>
      <c r="P18" s="67" t="s">
        <v>663</v>
      </c>
      <c r="Q18" s="67" t="s">
        <v>647</v>
      </c>
      <c r="R18" s="67" t="s">
        <v>492</v>
      </c>
    </row>
    <row r="19" spans="1:18">
      <c r="A19" s="75" t="s">
        <v>58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7">
        <v>481.91999999999996</v>
      </c>
      <c r="M19" s="77">
        <v>578.40000000000009</v>
      </c>
      <c r="N19" s="75"/>
      <c r="O19" s="75"/>
      <c r="P19" s="75"/>
      <c r="Q19" s="75"/>
      <c r="R19" s="75"/>
    </row>
    <row r="20" spans="1:18">
      <c r="A20" s="67"/>
      <c r="B20" s="67" t="s">
        <v>478</v>
      </c>
      <c r="C20" s="67" t="s">
        <v>482</v>
      </c>
      <c r="D20" s="67" t="s">
        <v>628</v>
      </c>
      <c r="E20" s="67">
        <v>12</v>
      </c>
      <c r="F20" s="67" t="s">
        <v>252</v>
      </c>
      <c r="G20" s="67" t="s">
        <v>252</v>
      </c>
      <c r="H20" s="67" t="s">
        <v>172</v>
      </c>
      <c r="I20" s="67">
        <v>24</v>
      </c>
      <c r="J20" s="81">
        <v>20.079999999999998</v>
      </c>
      <c r="K20" s="81">
        <v>24.1</v>
      </c>
      <c r="L20" s="82">
        <v>481.91999999999996</v>
      </c>
      <c r="M20" s="82">
        <v>578.40000000000009</v>
      </c>
      <c r="N20" s="67" t="s">
        <v>489</v>
      </c>
      <c r="O20" s="67" t="s">
        <v>377</v>
      </c>
      <c r="P20" s="67" t="s">
        <v>663</v>
      </c>
      <c r="Q20" s="67" t="s">
        <v>646</v>
      </c>
      <c r="R20" s="67" t="s">
        <v>490</v>
      </c>
    </row>
    <row r="21" spans="1:18">
      <c r="A21" s="75" t="s">
        <v>50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7">
        <v>585.36</v>
      </c>
      <c r="M21" s="77">
        <v>702.36</v>
      </c>
      <c r="N21" s="75"/>
      <c r="O21" s="75"/>
      <c r="P21" s="75"/>
      <c r="Q21" s="75"/>
      <c r="R21" s="75"/>
    </row>
    <row r="22" spans="1:18">
      <c r="A22" s="67"/>
      <c r="B22" s="67" t="s">
        <v>403</v>
      </c>
      <c r="C22" s="67" t="s">
        <v>412</v>
      </c>
      <c r="D22" s="67" t="s">
        <v>628</v>
      </c>
      <c r="E22" s="67">
        <v>12</v>
      </c>
      <c r="F22" s="67" t="s">
        <v>236</v>
      </c>
      <c r="G22" s="67" t="s">
        <v>236</v>
      </c>
      <c r="H22" s="67" t="s">
        <v>172</v>
      </c>
      <c r="I22" s="67">
        <v>36</v>
      </c>
      <c r="J22" s="67">
        <v>16.260000000000002</v>
      </c>
      <c r="K22" s="67">
        <v>19.510000000000002</v>
      </c>
      <c r="L22" s="76">
        <v>585.36</v>
      </c>
      <c r="M22" s="76">
        <v>702.36</v>
      </c>
      <c r="N22" s="67" t="s">
        <v>665</v>
      </c>
      <c r="O22" s="67" t="s">
        <v>377</v>
      </c>
      <c r="P22" s="67" t="s">
        <v>663</v>
      </c>
      <c r="Q22" s="67" t="s">
        <v>639</v>
      </c>
      <c r="R22" s="67" t="s">
        <v>425</v>
      </c>
    </row>
    <row r="23" spans="1:18">
      <c r="A23" s="75" t="s">
        <v>47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7">
        <v>1147.32</v>
      </c>
      <c r="M23" s="77">
        <v>1376.88</v>
      </c>
      <c r="N23" s="75"/>
      <c r="O23" s="75"/>
      <c r="P23" s="75"/>
      <c r="Q23" s="75"/>
      <c r="R23" s="75"/>
    </row>
    <row r="24" spans="1:18">
      <c r="A24" s="67"/>
      <c r="B24" s="67" t="s">
        <v>406</v>
      </c>
      <c r="C24" s="67" t="s">
        <v>415</v>
      </c>
      <c r="D24" s="67" t="s">
        <v>628</v>
      </c>
      <c r="E24" s="67">
        <v>12</v>
      </c>
      <c r="F24" s="67" t="s">
        <v>239</v>
      </c>
      <c r="G24" s="67" t="s">
        <v>239</v>
      </c>
      <c r="H24" s="67" t="s">
        <v>172</v>
      </c>
      <c r="I24" s="67">
        <v>24</v>
      </c>
      <c r="J24" s="67">
        <v>21.21</v>
      </c>
      <c r="K24" s="67">
        <v>25.45</v>
      </c>
      <c r="L24" s="76">
        <v>509.04</v>
      </c>
      <c r="M24" s="76">
        <v>610.79999999999995</v>
      </c>
      <c r="N24" s="67" t="s">
        <v>668</v>
      </c>
      <c r="O24" s="67" t="s">
        <v>377</v>
      </c>
      <c r="P24" s="67" t="s">
        <v>663</v>
      </c>
      <c r="Q24" s="67" t="s">
        <v>641</v>
      </c>
      <c r="R24" s="67" t="s">
        <v>432</v>
      </c>
    </row>
    <row r="25" spans="1:18">
      <c r="A25" s="67"/>
      <c r="B25" s="67" t="s">
        <v>438</v>
      </c>
      <c r="C25" s="67" t="s">
        <v>441</v>
      </c>
      <c r="D25" s="67" t="s">
        <v>628</v>
      </c>
      <c r="E25" s="67">
        <v>12</v>
      </c>
      <c r="F25" s="67" t="s">
        <v>243</v>
      </c>
      <c r="G25" s="67" t="s">
        <v>243</v>
      </c>
      <c r="H25" s="67" t="s">
        <v>172</v>
      </c>
      <c r="I25" s="67">
        <v>36</v>
      </c>
      <c r="J25" s="67">
        <v>17.73</v>
      </c>
      <c r="K25" s="67">
        <v>21.28</v>
      </c>
      <c r="L25" s="76">
        <v>638.28</v>
      </c>
      <c r="M25" s="76">
        <v>766.08</v>
      </c>
      <c r="N25" s="67" t="s">
        <v>446</v>
      </c>
      <c r="O25" s="67" t="s">
        <v>377</v>
      </c>
      <c r="P25" s="67" t="s">
        <v>663</v>
      </c>
      <c r="Q25" s="67" t="s">
        <v>644</v>
      </c>
      <c r="R25" s="67" t="s">
        <v>434</v>
      </c>
    </row>
    <row r="26" spans="1:18">
      <c r="A26" s="75" t="s">
        <v>40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7">
        <v>245.64</v>
      </c>
      <c r="M26" s="77">
        <v>294.71999999999997</v>
      </c>
      <c r="N26" s="75"/>
      <c r="O26" s="75"/>
      <c r="P26" s="75"/>
      <c r="Q26" s="75"/>
      <c r="R26" s="75"/>
    </row>
    <row r="27" spans="1:18">
      <c r="A27" s="67"/>
      <c r="B27" s="67" t="s">
        <v>437</v>
      </c>
      <c r="C27" s="67" t="s">
        <v>440</v>
      </c>
      <c r="D27" s="67" t="s">
        <v>628</v>
      </c>
      <c r="E27" s="67">
        <v>12</v>
      </c>
      <c r="F27" s="67" t="s">
        <v>242</v>
      </c>
      <c r="G27" s="67" t="s">
        <v>242</v>
      </c>
      <c r="H27" s="67" t="s">
        <v>172</v>
      </c>
      <c r="I27" s="67">
        <v>12</v>
      </c>
      <c r="J27" s="67">
        <v>20.47</v>
      </c>
      <c r="K27" s="67">
        <v>24.56</v>
      </c>
      <c r="L27" s="76">
        <v>245.64</v>
      </c>
      <c r="M27" s="76">
        <v>294.71999999999997</v>
      </c>
      <c r="N27" s="67" t="s">
        <v>443</v>
      </c>
      <c r="O27" s="67" t="s">
        <v>377</v>
      </c>
      <c r="P27" s="67" t="s">
        <v>663</v>
      </c>
      <c r="Q27" s="67" t="s">
        <v>643</v>
      </c>
      <c r="R27" s="67" t="s">
        <v>434</v>
      </c>
    </row>
    <row r="28" spans="1:18">
      <c r="A28" s="75" t="s">
        <v>33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7">
        <v>5358.2400000000007</v>
      </c>
      <c r="M28" s="77">
        <v>6430.0800000000008</v>
      </c>
      <c r="N28" s="75"/>
      <c r="O28" s="75"/>
      <c r="P28" s="75"/>
      <c r="Q28" s="75"/>
      <c r="R28" s="75"/>
    </row>
    <row r="29" spans="1:18">
      <c r="A29" s="67"/>
      <c r="B29" s="67" t="s">
        <v>401</v>
      </c>
      <c r="C29" s="67" t="s">
        <v>409</v>
      </c>
      <c r="D29" s="67" t="s">
        <v>628</v>
      </c>
      <c r="E29" s="67">
        <v>12</v>
      </c>
      <c r="F29" s="67" t="s">
        <v>410</v>
      </c>
      <c r="G29" s="67" t="s">
        <v>410</v>
      </c>
      <c r="H29" s="67" t="s">
        <v>172</v>
      </c>
      <c r="I29" s="67">
        <v>48</v>
      </c>
      <c r="J29" s="67">
        <v>21.69</v>
      </c>
      <c r="K29" s="67">
        <v>26.03</v>
      </c>
      <c r="L29" s="76">
        <v>1041.1200000000001</v>
      </c>
      <c r="M29" s="76">
        <v>1249.44</v>
      </c>
      <c r="N29" s="67" t="s">
        <v>662</v>
      </c>
      <c r="O29" s="67" t="s">
        <v>377</v>
      </c>
      <c r="P29" s="67" t="s">
        <v>663</v>
      </c>
      <c r="Q29" s="67" t="s">
        <v>637</v>
      </c>
      <c r="R29" s="67" t="s">
        <v>421</v>
      </c>
    </row>
    <row r="30" spans="1:18">
      <c r="A30" s="67"/>
      <c r="B30" s="67" t="s">
        <v>403</v>
      </c>
      <c r="C30" s="67" t="s">
        <v>412</v>
      </c>
      <c r="D30" s="67" t="s">
        <v>628</v>
      </c>
      <c r="E30" s="67">
        <v>12</v>
      </c>
      <c r="F30" s="67" t="s">
        <v>236</v>
      </c>
      <c r="G30" s="67" t="s">
        <v>236</v>
      </c>
      <c r="H30" s="67" t="s">
        <v>172</v>
      </c>
      <c r="I30" s="67">
        <v>24</v>
      </c>
      <c r="J30" s="67">
        <v>16.260000000000002</v>
      </c>
      <c r="K30" s="67">
        <v>19.510000000000002</v>
      </c>
      <c r="L30" s="76">
        <v>390.24</v>
      </c>
      <c r="M30" s="76">
        <v>468.24</v>
      </c>
      <c r="N30" s="67" t="s">
        <v>665</v>
      </c>
      <c r="O30" s="67" t="s">
        <v>377</v>
      </c>
      <c r="P30" s="67" t="s">
        <v>663</v>
      </c>
      <c r="Q30" s="67" t="s">
        <v>639</v>
      </c>
      <c r="R30" s="67" t="s">
        <v>425</v>
      </c>
    </row>
    <row r="31" spans="1:18">
      <c r="A31" s="67"/>
      <c r="B31" s="67" t="s">
        <v>404</v>
      </c>
      <c r="C31" s="67" t="s">
        <v>413</v>
      </c>
      <c r="D31" s="67" t="s">
        <v>628</v>
      </c>
      <c r="E31" s="67">
        <v>12</v>
      </c>
      <c r="F31" s="67" t="s">
        <v>237</v>
      </c>
      <c r="G31" s="67" t="s">
        <v>237</v>
      </c>
      <c r="H31" s="67" t="s">
        <v>172</v>
      </c>
      <c r="I31" s="67">
        <v>24</v>
      </c>
      <c r="J31" s="67">
        <v>16.420000000000002</v>
      </c>
      <c r="K31" s="67">
        <v>19.71</v>
      </c>
      <c r="L31" s="76">
        <v>394.08000000000004</v>
      </c>
      <c r="M31" s="76">
        <v>473.04</v>
      </c>
      <c r="N31" s="67" t="s">
        <v>666</v>
      </c>
      <c r="O31" s="67" t="s">
        <v>377</v>
      </c>
      <c r="P31" s="67" t="s">
        <v>663</v>
      </c>
      <c r="Q31" s="67" t="s">
        <v>640</v>
      </c>
      <c r="R31" s="67" t="s">
        <v>421</v>
      </c>
    </row>
    <row r="32" spans="1:18">
      <c r="A32" s="67"/>
      <c r="B32" s="67" t="s">
        <v>405</v>
      </c>
      <c r="C32" s="67" t="s">
        <v>414</v>
      </c>
      <c r="D32" s="67" t="s">
        <v>628</v>
      </c>
      <c r="E32" s="67">
        <v>36</v>
      </c>
      <c r="F32" s="67" t="s">
        <v>238</v>
      </c>
      <c r="G32" s="67" t="s">
        <v>238</v>
      </c>
      <c r="H32" s="67" t="s">
        <v>172</v>
      </c>
      <c r="I32" s="67">
        <v>36</v>
      </c>
      <c r="J32" s="67">
        <v>42.76</v>
      </c>
      <c r="K32" s="67">
        <v>51.31</v>
      </c>
      <c r="L32" s="76">
        <v>1026.24</v>
      </c>
      <c r="M32" s="76">
        <v>1231.44</v>
      </c>
      <c r="N32" s="67" t="s">
        <v>667</v>
      </c>
      <c r="O32" s="67" t="s">
        <v>621</v>
      </c>
      <c r="P32" s="67" t="s">
        <v>622</v>
      </c>
      <c r="Q32" s="67" t="s">
        <v>649</v>
      </c>
      <c r="R32" s="67" t="s">
        <v>430</v>
      </c>
    </row>
    <row r="33" spans="1:18">
      <c r="A33" s="67"/>
      <c r="B33" s="67" t="s">
        <v>407</v>
      </c>
      <c r="C33" s="67" t="s">
        <v>416</v>
      </c>
      <c r="D33" s="67" t="s">
        <v>628</v>
      </c>
      <c r="E33" s="67">
        <v>12</v>
      </c>
      <c r="F33" s="67" t="s">
        <v>240</v>
      </c>
      <c r="G33" s="67" t="s">
        <v>240</v>
      </c>
      <c r="H33" s="67" t="s">
        <v>172</v>
      </c>
      <c r="I33" s="67">
        <v>24</v>
      </c>
      <c r="J33" s="67">
        <v>16.18</v>
      </c>
      <c r="K33" s="67">
        <v>19.420000000000002</v>
      </c>
      <c r="L33" s="76">
        <v>388.32</v>
      </c>
      <c r="M33" s="76">
        <v>466.08000000000004</v>
      </c>
      <c r="N33" s="67" t="s">
        <v>669</v>
      </c>
      <c r="O33" s="67" t="s">
        <v>377</v>
      </c>
      <c r="P33" s="67" t="s">
        <v>663</v>
      </c>
      <c r="Q33" s="67" t="s">
        <v>642</v>
      </c>
      <c r="R33" s="67" t="s">
        <v>434</v>
      </c>
    </row>
    <row r="34" spans="1:18">
      <c r="A34" s="67"/>
      <c r="B34" s="67" t="s">
        <v>408</v>
      </c>
      <c r="C34" s="67" t="s">
        <v>417</v>
      </c>
      <c r="D34" s="67" t="s">
        <v>628</v>
      </c>
      <c r="E34" s="67">
        <v>36</v>
      </c>
      <c r="F34" s="67" t="s">
        <v>241</v>
      </c>
      <c r="G34" s="67" t="s">
        <v>241</v>
      </c>
      <c r="H34" s="67" t="s">
        <v>172</v>
      </c>
      <c r="I34" s="67">
        <v>36</v>
      </c>
      <c r="J34" s="67">
        <v>16.739999999999998</v>
      </c>
      <c r="K34" s="67">
        <v>20.09</v>
      </c>
      <c r="L34" s="76">
        <v>401.76</v>
      </c>
      <c r="M34" s="76">
        <v>482.15999999999997</v>
      </c>
      <c r="N34" s="67" t="s">
        <v>670</v>
      </c>
      <c r="O34" s="67" t="s">
        <v>621</v>
      </c>
      <c r="P34" s="67" t="s">
        <v>622</v>
      </c>
      <c r="Q34" s="67" t="s">
        <v>650</v>
      </c>
      <c r="R34" s="67" t="s">
        <v>436</v>
      </c>
    </row>
    <row r="35" spans="1:18">
      <c r="A35" s="67"/>
      <c r="B35" s="67" t="s">
        <v>478</v>
      </c>
      <c r="C35" s="67" t="s">
        <v>482</v>
      </c>
      <c r="D35" s="67" t="s">
        <v>628</v>
      </c>
      <c r="E35" s="67">
        <v>12</v>
      </c>
      <c r="F35" s="67" t="s">
        <v>252</v>
      </c>
      <c r="G35" s="67" t="s">
        <v>252</v>
      </c>
      <c r="H35" s="67" t="s">
        <v>172</v>
      </c>
      <c r="I35" s="67">
        <v>48</v>
      </c>
      <c r="J35" s="81">
        <v>20.079999999999998</v>
      </c>
      <c r="K35" s="81">
        <v>24.1</v>
      </c>
      <c r="L35" s="82">
        <v>963.83999999999992</v>
      </c>
      <c r="M35" s="82">
        <v>1156.8000000000002</v>
      </c>
      <c r="N35" s="67" t="s">
        <v>489</v>
      </c>
      <c r="O35" s="67" t="s">
        <v>377</v>
      </c>
      <c r="P35" s="67" t="s">
        <v>663</v>
      </c>
      <c r="Q35" s="67" t="s">
        <v>646</v>
      </c>
      <c r="R35" s="67" t="s">
        <v>490</v>
      </c>
    </row>
    <row r="36" spans="1:18">
      <c r="A36" s="67"/>
      <c r="B36" s="67" t="s">
        <v>479</v>
      </c>
      <c r="C36" s="67" t="s">
        <v>483</v>
      </c>
      <c r="D36" s="67" t="s">
        <v>628</v>
      </c>
      <c r="E36" s="67">
        <v>12</v>
      </c>
      <c r="F36" s="67" t="s">
        <v>253</v>
      </c>
      <c r="G36" s="67" t="s">
        <v>253</v>
      </c>
      <c r="H36" s="67" t="s">
        <v>172</v>
      </c>
      <c r="I36" s="67">
        <v>48</v>
      </c>
      <c r="J36" s="81">
        <v>15.68</v>
      </c>
      <c r="K36" s="81">
        <v>18.809999999999999</v>
      </c>
      <c r="L36" s="82">
        <v>752.64</v>
      </c>
      <c r="M36" s="82">
        <v>902.87999999999988</v>
      </c>
      <c r="N36" s="67" t="s">
        <v>491</v>
      </c>
      <c r="O36" s="67" t="s">
        <v>377</v>
      </c>
      <c r="P36" s="67" t="s">
        <v>663</v>
      </c>
      <c r="Q36" s="67" t="s">
        <v>647</v>
      </c>
      <c r="R36" s="67" t="s">
        <v>492</v>
      </c>
    </row>
    <row r="37" spans="1:18">
      <c r="A37" s="75" t="s">
        <v>28</v>
      </c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7">
        <v>3628.8</v>
      </c>
      <c r="M37" s="77">
        <v>4355.04</v>
      </c>
      <c r="N37" s="75"/>
      <c r="O37" s="75"/>
      <c r="P37" s="75"/>
      <c r="Q37" s="75"/>
      <c r="R37" s="75"/>
    </row>
    <row r="38" spans="1:18">
      <c r="A38" s="67"/>
      <c r="B38" s="67" t="s">
        <v>404</v>
      </c>
      <c r="C38" s="67" t="s">
        <v>413</v>
      </c>
      <c r="D38" s="67" t="s">
        <v>628</v>
      </c>
      <c r="E38" s="67">
        <v>12</v>
      </c>
      <c r="F38" s="67" t="s">
        <v>237</v>
      </c>
      <c r="G38" s="67" t="s">
        <v>237</v>
      </c>
      <c r="H38" s="67" t="s">
        <v>172</v>
      </c>
      <c r="I38" s="67">
        <v>96</v>
      </c>
      <c r="J38" s="67">
        <v>16.420000000000002</v>
      </c>
      <c r="K38" s="67">
        <v>19.71</v>
      </c>
      <c r="L38" s="76">
        <v>1576.3200000000002</v>
      </c>
      <c r="M38" s="76">
        <v>1892.16</v>
      </c>
      <c r="N38" s="67" t="s">
        <v>666</v>
      </c>
      <c r="O38" s="67" t="s">
        <v>377</v>
      </c>
      <c r="P38" s="67" t="s">
        <v>663</v>
      </c>
      <c r="Q38" s="67" t="s">
        <v>640</v>
      </c>
      <c r="R38" s="67" t="s">
        <v>421</v>
      </c>
    </row>
    <row r="39" spans="1:18">
      <c r="A39" s="67"/>
      <c r="B39" s="67" t="s">
        <v>405</v>
      </c>
      <c r="C39" s="67" t="s">
        <v>414</v>
      </c>
      <c r="D39" s="67" t="s">
        <v>628</v>
      </c>
      <c r="E39" s="67">
        <v>36</v>
      </c>
      <c r="F39" s="67" t="s">
        <v>238</v>
      </c>
      <c r="G39" s="67" t="s">
        <v>238</v>
      </c>
      <c r="H39" s="67" t="s">
        <v>172</v>
      </c>
      <c r="I39" s="67">
        <v>36</v>
      </c>
      <c r="J39" s="67">
        <v>42.76</v>
      </c>
      <c r="K39" s="67">
        <v>51.31</v>
      </c>
      <c r="L39" s="76">
        <v>2052.48</v>
      </c>
      <c r="M39" s="76">
        <v>2462.88</v>
      </c>
      <c r="N39" s="67" t="s">
        <v>667</v>
      </c>
      <c r="O39" s="67" t="s">
        <v>621</v>
      </c>
      <c r="P39" s="67" t="s">
        <v>622</v>
      </c>
      <c r="Q39" s="67" t="s">
        <v>649</v>
      </c>
      <c r="R39" s="67" t="s">
        <v>430</v>
      </c>
    </row>
    <row r="40" spans="1:18">
      <c r="A40" s="75" t="s">
        <v>31</v>
      </c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7">
        <v>88070.159999999974</v>
      </c>
      <c r="M40" s="77">
        <v>105685.44</v>
      </c>
      <c r="N40" s="75"/>
      <c r="O40" s="75"/>
      <c r="P40" s="75"/>
      <c r="Q40" s="75"/>
      <c r="R40" s="75"/>
    </row>
    <row r="41" spans="1:18">
      <c r="A41" s="67"/>
      <c r="B41" s="67" t="s">
        <v>401</v>
      </c>
      <c r="C41" s="67" t="s">
        <v>409</v>
      </c>
      <c r="D41" s="67" t="s">
        <v>628</v>
      </c>
      <c r="E41" s="67">
        <v>12</v>
      </c>
      <c r="F41" s="67" t="s">
        <v>410</v>
      </c>
      <c r="G41" s="67" t="s">
        <v>410</v>
      </c>
      <c r="H41" s="67" t="s">
        <v>172</v>
      </c>
      <c r="I41" s="67">
        <v>120</v>
      </c>
      <c r="J41" s="67">
        <v>21.69</v>
      </c>
      <c r="K41" s="67">
        <v>26.03</v>
      </c>
      <c r="L41" s="76">
        <v>2602.8000000000002</v>
      </c>
      <c r="M41" s="76">
        <v>3123.6000000000004</v>
      </c>
      <c r="N41" s="67" t="s">
        <v>662</v>
      </c>
      <c r="O41" s="67" t="s">
        <v>377</v>
      </c>
      <c r="P41" s="67" t="s">
        <v>663</v>
      </c>
      <c r="Q41" s="67" t="s">
        <v>637</v>
      </c>
      <c r="R41" s="67" t="s">
        <v>421</v>
      </c>
    </row>
    <row r="42" spans="1:18">
      <c r="A42" s="67"/>
      <c r="B42" s="67" t="s">
        <v>402</v>
      </c>
      <c r="C42" s="67" t="s">
        <v>411</v>
      </c>
      <c r="D42" s="67" t="s">
        <v>628</v>
      </c>
      <c r="E42" s="67">
        <v>12</v>
      </c>
      <c r="F42" s="67" t="s">
        <v>235</v>
      </c>
      <c r="G42" s="67" t="s">
        <v>235</v>
      </c>
      <c r="H42" s="67" t="s">
        <v>172</v>
      </c>
      <c r="I42" s="67">
        <v>2004</v>
      </c>
      <c r="J42" s="67">
        <v>19.46</v>
      </c>
      <c r="K42" s="67">
        <v>23.35</v>
      </c>
      <c r="L42" s="76">
        <v>38997.840000000004</v>
      </c>
      <c r="M42" s="76">
        <v>46793.4</v>
      </c>
      <c r="N42" s="67" t="s">
        <v>664</v>
      </c>
      <c r="O42" s="67" t="s">
        <v>377</v>
      </c>
      <c r="P42" s="67" t="s">
        <v>663</v>
      </c>
      <c r="Q42" s="67" t="s">
        <v>638</v>
      </c>
      <c r="R42" s="67" t="s">
        <v>421</v>
      </c>
    </row>
    <row r="43" spans="1:18">
      <c r="A43" s="67"/>
      <c r="B43" s="67" t="s">
        <v>403</v>
      </c>
      <c r="C43" s="67" t="s">
        <v>412</v>
      </c>
      <c r="D43" s="67" t="s">
        <v>628</v>
      </c>
      <c r="E43" s="67">
        <v>12</v>
      </c>
      <c r="F43" s="67" t="s">
        <v>236</v>
      </c>
      <c r="G43" s="67" t="s">
        <v>236</v>
      </c>
      <c r="H43" s="67" t="s">
        <v>172</v>
      </c>
      <c r="I43" s="67">
        <v>36</v>
      </c>
      <c r="J43" s="67">
        <v>16.260000000000002</v>
      </c>
      <c r="K43" s="67">
        <v>19.510000000000002</v>
      </c>
      <c r="L43" s="76">
        <v>585.36</v>
      </c>
      <c r="M43" s="76">
        <v>702.36</v>
      </c>
      <c r="N43" s="67" t="s">
        <v>665</v>
      </c>
      <c r="O43" s="67" t="s">
        <v>377</v>
      </c>
      <c r="P43" s="67" t="s">
        <v>663</v>
      </c>
      <c r="Q43" s="67" t="s">
        <v>639</v>
      </c>
      <c r="R43" s="67" t="s">
        <v>425</v>
      </c>
    </row>
    <row r="44" spans="1:18">
      <c r="A44" s="67"/>
      <c r="B44" s="67" t="s">
        <v>405</v>
      </c>
      <c r="C44" s="67" t="s">
        <v>414</v>
      </c>
      <c r="D44" s="67" t="s">
        <v>628</v>
      </c>
      <c r="E44" s="67">
        <v>36</v>
      </c>
      <c r="F44" s="67" t="s">
        <v>238</v>
      </c>
      <c r="G44" s="67" t="s">
        <v>238</v>
      </c>
      <c r="H44" s="67" t="s">
        <v>172</v>
      </c>
      <c r="I44" s="67">
        <v>108</v>
      </c>
      <c r="J44" s="67">
        <v>42.76</v>
      </c>
      <c r="K44" s="67">
        <v>51.31</v>
      </c>
      <c r="L44" s="76">
        <v>5131.2</v>
      </c>
      <c r="M44" s="76">
        <v>6157.2000000000007</v>
      </c>
      <c r="N44" s="67" t="s">
        <v>667</v>
      </c>
      <c r="O44" s="67" t="s">
        <v>621</v>
      </c>
      <c r="P44" s="67" t="s">
        <v>622</v>
      </c>
      <c r="Q44" s="67" t="s">
        <v>649</v>
      </c>
      <c r="R44" s="67" t="s">
        <v>430</v>
      </c>
    </row>
    <row r="45" spans="1:18">
      <c r="A45" s="67"/>
      <c r="B45" s="67" t="s">
        <v>407</v>
      </c>
      <c r="C45" s="67" t="s">
        <v>416</v>
      </c>
      <c r="D45" s="67" t="s">
        <v>628</v>
      </c>
      <c r="E45" s="67">
        <v>12</v>
      </c>
      <c r="F45" s="67" t="s">
        <v>240</v>
      </c>
      <c r="G45" s="67" t="s">
        <v>240</v>
      </c>
      <c r="H45" s="67" t="s">
        <v>172</v>
      </c>
      <c r="I45" s="67">
        <v>156</v>
      </c>
      <c r="J45" s="67">
        <v>16.18</v>
      </c>
      <c r="K45" s="67">
        <v>19.420000000000002</v>
      </c>
      <c r="L45" s="76">
        <v>2524.08</v>
      </c>
      <c r="M45" s="76">
        <v>3029.5200000000004</v>
      </c>
      <c r="N45" s="67" t="s">
        <v>669</v>
      </c>
      <c r="O45" s="67" t="s">
        <v>377</v>
      </c>
      <c r="P45" s="67" t="s">
        <v>663</v>
      </c>
      <c r="Q45" s="67" t="s">
        <v>642</v>
      </c>
      <c r="R45" s="67" t="s">
        <v>434</v>
      </c>
    </row>
    <row r="46" spans="1:18">
      <c r="A46" s="67"/>
      <c r="B46" s="67" t="s">
        <v>408</v>
      </c>
      <c r="C46" s="67" t="s">
        <v>417</v>
      </c>
      <c r="D46" s="67" t="s">
        <v>628</v>
      </c>
      <c r="E46" s="67">
        <v>36</v>
      </c>
      <c r="F46" s="67" t="s">
        <v>241</v>
      </c>
      <c r="G46" s="67" t="s">
        <v>241</v>
      </c>
      <c r="H46" s="67" t="s">
        <v>172</v>
      </c>
      <c r="I46" s="67">
        <v>1116</v>
      </c>
      <c r="J46" s="67">
        <v>16.739999999999998</v>
      </c>
      <c r="K46" s="67">
        <v>20.09</v>
      </c>
      <c r="L46" s="76">
        <v>18681.839999999997</v>
      </c>
      <c r="M46" s="76">
        <v>22420.44</v>
      </c>
      <c r="N46" s="67" t="s">
        <v>670</v>
      </c>
      <c r="O46" s="67" t="s">
        <v>621</v>
      </c>
      <c r="P46" s="67" t="s">
        <v>622</v>
      </c>
      <c r="Q46" s="67" t="s">
        <v>650</v>
      </c>
      <c r="R46" s="67" t="s">
        <v>436</v>
      </c>
    </row>
    <row r="47" spans="1:18">
      <c r="A47" s="67"/>
      <c r="B47" s="67" t="s">
        <v>437</v>
      </c>
      <c r="C47" s="67" t="s">
        <v>440</v>
      </c>
      <c r="D47" s="67" t="s">
        <v>628</v>
      </c>
      <c r="E47" s="67">
        <v>12</v>
      </c>
      <c r="F47" s="67" t="s">
        <v>242</v>
      </c>
      <c r="G47" s="67" t="s">
        <v>242</v>
      </c>
      <c r="H47" s="67" t="s">
        <v>172</v>
      </c>
      <c r="I47" s="67">
        <v>120</v>
      </c>
      <c r="J47" s="67">
        <v>20.47</v>
      </c>
      <c r="K47" s="67">
        <v>24.56</v>
      </c>
      <c r="L47" s="76">
        <v>2456.3999999999996</v>
      </c>
      <c r="M47" s="76">
        <v>2947.2</v>
      </c>
      <c r="N47" s="67" t="s">
        <v>443</v>
      </c>
      <c r="O47" s="67" t="s">
        <v>377</v>
      </c>
      <c r="P47" s="67" t="s">
        <v>663</v>
      </c>
      <c r="Q47" s="67" t="s">
        <v>643</v>
      </c>
      <c r="R47" s="67" t="s">
        <v>434</v>
      </c>
    </row>
    <row r="48" spans="1:18">
      <c r="A48" s="67"/>
      <c r="B48" s="67" t="s">
        <v>438</v>
      </c>
      <c r="C48" s="67" t="s">
        <v>441</v>
      </c>
      <c r="D48" s="67" t="s">
        <v>628</v>
      </c>
      <c r="E48" s="67">
        <v>12</v>
      </c>
      <c r="F48" s="67" t="s">
        <v>243</v>
      </c>
      <c r="G48" s="67" t="s">
        <v>243</v>
      </c>
      <c r="H48" s="67" t="s">
        <v>172</v>
      </c>
      <c r="I48" s="67">
        <v>276</v>
      </c>
      <c r="J48" s="67">
        <v>17.73</v>
      </c>
      <c r="K48" s="67">
        <v>21.28</v>
      </c>
      <c r="L48" s="76">
        <v>4893.4800000000005</v>
      </c>
      <c r="M48" s="76">
        <v>5873.2800000000007</v>
      </c>
      <c r="N48" s="67" t="s">
        <v>446</v>
      </c>
      <c r="O48" s="67" t="s">
        <v>377</v>
      </c>
      <c r="P48" s="67" t="s">
        <v>663</v>
      </c>
      <c r="Q48" s="67" t="s">
        <v>644</v>
      </c>
      <c r="R48" s="67" t="s">
        <v>434</v>
      </c>
    </row>
    <row r="49" spans="1:18">
      <c r="A49" s="67"/>
      <c r="B49" s="67" t="s">
        <v>439</v>
      </c>
      <c r="C49" s="67" t="s">
        <v>442</v>
      </c>
      <c r="D49" s="67" t="s">
        <v>628</v>
      </c>
      <c r="E49" s="67">
        <v>12</v>
      </c>
      <c r="F49" s="67" t="s">
        <v>244</v>
      </c>
      <c r="G49" s="67" t="s">
        <v>244</v>
      </c>
      <c r="H49" s="67" t="s">
        <v>172</v>
      </c>
      <c r="I49" s="67">
        <v>420</v>
      </c>
      <c r="J49" s="67">
        <v>21.37</v>
      </c>
      <c r="K49" s="67">
        <v>25.65</v>
      </c>
      <c r="L49" s="76">
        <v>8975.4</v>
      </c>
      <c r="M49" s="76">
        <v>10773</v>
      </c>
      <c r="N49" s="67" t="s">
        <v>447</v>
      </c>
      <c r="O49" s="67" t="s">
        <v>377</v>
      </c>
      <c r="P49" s="67" t="s">
        <v>671</v>
      </c>
      <c r="Q49" s="67" t="s">
        <v>645</v>
      </c>
      <c r="R49" s="67" t="s">
        <v>432</v>
      </c>
    </row>
    <row r="50" spans="1:18">
      <c r="A50" s="67"/>
      <c r="B50" s="67" t="s">
        <v>478</v>
      </c>
      <c r="C50" s="67" t="s">
        <v>482</v>
      </c>
      <c r="D50" s="67" t="s">
        <v>628</v>
      </c>
      <c r="E50" s="67">
        <v>12</v>
      </c>
      <c r="F50" s="67" t="s">
        <v>252</v>
      </c>
      <c r="G50" s="67" t="s">
        <v>252</v>
      </c>
      <c r="H50" s="67" t="s">
        <v>172</v>
      </c>
      <c r="I50" s="67">
        <v>48</v>
      </c>
      <c r="J50" s="81">
        <v>20.079999999999998</v>
      </c>
      <c r="K50" s="81">
        <v>24.1</v>
      </c>
      <c r="L50" s="82">
        <v>963.83999999999992</v>
      </c>
      <c r="M50" s="82">
        <v>1156.8000000000002</v>
      </c>
      <c r="N50" s="67" t="s">
        <v>489</v>
      </c>
      <c r="O50" s="67" t="s">
        <v>377</v>
      </c>
      <c r="P50" s="67" t="s">
        <v>663</v>
      </c>
      <c r="Q50" s="67" t="s">
        <v>646</v>
      </c>
      <c r="R50" s="67" t="s">
        <v>490</v>
      </c>
    </row>
    <row r="51" spans="1:18">
      <c r="A51" s="67"/>
      <c r="B51" s="67" t="s">
        <v>479</v>
      </c>
      <c r="C51" s="67" t="s">
        <v>483</v>
      </c>
      <c r="D51" s="67" t="s">
        <v>628</v>
      </c>
      <c r="E51" s="67">
        <v>12</v>
      </c>
      <c r="F51" s="67" t="s">
        <v>253</v>
      </c>
      <c r="G51" s="67" t="s">
        <v>253</v>
      </c>
      <c r="H51" s="67" t="s">
        <v>172</v>
      </c>
      <c r="I51" s="67">
        <v>144</v>
      </c>
      <c r="J51" s="81">
        <v>15.68</v>
      </c>
      <c r="K51" s="81">
        <v>18.809999999999999</v>
      </c>
      <c r="L51" s="82">
        <v>2257.92</v>
      </c>
      <c r="M51" s="82">
        <v>2708.64</v>
      </c>
      <c r="N51" s="67" t="s">
        <v>491</v>
      </c>
      <c r="O51" s="67" t="s">
        <v>377</v>
      </c>
      <c r="P51" s="67" t="s">
        <v>663</v>
      </c>
      <c r="Q51" s="67" t="s">
        <v>647</v>
      </c>
      <c r="R51" s="67" t="s">
        <v>492</v>
      </c>
    </row>
    <row r="52" spans="1:18">
      <c r="A52" s="75" t="s">
        <v>30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7">
        <v>13014</v>
      </c>
      <c r="M52" s="77">
        <v>15618</v>
      </c>
      <c r="N52" s="75"/>
      <c r="O52" s="75"/>
      <c r="P52" s="75"/>
      <c r="Q52" s="75"/>
      <c r="R52" s="75"/>
    </row>
    <row r="53" spans="1:18">
      <c r="A53" s="67"/>
      <c r="B53" s="67" t="s">
        <v>401</v>
      </c>
      <c r="C53" s="67" t="s">
        <v>409</v>
      </c>
      <c r="D53" s="67" t="s">
        <v>628</v>
      </c>
      <c r="E53" s="67">
        <v>12</v>
      </c>
      <c r="F53" s="67" t="s">
        <v>410</v>
      </c>
      <c r="G53" s="67" t="s">
        <v>410</v>
      </c>
      <c r="H53" s="67" t="s">
        <v>172</v>
      </c>
      <c r="I53" s="67">
        <v>600</v>
      </c>
      <c r="J53" s="67">
        <v>21.69</v>
      </c>
      <c r="K53" s="67">
        <v>26.03</v>
      </c>
      <c r="L53" s="76">
        <v>13014</v>
      </c>
      <c r="M53" s="76">
        <v>15618</v>
      </c>
      <c r="N53" s="67" t="s">
        <v>662</v>
      </c>
      <c r="O53" s="67" t="s">
        <v>377</v>
      </c>
      <c r="P53" s="67" t="s">
        <v>663</v>
      </c>
      <c r="Q53" s="67" t="s">
        <v>637</v>
      </c>
      <c r="R53" s="67" t="s">
        <v>421</v>
      </c>
    </row>
    <row r="54" spans="1:18">
      <c r="A54" s="75" t="s">
        <v>29</v>
      </c>
      <c r="B54" s="75"/>
      <c r="C54" s="75"/>
      <c r="D54" s="75"/>
      <c r="E54" s="75"/>
      <c r="F54" s="75"/>
      <c r="G54" s="75"/>
      <c r="H54" s="75"/>
      <c r="I54" s="75"/>
      <c r="J54" s="75"/>
      <c r="K54" s="75"/>
      <c r="L54" s="77">
        <v>17382.72</v>
      </c>
      <c r="M54" s="77">
        <v>20858.88</v>
      </c>
      <c r="N54" s="75"/>
      <c r="O54" s="75"/>
      <c r="P54" s="75"/>
      <c r="Q54" s="75"/>
      <c r="R54" s="75"/>
    </row>
    <row r="55" spans="1:18">
      <c r="A55" s="67"/>
      <c r="B55" s="67" t="s">
        <v>402</v>
      </c>
      <c r="C55" s="67" t="s">
        <v>411</v>
      </c>
      <c r="D55" s="67" t="s">
        <v>628</v>
      </c>
      <c r="E55" s="67">
        <v>12</v>
      </c>
      <c r="F55" s="67" t="s">
        <v>235</v>
      </c>
      <c r="G55" s="67" t="s">
        <v>235</v>
      </c>
      <c r="H55" s="67" t="s">
        <v>172</v>
      </c>
      <c r="I55" s="67">
        <v>300</v>
      </c>
      <c r="J55" s="67">
        <v>19.46</v>
      </c>
      <c r="K55" s="67">
        <v>23.35</v>
      </c>
      <c r="L55" s="76">
        <v>5838</v>
      </c>
      <c r="M55" s="76">
        <v>7005</v>
      </c>
      <c r="N55" s="67" t="s">
        <v>664</v>
      </c>
      <c r="O55" s="67" t="s">
        <v>377</v>
      </c>
      <c r="P55" s="67" t="s">
        <v>663</v>
      </c>
      <c r="Q55" s="67" t="s">
        <v>638</v>
      </c>
      <c r="R55" s="67" t="s">
        <v>421</v>
      </c>
    </row>
    <row r="56" spans="1:18">
      <c r="A56" s="67"/>
      <c r="B56" s="67" t="s">
        <v>403</v>
      </c>
      <c r="C56" s="67" t="s">
        <v>412</v>
      </c>
      <c r="D56" s="67" t="s">
        <v>628</v>
      </c>
      <c r="E56" s="67">
        <v>12</v>
      </c>
      <c r="F56" s="67" t="s">
        <v>236</v>
      </c>
      <c r="G56" s="67" t="s">
        <v>236</v>
      </c>
      <c r="H56" s="67" t="s">
        <v>172</v>
      </c>
      <c r="I56" s="67">
        <v>504</v>
      </c>
      <c r="J56" s="67">
        <v>16.260000000000002</v>
      </c>
      <c r="K56" s="67">
        <v>19.510000000000002</v>
      </c>
      <c r="L56" s="76">
        <v>8195.0400000000009</v>
      </c>
      <c r="M56" s="76">
        <v>9833.0400000000009</v>
      </c>
      <c r="N56" s="67" t="s">
        <v>665</v>
      </c>
      <c r="O56" s="67" t="s">
        <v>377</v>
      </c>
      <c r="P56" s="67" t="s">
        <v>663</v>
      </c>
      <c r="Q56" s="67" t="s">
        <v>639</v>
      </c>
      <c r="R56" s="67" t="s">
        <v>425</v>
      </c>
    </row>
    <row r="57" spans="1:18">
      <c r="A57" s="67"/>
      <c r="B57" s="67" t="s">
        <v>404</v>
      </c>
      <c r="C57" s="67" t="s">
        <v>413</v>
      </c>
      <c r="D57" s="67" t="s">
        <v>628</v>
      </c>
      <c r="E57" s="67">
        <v>12</v>
      </c>
      <c r="F57" s="67" t="s">
        <v>237</v>
      </c>
      <c r="G57" s="67" t="s">
        <v>237</v>
      </c>
      <c r="H57" s="67" t="s">
        <v>172</v>
      </c>
      <c r="I57" s="67">
        <v>204</v>
      </c>
      <c r="J57" s="67">
        <v>16.420000000000002</v>
      </c>
      <c r="K57" s="67">
        <v>19.71</v>
      </c>
      <c r="L57" s="76">
        <v>3349.6800000000003</v>
      </c>
      <c r="M57" s="76">
        <v>4020.84</v>
      </c>
      <c r="N57" s="67" t="s">
        <v>666</v>
      </c>
      <c r="O57" s="67" t="s">
        <v>377</v>
      </c>
      <c r="P57" s="67" t="s">
        <v>663</v>
      </c>
      <c r="Q57" s="67" t="s">
        <v>640</v>
      </c>
      <c r="R57" s="67" t="s">
        <v>421</v>
      </c>
    </row>
    <row r="58" spans="1:18">
      <c r="A58" s="75" t="s">
        <v>19</v>
      </c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7">
        <v>13408.199999999997</v>
      </c>
      <c r="M58" s="77">
        <v>16089.960000000001</v>
      </c>
      <c r="N58" s="75"/>
      <c r="O58" s="75"/>
      <c r="P58" s="75"/>
      <c r="Q58" s="75"/>
      <c r="R58" s="75"/>
    </row>
    <row r="59" spans="1:18">
      <c r="A59" s="67"/>
      <c r="B59" s="67" t="s">
        <v>403</v>
      </c>
      <c r="C59" s="67" t="s">
        <v>412</v>
      </c>
      <c r="D59" s="67" t="s">
        <v>628</v>
      </c>
      <c r="E59" s="67">
        <v>12</v>
      </c>
      <c r="F59" s="67" t="s">
        <v>236</v>
      </c>
      <c r="G59" s="67" t="s">
        <v>236</v>
      </c>
      <c r="H59" s="67" t="s">
        <v>172</v>
      </c>
      <c r="I59" s="67">
        <v>48</v>
      </c>
      <c r="J59" s="67">
        <v>16.260000000000002</v>
      </c>
      <c r="K59" s="67">
        <v>19.510000000000002</v>
      </c>
      <c r="L59" s="76">
        <v>780.48</v>
      </c>
      <c r="M59" s="76">
        <v>936.48</v>
      </c>
      <c r="N59" s="67" t="s">
        <v>665</v>
      </c>
      <c r="O59" s="67" t="s">
        <v>377</v>
      </c>
      <c r="P59" s="67" t="s">
        <v>663</v>
      </c>
      <c r="Q59" s="67" t="s">
        <v>639</v>
      </c>
      <c r="R59" s="67" t="s">
        <v>425</v>
      </c>
    </row>
    <row r="60" spans="1:18">
      <c r="A60" s="67"/>
      <c r="B60" s="67" t="s">
        <v>438</v>
      </c>
      <c r="C60" s="67" t="s">
        <v>441</v>
      </c>
      <c r="D60" s="67" t="s">
        <v>628</v>
      </c>
      <c r="E60" s="67">
        <v>12</v>
      </c>
      <c r="F60" s="67" t="s">
        <v>243</v>
      </c>
      <c r="G60" s="67" t="s">
        <v>243</v>
      </c>
      <c r="H60" s="67" t="s">
        <v>172</v>
      </c>
      <c r="I60" s="67">
        <v>60</v>
      </c>
      <c r="J60" s="67">
        <v>17.73</v>
      </c>
      <c r="K60" s="67">
        <v>21.28</v>
      </c>
      <c r="L60" s="76">
        <v>1063.8</v>
      </c>
      <c r="M60" s="76">
        <v>1276.8000000000002</v>
      </c>
      <c r="N60" s="67" t="s">
        <v>446</v>
      </c>
      <c r="O60" s="67" t="s">
        <v>377</v>
      </c>
      <c r="P60" s="67" t="s">
        <v>663</v>
      </c>
      <c r="Q60" s="67" t="s">
        <v>644</v>
      </c>
      <c r="R60" s="67" t="s">
        <v>434</v>
      </c>
    </row>
    <row r="61" spans="1:18">
      <c r="A61" s="67"/>
      <c r="B61" s="67" t="s">
        <v>478</v>
      </c>
      <c r="C61" s="67" t="s">
        <v>482</v>
      </c>
      <c r="D61" s="67" t="s">
        <v>628</v>
      </c>
      <c r="E61" s="67">
        <v>12</v>
      </c>
      <c r="F61" s="67" t="s">
        <v>252</v>
      </c>
      <c r="G61" s="67" t="s">
        <v>252</v>
      </c>
      <c r="H61" s="67" t="s">
        <v>172</v>
      </c>
      <c r="I61" s="67">
        <v>300</v>
      </c>
      <c r="J61" s="81">
        <v>20.079999999999998</v>
      </c>
      <c r="K61" s="81">
        <v>24.1</v>
      </c>
      <c r="L61" s="82">
        <v>6023.9999999999991</v>
      </c>
      <c r="M61" s="82">
        <v>7230</v>
      </c>
      <c r="N61" s="67" t="s">
        <v>489</v>
      </c>
      <c r="O61" s="67" t="s">
        <v>377</v>
      </c>
      <c r="P61" s="67" t="s">
        <v>663</v>
      </c>
      <c r="Q61" s="67" t="s">
        <v>646</v>
      </c>
      <c r="R61" s="67" t="s">
        <v>490</v>
      </c>
    </row>
    <row r="62" spans="1:18">
      <c r="A62" s="67"/>
      <c r="B62" s="67" t="s">
        <v>479</v>
      </c>
      <c r="C62" s="67" t="s">
        <v>483</v>
      </c>
      <c r="D62" s="67" t="s">
        <v>628</v>
      </c>
      <c r="E62" s="67">
        <v>12</v>
      </c>
      <c r="F62" s="67" t="s">
        <v>253</v>
      </c>
      <c r="G62" s="67" t="s">
        <v>253</v>
      </c>
      <c r="H62" s="67" t="s">
        <v>172</v>
      </c>
      <c r="I62" s="67">
        <v>204</v>
      </c>
      <c r="J62" s="81">
        <v>15.68</v>
      </c>
      <c r="K62" s="81">
        <v>18.809999999999999</v>
      </c>
      <c r="L62" s="82">
        <v>3198.72</v>
      </c>
      <c r="M62" s="82">
        <v>3837.24</v>
      </c>
      <c r="N62" s="67" t="s">
        <v>491</v>
      </c>
      <c r="O62" s="67" t="s">
        <v>377</v>
      </c>
      <c r="P62" s="67" t="s">
        <v>663</v>
      </c>
      <c r="Q62" s="67" t="s">
        <v>647</v>
      </c>
      <c r="R62" s="67" t="s">
        <v>492</v>
      </c>
    </row>
    <row r="63" spans="1:18">
      <c r="A63" s="75" t="s">
        <v>16</v>
      </c>
      <c r="B63" s="75"/>
      <c r="C63" s="75"/>
      <c r="D63" s="75"/>
      <c r="E63" s="75"/>
      <c r="F63" s="75"/>
      <c r="G63" s="75"/>
      <c r="H63" s="75"/>
      <c r="I63" s="75"/>
      <c r="J63" s="75"/>
      <c r="K63" s="75"/>
      <c r="L63" s="77">
        <v>44938.2</v>
      </c>
      <c r="M63" s="77">
        <v>53931.600000000006</v>
      </c>
      <c r="N63" s="75"/>
      <c r="O63" s="75"/>
      <c r="P63" s="75"/>
      <c r="Q63" s="75"/>
      <c r="R63" s="75"/>
    </row>
    <row r="64" spans="1:18">
      <c r="A64" s="67"/>
      <c r="B64" s="67" t="s">
        <v>401</v>
      </c>
      <c r="C64" s="67" t="s">
        <v>409</v>
      </c>
      <c r="D64" s="67" t="s">
        <v>628</v>
      </c>
      <c r="E64" s="67">
        <v>12</v>
      </c>
      <c r="F64" s="67" t="s">
        <v>410</v>
      </c>
      <c r="G64" s="67" t="s">
        <v>410</v>
      </c>
      <c r="H64" s="67" t="s">
        <v>172</v>
      </c>
      <c r="I64" s="67">
        <v>960</v>
      </c>
      <c r="J64" s="67">
        <v>21.69</v>
      </c>
      <c r="K64" s="67">
        <v>26.03</v>
      </c>
      <c r="L64" s="76">
        <v>20822.400000000001</v>
      </c>
      <c r="M64" s="76">
        <v>24988.800000000003</v>
      </c>
      <c r="N64" s="67" t="s">
        <v>662</v>
      </c>
      <c r="O64" s="67" t="s">
        <v>377</v>
      </c>
      <c r="P64" s="67" t="s">
        <v>663</v>
      </c>
      <c r="Q64" s="67" t="s">
        <v>637</v>
      </c>
      <c r="R64" s="67" t="s">
        <v>421</v>
      </c>
    </row>
    <row r="65" spans="1:18">
      <c r="A65" s="67"/>
      <c r="B65" s="67" t="s">
        <v>407</v>
      </c>
      <c r="C65" s="67" t="s">
        <v>416</v>
      </c>
      <c r="D65" s="67" t="s">
        <v>628</v>
      </c>
      <c r="E65" s="67">
        <v>12</v>
      </c>
      <c r="F65" s="67" t="s">
        <v>240</v>
      </c>
      <c r="G65" s="67" t="s">
        <v>240</v>
      </c>
      <c r="H65" s="67" t="s">
        <v>172</v>
      </c>
      <c r="I65" s="67">
        <v>600</v>
      </c>
      <c r="J65" s="67">
        <v>16.18</v>
      </c>
      <c r="K65" s="67">
        <v>19.420000000000002</v>
      </c>
      <c r="L65" s="76">
        <v>9708</v>
      </c>
      <c r="M65" s="76">
        <v>11652.000000000002</v>
      </c>
      <c r="N65" s="67" t="s">
        <v>669</v>
      </c>
      <c r="O65" s="67" t="s">
        <v>377</v>
      </c>
      <c r="P65" s="67" t="s">
        <v>663</v>
      </c>
      <c r="Q65" s="67" t="s">
        <v>642</v>
      </c>
      <c r="R65" s="67" t="s">
        <v>434</v>
      </c>
    </row>
    <row r="66" spans="1:18">
      <c r="A66" s="67"/>
      <c r="B66" s="67" t="s">
        <v>438</v>
      </c>
      <c r="C66" s="67" t="s">
        <v>441</v>
      </c>
      <c r="D66" s="67" t="s">
        <v>628</v>
      </c>
      <c r="E66" s="67">
        <v>12</v>
      </c>
      <c r="F66" s="67" t="s">
        <v>243</v>
      </c>
      <c r="G66" s="67" t="s">
        <v>243</v>
      </c>
      <c r="H66" s="67" t="s">
        <v>172</v>
      </c>
      <c r="I66" s="67">
        <v>60</v>
      </c>
      <c r="J66" s="67">
        <v>17.73</v>
      </c>
      <c r="K66" s="67">
        <v>21.28</v>
      </c>
      <c r="L66" s="76">
        <v>1063.8</v>
      </c>
      <c r="M66" s="76">
        <v>1276.8000000000002</v>
      </c>
      <c r="N66" s="67" t="s">
        <v>446</v>
      </c>
      <c r="O66" s="67" t="s">
        <v>377</v>
      </c>
      <c r="P66" s="67" t="s">
        <v>663</v>
      </c>
      <c r="Q66" s="67" t="s">
        <v>644</v>
      </c>
      <c r="R66" s="67" t="s">
        <v>434</v>
      </c>
    </row>
    <row r="67" spans="1:18">
      <c r="A67" s="67"/>
      <c r="B67" s="67" t="s">
        <v>480</v>
      </c>
      <c r="C67" s="67" t="s">
        <v>484</v>
      </c>
      <c r="D67" s="67" t="s">
        <v>628</v>
      </c>
      <c r="E67" s="67">
        <v>12</v>
      </c>
      <c r="F67" s="67" t="s">
        <v>254</v>
      </c>
      <c r="G67" s="67" t="s">
        <v>254</v>
      </c>
      <c r="H67" s="67" t="s">
        <v>172</v>
      </c>
      <c r="I67" s="67">
        <v>600</v>
      </c>
      <c r="J67" s="81">
        <v>22.24</v>
      </c>
      <c r="K67" s="81">
        <v>26.69</v>
      </c>
      <c r="L67" s="82">
        <v>13343.999999999998</v>
      </c>
      <c r="M67" s="82">
        <v>16014</v>
      </c>
      <c r="N67" s="67" t="s">
        <v>493</v>
      </c>
      <c r="O67" s="67" t="s">
        <v>377</v>
      </c>
      <c r="P67" s="67" t="s">
        <v>663</v>
      </c>
      <c r="Q67" s="67" t="s">
        <v>648</v>
      </c>
      <c r="R67" s="67" t="s">
        <v>492</v>
      </c>
    </row>
    <row r="68" spans="1:18">
      <c r="A68" s="75" t="s">
        <v>20</v>
      </c>
      <c r="B68" s="75"/>
      <c r="C68" s="75"/>
      <c r="D68" s="75"/>
      <c r="E68" s="75"/>
      <c r="F68" s="75"/>
      <c r="G68" s="75"/>
      <c r="H68" s="75"/>
      <c r="I68" s="75"/>
      <c r="J68" s="75"/>
      <c r="K68" s="75"/>
      <c r="L68" s="77">
        <v>41429.520000000004</v>
      </c>
      <c r="M68" s="77">
        <v>49715.16</v>
      </c>
      <c r="N68" s="75"/>
      <c r="O68" s="75"/>
      <c r="P68" s="75"/>
      <c r="Q68" s="75"/>
      <c r="R68" s="75"/>
    </row>
    <row r="69" spans="1:18">
      <c r="A69" s="67"/>
      <c r="B69" s="67" t="s">
        <v>402</v>
      </c>
      <c r="C69" s="67" t="s">
        <v>411</v>
      </c>
      <c r="D69" s="67" t="s">
        <v>628</v>
      </c>
      <c r="E69" s="67">
        <v>12</v>
      </c>
      <c r="F69" s="67" t="s">
        <v>235</v>
      </c>
      <c r="G69" s="67" t="s">
        <v>235</v>
      </c>
      <c r="H69" s="67" t="s">
        <v>172</v>
      </c>
      <c r="I69" s="67">
        <v>300</v>
      </c>
      <c r="J69" s="67">
        <v>19.46</v>
      </c>
      <c r="K69" s="67">
        <v>23.35</v>
      </c>
      <c r="L69" s="76">
        <v>5838</v>
      </c>
      <c r="M69" s="76">
        <v>7005</v>
      </c>
      <c r="N69" s="67" t="s">
        <v>664</v>
      </c>
      <c r="O69" s="67" t="s">
        <v>377</v>
      </c>
      <c r="P69" s="67" t="s">
        <v>663</v>
      </c>
      <c r="Q69" s="67" t="s">
        <v>638</v>
      </c>
      <c r="R69" s="67" t="s">
        <v>421</v>
      </c>
    </row>
    <row r="70" spans="1:18">
      <c r="A70" s="67"/>
      <c r="B70" s="67" t="s">
        <v>404</v>
      </c>
      <c r="C70" s="67" t="s">
        <v>413</v>
      </c>
      <c r="D70" s="67" t="s">
        <v>628</v>
      </c>
      <c r="E70" s="67">
        <v>12</v>
      </c>
      <c r="F70" s="67" t="s">
        <v>237</v>
      </c>
      <c r="G70" s="67" t="s">
        <v>237</v>
      </c>
      <c r="H70" s="67" t="s">
        <v>172</v>
      </c>
      <c r="I70" s="67">
        <v>1080</v>
      </c>
      <c r="J70" s="67">
        <v>16.420000000000002</v>
      </c>
      <c r="K70" s="67">
        <v>19.71</v>
      </c>
      <c r="L70" s="76">
        <v>17733.600000000002</v>
      </c>
      <c r="M70" s="76">
        <v>21286.799999999999</v>
      </c>
      <c r="N70" s="67" t="s">
        <v>666</v>
      </c>
      <c r="O70" s="67" t="s">
        <v>377</v>
      </c>
      <c r="P70" s="67" t="s">
        <v>663</v>
      </c>
      <c r="Q70" s="67" t="s">
        <v>640</v>
      </c>
      <c r="R70" s="67" t="s">
        <v>421</v>
      </c>
    </row>
    <row r="71" spans="1:18">
      <c r="A71" s="67"/>
      <c r="B71" s="67" t="s">
        <v>405</v>
      </c>
      <c r="C71" s="67" t="s">
        <v>414</v>
      </c>
      <c r="D71" s="67" t="s">
        <v>628</v>
      </c>
      <c r="E71" s="67">
        <v>36</v>
      </c>
      <c r="F71" s="67" t="s">
        <v>238</v>
      </c>
      <c r="G71" s="67" t="s">
        <v>238</v>
      </c>
      <c r="H71" s="67" t="s">
        <v>172</v>
      </c>
      <c r="I71" s="67">
        <v>36</v>
      </c>
      <c r="J71" s="67">
        <v>42.76</v>
      </c>
      <c r="K71" s="67">
        <v>51.31</v>
      </c>
      <c r="L71" s="76">
        <v>2052.48</v>
      </c>
      <c r="M71" s="76">
        <v>2462.88</v>
      </c>
      <c r="N71" s="67" t="s">
        <v>667</v>
      </c>
      <c r="O71" s="67" t="s">
        <v>621</v>
      </c>
      <c r="P71" s="67" t="s">
        <v>622</v>
      </c>
      <c r="Q71" s="67" t="s">
        <v>649</v>
      </c>
      <c r="R71" s="67" t="s">
        <v>430</v>
      </c>
    </row>
    <row r="72" spans="1:18">
      <c r="A72" s="67"/>
      <c r="B72" s="67" t="s">
        <v>479</v>
      </c>
      <c r="C72" s="67" t="s">
        <v>483</v>
      </c>
      <c r="D72" s="67" t="s">
        <v>628</v>
      </c>
      <c r="E72" s="67">
        <v>12</v>
      </c>
      <c r="F72" s="67" t="s">
        <v>253</v>
      </c>
      <c r="G72" s="67" t="s">
        <v>253</v>
      </c>
      <c r="H72" s="67" t="s">
        <v>172</v>
      </c>
      <c r="I72" s="67">
        <v>1008</v>
      </c>
      <c r="J72" s="81">
        <v>15.68</v>
      </c>
      <c r="K72" s="81">
        <v>18.809999999999999</v>
      </c>
      <c r="L72" s="82">
        <v>15805.44</v>
      </c>
      <c r="M72" s="82">
        <v>18960.48</v>
      </c>
      <c r="N72" s="67" t="s">
        <v>491</v>
      </c>
      <c r="O72" s="67" t="s">
        <v>377</v>
      </c>
      <c r="P72" s="67" t="s">
        <v>663</v>
      </c>
      <c r="Q72" s="67" t="s">
        <v>647</v>
      </c>
      <c r="R72" s="67" t="s">
        <v>492</v>
      </c>
    </row>
    <row r="73" spans="1:18">
      <c r="A73" s="75" t="s">
        <v>25</v>
      </c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7">
        <v>103040</v>
      </c>
      <c r="M73" s="77">
        <v>123680</v>
      </c>
      <c r="N73" s="75"/>
      <c r="O73" s="75"/>
      <c r="P73" s="75"/>
      <c r="Q73" s="75"/>
      <c r="R73" s="75"/>
    </row>
    <row r="74" spans="1:18">
      <c r="A74" s="67"/>
      <c r="B74" s="67" t="s">
        <v>477</v>
      </c>
      <c r="C74" s="67" t="s">
        <v>481</v>
      </c>
      <c r="D74" s="67" t="s">
        <v>628</v>
      </c>
      <c r="E74" s="67">
        <v>36</v>
      </c>
      <c r="F74" s="67" t="s">
        <v>251</v>
      </c>
      <c r="G74" s="67" t="s">
        <v>251</v>
      </c>
      <c r="H74" s="67" t="s">
        <v>172</v>
      </c>
      <c r="I74" s="67">
        <v>7992</v>
      </c>
      <c r="J74" s="81">
        <v>12.88</v>
      </c>
      <c r="K74" s="81">
        <v>15.46</v>
      </c>
      <c r="L74" s="82">
        <v>103040</v>
      </c>
      <c r="M74" s="82">
        <v>123680</v>
      </c>
      <c r="N74" s="67" t="s">
        <v>485</v>
      </c>
      <c r="O74" s="67" t="s">
        <v>621</v>
      </c>
      <c r="P74" s="67" t="s">
        <v>622</v>
      </c>
      <c r="Q74" s="67" t="s">
        <v>651</v>
      </c>
      <c r="R74" s="67" t="s">
        <v>488</v>
      </c>
    </row>
    <row r="75" spans="1:18">
      <c r="A75" s="75" t="s">
        <v>23</v>
      </c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7">
        <v>7747.1999999999989</v>
      </c>
      <c r="M75" s="77">
        <v>9297.6</v>
      </c>
      <c r="N75" s="75"/>
      <c r="O75" s="75"/>
      <c r="P75" s="75"/>
      <c r="Q75" s="75"/>
      <c r="R75" s="75"/>
    </row>
    <row r="76" spans="1:18">
      <c r="A76" s="67"/>
      <c r="B76" s="67" t="s">
        <v>478</v>
      </c>
      <c r="C76" s="67" t="s">
        <v>482</v>
      </c>
      <c r="D76" s="67" t="s">
        <v>628</v>
      </c>
      <c r="E76" s="67">
        <v>12</v>
      </c>
      <c r="F76" s="67" t="s">
        <v>252</v>
      </c>
      <c r="G76" s="67" t="s">
        <v>252</v>
      </c>
      <c r="H76" s="67" t="s">
        <v>172</v>
      </c>
      <c r="I76" s="67">
        <v>120</v>
      </c>
      <c r="J76" s="81">
        <v>20.079999999999998</v>
      </c>
      <c r="K76" s="81">
        <v>24.1</v>
      </c>
      <c r="L76" s="82">
        <v>2409.6</v>
      </c>
      <c r="M76" s="82">
        <v>2892</v>
      </c>
      <c r="N76" s="67" t="s">
        <v>489</v>
      </c>
      <c r="O76" s="67" t="s">
        <v>377</v>
      </c>
      <c r="P76" s="67" t="s">
        <v>663</v>
      </c>
      <c r="Q76" s="67" t="s">
        <v>646</v>
      </c>
      <c r="R76" s="67" t="s">
        <v>490</v>
      </c>
    </row>
    <row r="77" spans="1:18">
      <c r="A77" s="67"/>
      <c r="B77" s="67" t="s">
        <v>480</v>
      </c>
      <c r="C77" s="67" t="s">
        <v>484</v>
      </c>
      <c r="D77" s="67" t="s">
        <v>628</v>
      </c>
      <c r="E77" s="67">
        <v>12</v>
      </c>
      <c r="F77" s="67" t="s">
        <v>254</v>
      </c>
      <c r="G77" s="67" t="s">
        <v>254</v>
      </c>
      <c r="H77" s="67" t="s">
        <v>172</v>
      </c>
      <c r="I77" s="67">
        <v>240</v>
      </c>
      <c r="J77" s="81">
        <v>22.24</v>
      </c>
      <c r="K77" s="81">
        <v>26.69</v>
      </c>
      <c r="L77" s="82">
        <v>5337.5999999999995</v>
      </c>
      <c r="M77" s="82">
        <v>6405.6</v>
      </c>
      <c r="N77" s="67" t="s">
        <v>493</v>
      </c>
      <c r="O77" s="67" t="s">
        <v>377</v>
      </c>
      <c r="P77" s="67" t="s">
        <v>663</v>
      </c>
      <c r="Q77" s="67" t="s">
        <v>648</v>
      </c>
      <c r="R77" s="67" t="s">
        <v>492</v>
      </c>
    </row>
  </sheetData>
  <autoFilter ref="A3:R77" xr:uid="{68FBDFDD-F450-4512-B6D1-635259BBBDF8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</vt:i4>
      </vt:variant>
    </vt:vector>
  </HeadingPairs>
  <TitlesOfParts>
    <vt:vector size="14" baseType="lpstr">
      <vt:lpstr>lista 19.08.25</vt:lpstr>
      <vt:lpstr>lista 19.08.25 (2)</vt:lpstr>
      <vt:lpstr>Sheet4</vt:lpstr>
      <vt:lpstr>Triumf-Motiv SRL</vt:lpstr>
      <vt:lpstr>SOGNO</vt:lpstr>
      <vt:lpstr>Oxivit med</vt:lpstr>
      <vt:lpstr>MED-M</vt:lpstr>
      <vt:lpstr>LISMEDFARM SRL</vt:lpstr>
      <vt:lpstr>LENSESS GRUP SRL</vt:lpstr>
      <vt:lpstr>ELECTEH SRL</vt:lpstr>
      <vt:lpstr>DITAESTFARM SRL</vt:lpstr>
      <vt:lpstr>Sheet3</vt:lpstr>
      <vt:lpstr>Oxivit med (2)</vt:lpstr>
      <vt:lpstr>'lista 19.08.25'!_Hlk172889988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CAPCS-Dispozitive</cp:lastModifiedBy>
  <cp:lastPrinted>2025-07-18T11:01:15Z</cp:lastPrinted>
  <dcterms:created xsi:type="dcterms:W3CDTF">2025-06-23T07:44:52Z</dcterms:created>
  <dcterms:modified xsi:type="dcterms:W3CDTF">2026-05-19T06:38:11Z</dcterms:modified>
</cp:coreProperties>
</file>