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5\+PROGRAME SPECIALE\21231714 perfuziologie\reofertare XII-2027\"/>
    </mc:Choice>
  </mc:AlternateContent>
  <xr:revisionPtr revIDLastSave="0" documentId="13_ncr:1_{E56A6EB5-3570-40D4-AE4F-54E1250274D2}" xr6:coauthVersionLast="47" xr6:coauthVersionMax="47" xr10:uidLastSave="{00000000-0000-0000-0000-000000000000}"/>
  <bookViews>
    <workbookView xWindow="28680" yWindow="-120" windowWidth="29040" windowHeight="15840" xr2:uid="{FE5BC5FE-6E36-4320-9071-B5E8ED088098}"/>
  </bookViews>
  <sheets>
    <sheet name="Sheet2" sheetId="1" r:id="rId1"/>
  </sheets>
  <definedNames>
    <definedName name="_xlnm._FilterDatabase" localSheetId="0" hidden="1">Sheet2!$A$4:$P$92</definedName>
  </definedNames>
  <calcPr calcId="181029" refMode="R1C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92" i="1" l="1"/>
  <c r="P91" i="1"/>
  <c r="N91" i="1"/>
  <c r="O91" i="1" s="1"/>
  <c r="K91" i="1"/>
  <c r="P90" i="1"/>
  <c r="N90" i="1"/>
  <c r="O90" i="1" s="1"/>
  <c r="K90" i="1"/>
  <c r="P89" i="1"/>
  <c r="N89" i="1"/>
  <c r="O89" i="1" s="1"/>
  <c r="K89" i="1"/>
  <c r="P88" i="1"/>
  <c r="N88" i="1"/>
  <c r="O88" i="1" s="1"/>
  <c r="K88" i="1"/>
  <c r="P87" i="1"/>
  <c r="N87" i="1"/>
  <c r="O87" i="1" s="1"/>
  <c r="K87" i="1"/>
  <c r="P86" i="1"/>
  <c r="N86" i="1"/>
  <c r="O86" i="1" s="1"/>
  <c r="K86" i="1"/>
  <c r="P85" i="1"/>
  <c r="N85" i="1"/>
  <c r="O85" i="1" s="1"/>
  <c r="K85" i="1"/>
  <c r="P84" i="1"/>
  <c r="N84" i="1"/>
  <c r="O84" i="1" s="1"/>
  <c r="K84" i="1"/>
  <c r="P83" i="1"/>
  <c r="N83" i="1"/>
  <c r="O83" i="1" s="1"/>
  <c r="K83" i="1"/>
  <c r="P82" i="1"/>
  <c r="N82" i="1"/>
  <c r="O82" i="1" s="1"/>
  <c r="K82" i="1"/>
  <c r="P81" i="1"/>
  <c r="N81" i="1"/>
  <c r="O81" i="1" s="1"/>
  <c r="K81" i="1"/>
  <c r="P80" i="1"/>
  <c r="N80" i="1"/>
  <c r="O80" i="1" s="1"/>
  <c r="K80" i="1"/>
  <c r="P79" i="1"/>
  <c r="N79" i="1"/>
  <c r="O79" i="1" s="1"/>
  <c r="K79" i="1"/>
  <c r="P78" i="1"/>
  <c r="N78" i="1"/>
  <c r="O78" i="1" s="1"/>
  <c r="K78" i="1"/>
  <c r="P77" i="1"/>
  <c r="N77" i="1"/>
  <c r="O77" i="1" s="1"/>
  <c r="K77" i="1"/>
  <c r="P76" i="1"/>
  <c r="N76" i="1"/>
  <c r="O76" i="1" s="1"/>
  <c r="K76" i="1"/>
  <c r="P75" i="1"/>
  <c r="N75" i="1"/>
  <c r="O75" i="1" s="1"/>
  <c r="K75" i="1"/>
  <c r="P74" i="1"/>
  <c r="N74" i="1"/>
  <c r="O74" i="1" s="1"/>
  <c r="K74" i="1"/>
  <c r="P73" i="1"/>
  <c r="N73" i="1"/>
  <c r="O73" i="1" s="1"/>
  <c r="K73" i="1"/>
  <c r="P72" i="1"/>
  <c r="N72" i="1"/>
  <c r="O72" i="1" s="1"/>
  <c r="K72" i="1"/>
  <c r="P71" i="1"/>
  <c r="N71" i="1"/>
  <c r="O71" i="1" s="1"/>
  <c r="K71" i="1"/>
  <c r="P70" i="1"/>
  <c r="N70" i="1"/>
  <c r="O70" i="1" s="1"/>
  <c r="K70" i="1"/>
  <c r="P69" i="1"/>
  <c r="N69" i="1"/>
  <c r="O69" i="1" s="1"/>
  <c r="K69" i="1"/>
  <c r="P68" i="1"/>
  <c r="N68" i="1"/>
  <c r="O68" i="1" s="1"/>
  <c r="K68" i="1"/>
  <c r="P67" i="1"/>
  <c r="N67" i="1"/>
  <c r="O67" i="1" s="1"/>
  <c r="K67" i="1"/>
  <c r="P66" i="1"/>
  <c r="N66" i="1"/>
  <c r="O66" i="1" s="1"/>
  <c r="K66" i="1"/>
  <c r="P65" i="1"/>
  <c r="N65" i="1"/>
  <c r="O65" i="1" s="1"/>
  <c r="K65" i="1"/>
  <c r="P64" i="1"/>
  <c r="N64" i="1"/>
  <c r="O64" i="1" s="1"/>
  <c r="K64" i="1"/>
  <c r="P63" i="1"/>
  <c r="N63" i="1"/>
  <c r="O63" i="1" s="1"/>
  <c r="K63" i="1"/>
  <c r="P62" i="1"/>
  <c r="N62" i="1"/>
  <c r="O62" i="1" s="1"/>
  <c r="K62" i="1"/>
  <c r="P61" i="1"/>
  <c r="N61" i="1"/>
  <c r="O61" i="1" s="1"/>
  <c r="K61" i="1"/>
  <c r="P60" i="1"/>
  <c r="O60" i="1"/>
  <c r="N60" i="1"/>
  <c r="K60" i="1"/>
  <c r="P59" i="1"/>
  <c r="N59" i="1"/>
  <c r="O59" i="1" s="1"/>
  <c r="K59" i="1"/>
  <c r="P58" i="1"/>
  <c r="N58" i="1"/>
  <c r="O58" i="1" s="1"/>
  <c r="K58" i="1"/>
  <c r="P57" i="1"/>
  <c r="N57" i="1"/>
  <c r="O57" i="1" s="1"/>
  <c r="K57" i="1"/>
  <c r="P56" i="1"/>
  <c r="N56" i="1"/>
  <c r="O56" i="1" s="1"/>
  <c r="K56" i="1"/>
  <c r="P55" i="1"/>
  <c r="N55" i="1"/>
  <c r="O55" i="1" s="1"/>
  <c r="K55" i="1"/>
  <c r="P54" i="1"/>
  <c r="N54" i="1"/>
  <c r="O54" i="1" s="1"/>
  <c r="K54" i="1"/>
  <c r="P53" i="1"/>
  <c r="N53" i="1"/>
  <c r="O53" i="1" s="1"/>
  <c r="K53" i="1"/>
  <c r="P52" i="1"/>
  <c r="N52" i="1"/>
  <c r="O52" i="1" s="1"/>
  <c r="K52" i="1"/>
  <c r="P51" i="1"/>
  <c r="N51" i="1"/>
  <c r="O51" i="1" s="1"/>
  <c r="K51" i="1"/>
  <c r="P50" i="1"/>
  <c r="N50" i="1"/>
  <c r="O50" i="1" s="1"/>
  <c r="K50" i="1"/>
  <c r="P49" i="1"/>
  <c r="N49" i="1"/>
  <c r="O49" i="1" s="1"/>
  <c r="K49" i="1"/>
  <c r="P48" i="1"/>
  <c r="N48" i="1"/>
  <c r="O48" i="1" s="1"/>
  <c r="K48" i="1"/>
  <c r="P47" i="1"/>
  <c r="N47" i="1"/>
  <c r="O47" i="1" s="1"/>
  <c r="K47" i="1"/>
  <c r="P46" i="1"/>
  <c r="N46" i="1"/>
  <c r="O46" i="1" s="1"/>
  <c r="K46" i="1"/>
  <c r="P45" i="1"/>
  <c r="N45" i="1"/>
  <c r="O45" i="1" s="1"/>
  <c r="K45" i="1"/>
  <c r="P44" i="1"/>
  <c r="N44" i="1"/>
  <c r="O44" i="1" s="1"/>
  <c r="K44" i="1"/>
  <c r="P43" i="1"/>
  <c r="N43" i="1"/>
  <c r="O43" i="1" s="1"/>
  <c r="K43" i="1"/>
  <c r="P42" i="1"/>
  <c r="N42" i="1"/>
  <c r="O42" i="1" s="1"/>
  <c r="K42" i="1"/>
  <c r="P41" i="1"/>
  <c r="N41" i="1"/>
  <c r="O41" i="1" s="1"/>
  <c r="K41" i="1"/>
  <c r="P40" i="1"/>
  <c r="N40" i="1"/>
  <c r="O40" i="1" s="1"/>
  <c r="K40" i="1"/>
  <c r="P39" i="1"/>
  <c r="N39" i="1"/>
  <c r="O39" i="1" s="1"/>
  <c r="K39" i="1"/>
  <c r="P38" i="1"/>
  <c r="N38" i="1"/>
  <c r="O38" i="1" s="1"/>
  <c r="K38" i="1"/>
  <c r="P37" i="1"/>
  <c r="N37" i="1"/>
  <c r="O37" i="1" s="1"/>
  <c r="K37" i="1"/>
  <c r="P36" i="1"/>
  <c r="N36" i="1"/>
  <c r="O36" i="1" s="1"/>
  <c r="K36" i="1"/>
  <c r="P35" i="1"/>
  <c r="N35" i="1"/>
  <c r="O35" i="1" s="1"/>
  <c r="K35" i="1"/>
  <c r="P34" i="1"/>
  <c r="N34" i="1"/>
  <c r="O34" i="1" s="1"/>
  <c r="K34" i="1"/>
  <c r="P33" i="1"/>
  <c r="N33" i="1"/>
  <c r="O33" i="1" s="1"/>
  <c r="K33" i="1"/>
  <c r="P32" i="1"/>
  <c r="N32" i="1"/>
  <c r="O32" i="1" s="1"/>
  <c r="K32" i="1"/>
  <c r="P31" i="1"/>
  <c r="N31" i="1"/>
  <c r="O31" i="1" s="1"/>
  <c r="K31" i="1"/>
  <c r="P30" i="1"/>
  <c r="N30" i="1"/>
  <c r="O30" i="1" s="1"/>
  <c r="K30" i="1"/>
  <c r="P29" i="1"/>
  <c r="N29" i="1"/>
  <c r="O29" i="1" s="1"/>
  <c r="K29" i="1"/>
  <c r="P28" i="1"/>
  <c r="N28" i="1"/>
  <c r="O28" i="1" s="1"/>
  <c r="K28" i="1"/>
  <c r="P27" i="1"/>
  <c r="N27" i="1"/>
  <c r="O27" i="1" s="1"/>
  <c r="K27" i="1"/>
  <c r="P26" i="1"/>
  <c r="N26" i="1"/>
  <c r="O26" i="1" s="1"/>
  <c r="K26" i="1"/>
  <c r="P25" i="1"/>
  <c r="N25" i="1"/>
  <c r="O25" i="1" s="1"/>
  <c r="K25" i="1"/>
  <c r="P24" i="1"/>
  <c r="N24" i="1"/>
  <c r="O24" i="1" s="1"/>
  <c r="K24" i="1"/>
  <c r="P23" i="1"/>
  <c r="N23" i="1"/>
  <c r="O23" i="1" s="1"/>
  <c r="K23" i="1"/>
  <c r="P22" i="1"/>
  <c r="N22" i="1"/>
  <c r="O22" i="1" s="1"/>
  <c r="K22" i="1"/>
  <c r="P21" i="1"/>
  <c r="N21" i="1"/>
  <c r="O21" i="1" s="1"/>
  <c r="K21" i="1"/>
  <c r="P20" i="1"/>
  <c r="N20" i="1"/>
  <c r="O20" i="1" s="1"/>
  <c r="K20" i="1"/>
  <c r="P19" i="1"/>
  <c r="N19" i="1"/>
  <c r="O19" i="1" s="1"/>
  <c r="K19" i="1"/>
  <c r="P18" i="1"/>
  <c r="N18" i="1"/>
  <c r="O18" i="1" s="1"/>
  <c r="K18" i="1"/>
  <c r="P17" i="1"/>
  <c r="O17" i="1"/>
  <c r="N17" i="1"/>
  <c r="K17" i="1"/>
  <c r="P16" i="1"/>
  <c r="N16" i="1"/>
  <c r="O16" i="1" s="1"/>
  <c r="K16" i="1"/>
  <c r="P15" i="1"/>
  <c r="N15" i="1"/>
  <c r="O15" i="1" s="1"/>
  <c r="K15" i="1"/>
  <c r="P14" i="1"/>
  <c r="N14" i="1"/>
  <c r="O14" i="1" s="1"/>
  <c r="K14" i="1"/>
  <c r="P13" i="1"/>
  <c r="N13" i="1"/>
  <c r="O13" i="1" s="1"/>
  <c r="K13" i="1"/>
  <c r="P12" i="1"/>
  <c r="N12" i="1"/>
  <c r="O12" i="1" s="1"/>
  <c r="K12" i="1"/>
  <c r="P11" i="1"/>
  <c r="N11" i="1"/>
  <c r="O11" i="1" s="1"/>
  <c r="K11" i="1"/>
  <c r="P10" i="1"/>
  <c r="N10" i="1"/>
  <c r="O10" i="1" s="1"/>
  <c r="K10" i="1"/>
  <c r="P9" i="1"/>
  <c r="N9" i="1"/>
  <c r="O9" i="1" s="1"/>
  <c r="K9" i="1"/>
  <c r="P8" i="1"/>
  <c r="N8" i="1"/>
  <c r="O8" i="1" s="1"/>
  <c r="K8" i="1"/>
  <c r="P7" i="1"/>
  <c r="N7" i="1"/>
  <c r="O7" i="1" s="1"/>
  <c r="K7" i="1"/>
  <c r="P6" i="1"/>
  <c r="N6" i="1"/>
  <c r="O6" i="1" s="1"/>
  <c r="K6" i="1"/>
  <c r="P5" i="1"/>
  <c r="N5" i="1"/>
  <c r="O5" i="1" s="1"/>
  <c r="K5" i="1"/>
  <c r="O93" i="1" l="1"/>
</calcChain>
</file>

<file path=xl/sharedStrings.xml><?xml version="1.0" encoding="utf-8"?>
<sst xmlns="http://schemas.openxmlformats.org/spreadsheetml/2006/main" count="362" uniqueCount="275">
  <si>
    <t>Отбор:</t>
  </si>
  <si>
    <t>Categoria Равно "PERFUZIOLOGIA" И
Campanie de achiziție p/u anul Содержит "2027"</t>
  </si>
  <si>
    <t>Nr. lot</t>
  </si>
  <si>
    <t>Categoria</t>
  </si>
  <si>
    <t>Loturi bunuri licitate.Specificarea tehnică deplină solicitată de către autoritatea contractantă</t>
  </si>
  <si>
    <t>.UM</t>
  </si>
  <si>
    <t>IMSP INSTITUTUL DE CARDIOLOGIE (0425)</t>
  </si>
  <si>
    <t>IMSP SPITALUL CLINIC REPUBLICAN TIMOFEI MOSNEAGA (0448)</t>
  </si>
  <si>
    <t>Cantitatea</t>
  </si>
  <si>
    <t>Cantitatea pentru acord</t>
  </si>
  <si>
    <t>Cantitatea pentru procedura</t>
  </si>
  <si>
    <t>Suma estimată cu TVA</t>
  </si>
  <si>
    <t>Suma estimată fără TVA</t>
  </si>
  <si>
    <t>1-39620</t>
  </si>
  <si>
    <t>Adaptor cardioplegic de tip Y cu vent pentru adulti si copii  ( 004328 )</t>
  </si>
  <si>
    <t>Lungime integrală (cm)   -   19,1 Lungime piciorului comun (cm)   -   7,6</t>
  </si>
  <si>
    <t>Bucată</t>
  </si>
  <si>
    <t>2-39620</t>
  </si>
  <si>
    <t>Adaptor cardioplegic pentru cardioplegia selectiva coronara  ( 004329 )</t>
  </si>
  <si>
    <t>Lungime piciorului comun (cm)   -   8,9
Lungimea piciorelor separate (cm) -25,4</t>
  </si>
  <si>
    <t>3-39620</t>
  </si>
  <si>
    <t>Canula antegrada cardioplegica lunga pentru interventii minimal invazive 7 Fr  ( 004330 )</t>
  </si>
  <si>
    <t>Lungimea canulei – 31-34 cm dimensiunile interne 7 Fr
Introducer- da
Diametrul intern -7 Fr</t>
  </si>
  <si>
    <t>4-39620</t>
  </si>
  <si>
    <t>Canula antegrada cardioplegica lunga pentru interventii minimal invazive 9 FR  ( 004331 )</t>
  </si>
  <si>
    <t>Lungimea canulei – 31- 34 cm, dimensiunile interne 9 Fr
Introducer- da
Diametrul intern -9 Fr</t>
  </si>
  <si>
    <t>5-39620</t>
  </si>
  <si>
    <t>Canula arteriala periferica femorala  17F  ( 004332 )</t>
  </si>
  <si>
    <t>marimea interna (Fr ) - 17                                                                                                                                                                                                          
Introducător   -   da
Forma canulelor   -   Dreaptă alungită
Materialul vârfului   -   Polivinilclorid
Rezistente la răsucire   -   Armată
Mărimea conectorului (inch)   -   3/8                                                     
Cu dilatatooare vasculare in kit</t>
  </si>
  <si>
    <t>6-39620</t>
  </si>
  <si>
    <t>Canula arteriala periferica femorala  19F  ( 004333 )</t>
  </si>
  <si>
    <t>marimea interna (Fr ) - 19                                                                                                                                                                                                     
Introducător   -   da
Forma canulelor   -   Dreaptă alungită
Materialul vârfului   -   Polivinilclorid
Rezistente la răsucire   -   Armată
Mărimea conectorului (inch)   -   3/8                                                  
Cu dilatatooare vasculare in kit</t>
  </si>
  <si>
    <t>7-39620</t>
  </si>
  <si>
    <t>Canula arteriala periferica femorala  21F  ( 004334 )</t>
  </si>
  <si>
    <t>marimea interna (Fr ) - 21                                                                                                                                                                                             
Introducător   -   da
Forma canulelor   -   Dreaptă alungită
Materialul vârfului   -   Polivinilclorid
Rezistente la răsucire   -   Armată
Mărimea conectorului (inch)   -   3/8                                                  
Cu dilatatooare vasculare in kit</t>
  </si>
  <si>
    <t>9-39620</t>
  </si>
  <si>
    <t>Canula venoasa Bi-Cavala pentru canularea venelor cave pentru interventii cardiace minimal invazive (MICS)  ( 004336 )</t>
  </si>
  <si>
    <t>Diametrul 23/25  Fr. Lungimea minim 66cm. Conexiunea este 3/8  si 1/2 inch (adater anexat). Canula dublu-stage pentru drenarea venei cave superioare si venei cave inferioare. Gaurile destinate pentru vena cava superioara sunt multiple, care cuprinde doar regiunea terminala a canulei, pe un parcurs de pana la 4cm.Cu dilatatoare vasculare in kit  Canula fiind compatibila cu sistemul VAC-Asist.</t>
  </si>
  <si>
    <t>10-39620</t>
  </si>
  <si>
    <t>Canula venoasa Bi-Cavala pentru canularea venelor cave pentru interventii cardiace minimal invazive (MICS)  ( 004337 )</t>
  </si>
  <si>
    <t>Lungimea minim 66cm 21/23 Fr. Conectarea este 3/8  si 1/2  Adaptor anexat.  Canula dublu-stage pentru drenarea venei cave superioare si venei cave inferioare. Gaurile destinate pentru vena cava superioara sunt multiple, care cuprinde doar regiunea terminala a canulei, pe un parcurs de pana la 4cm. Cu dilatatoare vasculare in kit Canula fiind compatibila cu sistemul VAC-Asist.</t>
  </si>
  <si>
    <t>11-39620</t>
  </si>
  <si>
    <t>Canula venoasa bilumen ovale aplatizate pentru adulti,Mărimea  internă (Fr)   -   32-40  ( 004338 )</t>
  </si>
  <si>
    <t>Mărimea  internă (Fr)   -   32-40
Forma canulei   -   Dreaptă, cu lumen aplatizat
Rezistente la răsucire,flexibil   -   Armată
Prevăzute cu marcaje de adâncime   -   Da
Mărimea conectorului incorporat (inch)   -   ½</t>
  </si>
  <si>
    <t>12-39620</t>
  </si>
  <si>
    <t>Canula venoasa bilumen ovale aplatizate pentru adulti, Mărimea  internă (Fr)   -   36-46  ( 004339 )</t>
  </si>
  <si>
    <t>Mărimea  internă (Fr)   -   36-46
Forma canulei   -   Dreaptă, cu lumen aplatizat
Rezistente la răsucire   -   Armată
Prevăzute cu marcaje de adâncime   -   Da
Gradient ( diferenta presiunii) la debit pompei arteriale 5,5 litri /min, mm Hg – nu mai mare de 6 
Mărimea conectorului incorporat (inch)   -   ½</t>
  </si>
  <si>
    <t>13-39620</t>
  </si>
  <si>
    <t>Canula venoasa bilumen pentru adulti, ărimea  internă (Fr)   -   36-51  ( 004340 )</t>
  </si>
  <si>
    <t>Mărimea  internă (Fr)   -   36-51
Forma canulei   -   Dreaptă
Rezistente la răsucire,flexibil   -   Armată,flexibile cu kinking rezistenta ,si perete subtire 
Prevăzute cu marcaje de adâncime   -   Da
Mărimea conectorului incorporat (inch)   -   ½</t>
  </si>
  <si>
    <t>14-39620</t>
  </si>
  <si>
    <t>Canula venoasa bilumen pentru adulti, Mărimea  internă (Fr)   -   34/46  ( 004341 )</t>
  </si>
  <si>
    <t>Mărimea  internă (Fr)   -   34/46
Forma canulei   -   Dreaptă
Lungimea canulei , cm -36-40
Introducer – Da
Rezistente la răsucire   - Armată 
Prevăzute cu marcaje de adâncime   -   Da
 Gradient ( diferenta presiunii) la debit pompei arteriale 5,5 litri /min, mm Hg – nu mai mare de 6 
Mărimea conectorului incorporat( nu anexat!)   (inch)   -   ½</t>
  </si>
  <si>
    <t>15-39620</t>
  </si>
  <si>
    <t>Canula venoasa bilumen pentru adulti, Mărimea  internă (Fr)   -   32/40  ( 004342 )</t>
  </si>
  <si>
    <t>Mărimea  internă (Fr)   -   32/40
Forma canulei   -   Dreaptă
Lungimea canulei , cm -36-40
Introducer – Da
Rezistente la răsucire   - Armată 
Prevăzute cu marcaje de adâncime   -   Da
 Gradient ( diferenta presiunii) la debit pompei arteriale 5,5 litri /min, mm Hg – nu mai mare de 6 
Mărimea conectorului incorporat( nu anexat!)   (inch)   -   ½</t>
  </si>
  <si>
    <t>17-39620</t>
  </si>
  <si>
    <t>Canulă venoasă monolumen dreaptă pentru copii, Mărimea  internă (Fr)   -   14  ( 004344 )</t>
  </si>
  <si>
    <t>Mărimea  internă (Fr)   -   14 
Mărimea conectorului (inch)   -1/4
Forma canulelor   -   dreaptă,
Tipul vârfului   -   Polivinilclorid,cu multiple orificii de intrate (nu mai putin de 8,amplasat in 2 nivele)
Rezistente la răsucire   -   Armate,kinking rezistente,elastice, cu perete subtire</t>
  </si>
  <si>
    <t>18-39620</t>
  </si>
  <si>
    <t>Canulă venoasă monolumen dreaptă pentru copii, Mărimea  internă (Fr)   -   16  ( 004345 )</t>
  </si>
  <si>
    <t>Mărimea  internă (Fr)   -   16 
Mărimea conectorului (inch)   -1/4
Forma canulelor   -   dreaptă,
Tipul vârfului   -   Polivinilclorid,cu multiple orificii de intrate (nu mai putin de 8,amplasat in 2 nivele)
Rezistente la răsucire   -   Armate,kinking rezistente,elastice, cu perete subtire</t>
  </si>
  <si>
    <t>19-39620</t>
  </si>
  <si>
    <t>Canulă venoasă monolumen dreaptă pentru copii, Mărimea  internă (Fr)   -   18  ( 004346 )</t>
  </si>
  <si>
    <t>Mărimea  internă (Fr)   -   18 
Mărimea conectorului (inch)   -1/4 și 3/8
Forma canulelor   -   dreaptă,
Tipul vârfului   -   Polivinilclorid,cu multiple orificii de intrate (nu mai putin de 8,amplasat in 2 nivele)
Rezistente la răsucire   -   Armate,kinking rezistente,elastice, cu perete subtire</t>
  </si>
  <si>
    <t>20-39620</t>
  </si>
  <si>
    <t>Canulă venoasă monolumen dreaptă pentru copii, Mărimea  internă (Fr)   -   20  ( 004347 )</t>
  </si>
  <si>
    <t>Mărimea  internă (Fr)   -   20  
Mărimea conectorului (inch)   -1/4 și 3/8
Forma canulelor   -   dreaptă,
Tipul vârfului   -   Polivinilclorid,cu multiple orificii de intrate (nu mai putin de 8,amplasat in 2 nivele)
Rezistente la răsucire   -   Armate,kinking rezistente,elastice, cu perete subtire</t>
  </si>
  <si>
    <t>21-39620</t>
  </si>
  <si>
    <t>Canulă venoasă monolumen dreaptă pentru copii, Mărimea  internă (Fr)   -   22  ( 004348 )</t>
  </si>
  <si>
    <t>Mărimea  internă (Fr)   -   22
Mărimea conectorului (inch)   -1/4 și 3/8
Forma canulelor   -   dreaptă,
Tipul vârfului   -   Polivinilclorid,cu multiple orificii de intrate (nu mai putin de 8,amplasat in 2 nivele)
Rezistente la răsucire   -   Armate,kinking rezistente,elastice, cu perete subtire</t>
  </si>
  <si>
    <t>22-39620</t>
  </si>
  <si>
    <t>Canulă venoasă monolumen dreaptă pentru copii, Mărimea  internă (Fr)   -   24  ( 004349 )</t>
  </si>
  <si>
    <t>Mărimea  internă (Fr)   -   24 
Mărimea conectorului (inch)   -1/4 și 3/8
Forma canulelor   -   dreaptă,
Tipul vârfului   -   Polivinilclorid,cu multiple orificii de intrate (nu mai putin de 8,amplasat in 2 nivele)
Rezistente la răsucire   -   Armate,kinking rezistente,elastice, cu perete subtire</t>
  </si>
  <si>
    <t>23-39620</t>
  </si>
  <si>
    <t>Canulă venoasă monolumen dreaptă pentru copii,Mărimea  internă (Fr)   -  26  ( 004350 )</t>
  </si>
  <si>
    <t>Mărimea  internă (Fr)   -  26
Mărimea conectorului (inch)   -3/8
Forma canulelor   -   dreaptă,
Tipul vârfului   -   Polivinilclorid,cu multiple orificii de intrate (nu mai putin de 8,amplasat in 2 nivele)
Rezistente la răsucire   -   Armate,kinking rezistente,elastice, cu perete subtire</t>
  </si>
  <si>
    <t>24-39620</t>
  </si>
  <si>
    <t>Canulă venoasă monolumen dreaptă pentru adulti, Mărimea  internă (Fr)   -   28  ( 004351 )</t>
  </si>
  <si>
    <t>Mărimea  internă (Fr)   -   28 
Mărimea conectorului (inch)   -   3/8
Forma canulelor   -   Dreaptă
Tipul vârfului   -   Polivinilclorid.cu multiple orificii de intrare (nu mai putin de 3/8)
Rezistente la răsucire   -   Armate, kinking rezistente,elastice,cu perete subtire</t>
  </si>
  <si>
    <t>25-39620</t>
  </si>
  <si>
    <t>Canulă venoasă monolumen dreaptă pentru adulti, Mărimea  internă (Fr)   -   30  ( 004352 )</t>
  </si>
  <si>
    <t>Mărimea  internă (Fr)   -   30  
Mărimea conectorului (inch)   -   3/8
Forma canulelor   -   Dreaptă
Tipul vârfului   -   Polivinilclorid.cu multiple orificii de intrare (nu mai putin de 3/8)
Rezistente la răsucire   -   Armate, kinking rezistente,elastice,cu perete subtire</t>
  </si>
  <si>
    <t>26-39620</t>
  </si>
  <si>
    <t>Canulă venoasă monolumen dreaptă pentru adulti Mărimea  internă (Fr)   -   32 Forma canulelor   -   Dreaptă  ( 004353 )</t>
  </si>
  <si>
    <t>Mărimea  internă (Fr)   -   32
Forma canulelor   -   Dreaptă
Tipul vârfului   -   Polivinilclorid
Lungimea canulei cm – 36-40
Rezistente la răsucire   -   Armate
Gradient ( diferenta presiunii) la debit pompei arteriale 5,5 litr /min, mm Hg – nu mai mare de 27
Mărimea conectorului incorporat  (inch)   -   3/8</t>
  </si>
  <si>
    <t>27-39620</t>
  </si>
  <si>
    <t>Canulă venoasă monolumen dreaptă pentru adulti Mărimea  internă (Fr)   -   34 Forma canulelor   -   Dreaptă  ( 004354 )</t>
  </si>
  <si>
    <t>Mărimea  internă (Fr)   -   34
Forma canulelor   -   Dreaptă
Tipul vârfului   -   Polivinilclorid
Lungimea canulei cm – 36-40
Rezistente la răsucire   -   Armate
Gradient ( diferenta presiunii) la debit pompei arteriale 5,5 litr /min, mm Hg – nu mai mare de 22
Mărimea conectorului incorporat (inch)   -   3/8</t>
  </si>
  <si>
    <t>29-39620</t>
  </si>
  <si>
    <t>Canulă venoasă monolumen încovoiate tip „Pacifico”pentru adulti, Mărimea  internă (Fr)   -   31  ( 004356 )</t>
  </si>
  <si>
    <t>Mărimea  internă (Fr)   -   31
Forma canulei   -   Încovoiată
Tipul vârfului   -   Metalic
Lungimea canulei , cm – 35,6 cm
Rezistente la răsucire   -   Armate
Gradient ( diferenta presiunii) la debit pompei arteriale 5,5 litri /min, mm Hg – nu mai mare de 20 
Mărimea conectorului   (inch)   -   3/8</t>
  </si>
  <si>
    <t>30-39620</t>
  </si>
  <si>
    <t>Canulă venoasă monolumen încovoiate tip „Pacifico”pentru adulti, Mărimea  internă (Fr)   -   28  ( 004357 )</t>
  </si>
  <si>
    <t>Mărimea  internă (Fr)   -   28
Forma canulei   -   Încovoiată
Tipul vârfului   -   Metalic
Lungimea canulei , cm – 35,6 cm
Rezistente la răsucire   -   Armate
Gradient ( diferenta presiunii) la debit pompei arteriale 5,5 litri /min, mm Hg – nu mai mare de 25 
Mărimea conectorului   (inch)   -   3/8</t>
  </si>
  <si>
    <t>31-39620</t>
  </si>
  <si>
    <t>Canulă venoasă monolumen încovoiate tip „Pacifico”pentru adulti, Mărimea  internă (Fr)   -   24  ( 004358 )</t>
  </si>
  <si>
    <t>Mărimea  internă (Fr)   -   24
Forma canulei   -   Încovoiată
Tipul vârfului   -   Metalic
Lungimea canulei , cm – 35,6 cm
Rezistente la răsucire   -   Armate
Gradient ( diferenta presiunii) la debit pompei arteriale 5,5 litri /min, mm Hg – nu mai mare de 25 
Mărimea conectorului (inch)   -   3/8</t>
  </si>
  <si>
    <t>32-39620</t>
  </si>
  <si>
    <t>Canulă venoasă monolumen încovoiate tip „Pacifico”pentru adulti, Mărimea  internă (Fr)   -   22  ( 004359 )</t>
  </si>
  <si>
    <t>Mărimea  internă (Fr)   -   22
Forma canulei   -   Încovoiată
Tipul vârfului   -   Metalic
Lungimea canulei , cm – 35,6 cm
Rezistente la răsucire   -   Armate
Gradient ( diferenta presiunii) la debit pompei arteriale 5,5 litri /min, mm Hg – nu mai mare de 40
Mărimea conectorului (inch)   -   3/8</t>
  </si>
  <si>
    <t>33-39620</t>
  </si>
  <si>
    <t>Canulă venoasă monolumen încovoiate tip „Pacifico”pentru copii, Mărimea (Fr)   -   20  ( 004360 )</t>
  </si>
  <si>
    <t>Mărimea (Fr)   -   20. Mărimea conectorului integrat   -  ¼. Forma canulei   -   Încovoiată. Tipul vârfului   -   Metalic. Rezistente la răsucire   -   Armate ,flexibile cu kinking rezistenta ,si perete subtire</t>
  </si>
  <si>
    <t>34-39620</t>
  </si>
  <si>
    <t>Canulă venoasă monolumen încovoiate tip „Pacifico”pentru copii, Mărimea (Fr)   -   18  ( 004361 )</t>
  </si>
  <si>
    <t>Mărimea (Fr)   -   18. Mărimea conectorului integrat   -  ¼ . Forma canulei   -   Încovoiată. Tipul vârfului   -   Metalic. Rezistente la răsucire   -   Armate ,flexibile cu kinking rezistenta ,si perete subtire</t>
  </si>
  <si>
    <t>35-39620</t>
  </si>
  <si>
    <t>Canulă venoasă monolumen încovoiate tip „Pacifico”pentru copii, Mărimea (Fr)   -   16.  ( 004362 )</t>
  </si>
  <si>
    <t>Mărimea (Fr)   -   16. Mărimea conectorului integrat   -  ¼ . Forma canulei   -   Încovoiată. Tipul vârfului   -   Metalic. Rezistente la răsucire   -   Armate ,flexibile cu kinking rezistenta ,si perete subtire</t>
  </si>
  <si>
    <t>36-39620</t>
  </si>
  <si>
    <t>Canulă venoasă monolumen încovoiate tip „Pacifico”pentru copii, Mărimea (Fr)   -   14  ( 004363 )</t>
  </si>
  <si>
    <t>Mărimea (Fr)   -   14. Mărimea conectorului integrat   -  ¼ . Forma canulei   -   Încovoiată. Tipul vârfului   -   Metalic. Rezistente la răsucire   -   Armate ,flexibile cu kinking rezistenta ,si perete subtire</t>
  </si>
  <si>
    <t>37-39620</t>
  </si>
  <si>
    <t>Canulă venoasă monolumen încovoiate tip „Pacifico”pentru copii, Mărimea (Fr)   -   12  ( 004364 )</t>
  </si>
  <si>
    <t>Mărimea (Fr)   -   12. Mărimea conectorului integrat   -  ¼ . Forma canulei   -   Încovoiată. Tipul vârfului   -   Metalic. Rezistente la răsucire   -   Armate ,flexibile cu kinking rezistenta ,si perete subtire</t>
  </si>
  <si>
    <t>38-39620</t>
  </si>
  <si>
    <t>Canule aortica pentru copii. Mărimea internă (Fr)   -   16  ( 004365 )</t>
  </si>
  <si>
    <t>Mărimea internă (Fr)   -   16
Introducător   -  Da
Forma canulelor   -   Dreaptă
Materialul vârfului   -   Polivinilclorid flexibile cu kinking rezistenta ,si perete subtire 
Rezistente la răsucire   -   Armată
Prevăzute cu linie pentru orientarea vârfului canulei   -   Da
Mărimea conectorului integrat (inch)   -   ¼</t>
  </si>
  <si>
    <t>39-39620</t>
  </si>
  <si>
    <t>Canule aortica pentru copii. Mărimea internă (Fr)   -   14  ( 004366 )</t>
  </si>
  <si>
    <t>Mărimea internă (Fr)   -   14
Introducător   -  Da
Forma canulelor   -   Dreaptă
Materialul vârfului   -   Polivinilclorid,flexibile cu kinking rezistenta ,si perete subtire 
Rezistente la răsucire   -   Armată
Prevăzute cu linie pentru orientarea vârfului canulei   -   Da
Mărimea conectorului integrat (inch)   -   ¼</t>
  </si>
  <si>
    <t>40-39620</t>
  </si>
  <si>
    <t>Canule aortica pentru adulti Mărimea internă (Fr)   -   18  ( 004367 )</t>
  </si>
  <si>
    <t>Mărimea internă (Fr)   -   18
Introducător   -   Da
Forma canulelor   -   Dreaptă alungită
Materialul vârfului   -   Polivinilclorid flexibile cu kinking rezistenta ,si perete subtire si “materialul varfului - smooth plastic / plastic neted”
Rezistente la răsucire   -   Armată.                                                Cu capac de purjare lenta la capat.
Mărimea conectorului (inch)   -   3/8. Gradient ( diferenta presiunii) la debit pompei arteriale 4 litri /min, mm Hg – nu mai mare de 70. Lungimea canulei ,cm 35-36</t>
  </si>
  <si>
    <t>41-39620</t>
  </si>
  <si>
    <t>Canule aortica pentru adulti Mărimea internă (Fr)   -   20 Lungimea canulei ,cm  27,9-30 cm  ( 004368 )</t>
  </si>
  <si>
    <t>Mărimea internă (Fr)   -   20
Lungimea canulei , 27,9-30 cm
Introducător   -   Nu
Capac protectorul al conectorului – Da  
Forma canulelor   -  cu varful curbat ( cliuv)
Vârful este taiat oblic -Da
Unghiul cliuvului grade- 90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4 litri /min, mm Hg – nu mai mare de 45 
Mărimea  conectorului integrat( nu anexat!) (inch)   -   3/8</t>
  </si>
  <si>
    <t>42-39620</t>
  </si>
  <si>
    <t>Canule aortica pentru adulti Mărimea internă (Fr)   -   20 Lungimea canulei ,cm - 30,5  ( 004369 )</t>
  </si>
  <si>
    <t>Mărimea internă (Fr)   -   20
Forma canulelor -Dreapta alungita Lungimea canulei ,cm- 30,5
Introducător   -   Da
Capac protectorul al conectorului – Da  
Forma canulelor   -   Dreaptă alungită
Materialul vârfului   -   Polivinilclorid
Rezistente la răsucire   -   Armată
Gradient ( diferenta presiunii) la debit pompei arteriale 4 litri /min, mm Hg – nu mai mare de 50 
Mărimea conectorului integrat( nu anexat!) (inch)   -   3/8</t>
  </si>
  <si>
    <t>43-39620</t>
  </si>
  <si>
    <t>Canule aortica pentru adulti Mărimea internă (Fr)   -   22 Lungimea canulei, 27,9-30 cm  ( 004370 )</t>
  </si>
  <si>
    <t>Mărimea internă (Fr)   -   22
Lungimea canulei,  27,9-30 cm
Introducător   -   Nu
Capac protectorul al conectorului – Da 
Forma canulelor   -   Cu vârful curbat (cliuv)
Unghiul cliuvului grade- 90
Cliuvul este taiat oblic -Da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4,5 litri /min, mm Hg – nu mai mare de 40 
Mărimea conectorului integrat( nu anexat!) (inch)   -   3/8</t>
  </si>
  <si>
    <t>44-39620</t>
  </si>
  <si>
    <t>Canule aortica pentru adulti Mărimea internă (Fr)   -   22 Lungimea canulei, 30,5 cm  ( 004371 )</t>
  </si>
  <si>
    <t>Mărimea internă (Fr)   -   22
Forma canulelor -Dreapta alungita Lungimea canulei, 30,5 cm
Introducător   -   da
Capac protectorul al conectorului – Da 
Forma canulei   -   dreapta alungita
Materialul vârfului   -   Polivinilclorid
Rezistente la răsucire   -   Armată
Prevăzute cu linie pentru orientarea vârfului canulei   -   Da
Gradient ( diferenta presiunii) la debit pompei arteriale 5,5 litri /min, mm Hg – nu mai mare de 55 
Mărimea conectorului integrat( nu anexat!) (inch)   -   3/8</t>
  </si>
  <si>
    <t>45-39620</t>
  </si>
  <si>
    <t>Canule aortica pentru adulti Mărimea internă (Fr)   -   24 Lungimea canulei,  27,9-30 cm  ( 004372 )</t>
  </si>
  <si>
    <t>Mărimea internă (Fr)   -   24
Lungimea canulei, . – 27,9-30 cm
Introducător   -   Nu
Capac protectorul al conectorului – Da 
Forma canulei   -   Cu vârful curbat (  cliuv) 
Unghiul cliuvului , grade - 90 
Cliuvul este taiat oblic -Da
 Flansa rotunda ce se afla deodata la sfirsitul cliuvului cu 2 urechiuse semilunare pentru sutura- Da
Materialul vârfului   -   Polivinilclorid
Rezistente la răsucire   -   Armată
Prevăzute cu linie pentru orientarea vârfului canulei   -   Da
Gradient ( diferenta presiunii) la debit pompei arteriale 5,5 litri /min, mm Hg – nu mai mare de 40 
Mărimea conectorului integrat( nu anexat!) (inch)   -   3/8</t>
  </si>
  <si>
    <t>46-39620</t>
  </si>
  <si>
    <t>Canule aortica pentru adulti Mărimea internă (Fr)   -   24 Lungimea canulei, 30,5 cm  ( 004373 )</t>
  </si>
  <si>
    <t>Mărimea internă (Fr)   -   24
Forma canulelor -Dreapta alungita Lungimea canulei, 30,5 cm
Introducător   -   da
Capac protectorul al conectorului – Da 
Forma canulei   -   dreapta alungita
Materialul vârfului   -   Polivinilclorid
Rezistente la răsucire   -   Armată
Prevăzute cu linie pentru orientarea vârfului canulei   -   Da
Gradient ( diferenta presiunii) la debit pompei arteriale 5,5 litri /min, mm Hg – nu mai mare de 55 
Mărimea conectorului integrat( nu anexat!) (inch)   -   3/8</t>
  </si>
  <si>
    <t>48-39620</t>
  </si>
  <si>
    <t>Canule pentru cardioplegia antegradă pentru copii si adulti. Mărimea internă(Fr)   -   7  ( 004375 )</t>
  </si>
  <si>
    <t>Canule pentru cardioplegia antegradă pentru copii si adulti. Mărimea internă(Fr)   -   7</t>
  </si>
  <si>
    <t>49-39620</t>
  </si>
  <si>
    <t>Canule pentru cardioplegia antegradă pentru copii si adulti. Mărimea internă(Fr)   -   9  ( 004376 )</t>
  </si>
  <si>
    <t>Canule pentru cardioplegia antegradă pentru copii si adulti. Mărimea internă(Fr)   -   9</t>
  </si>
  <si>
    <t>50-39620</t>
  </si>
  <si>
    <t>Canule pentru cardioplegie antegradă cu vent pentru adulti. Mărimea internă(Fr)   -   9  ( 004377 )</t>
  </si>
  <si>
    <t>Canule pentru cardioplegie antegradă cu vent pentru adulti. Mărimea internă(Fr)   -   9</t>
  </si>
  <si>
    <t>51-39620</t>
  </si>
  <si>
    <t>Canule pentru cardioplegie antegradă cu vent pentru adulti. Mărimea internă(Fr)   -   7  ( 004378 )</t>
  </si>
  <si>
    <t>Canule pentru cardioplegie antegradă cu vent pentru adulti. Mărimea internă(Fr)   -   7</t>
  </si>
  <si>
    <t>52-39620</t>
  </si>
  <si>
    <t>Canule pentru perfuzia coronariană directă  pentru adulti. Mărimea internă (mm)   -   3  ( 004379 )</t>
  </si>
  <si>
    <t>Mărimea internă (mm)   -   3 
Dreaptă cu unghiul 90°   -   „female”(feminin)
Tipul conectorului-   Luerlock
Material al vârfului   -   Polivinilclorid, forma varfului conica sau coș.
Material al tubului   -   Stainlesssteel</t>
  </si>
  <si>
    <t>53-39620</t>
  </si>
  <si>
    <t>Canule pentru perfuzia coronariană directă  pentru adulti. Mărimea internă (mm)   -   3.3-   3,5  ( 004380 )</t>
  </si>
  <si>
    <t>Mărimea internă (mm)   - 3.3-   3,5 
Dreaptă cu unghiul 90°   -   „female”(feminin)
Tipul conectorului-   Luerlock
Material al vârfului   -   Polivinilclorid, forma varfului conica sau coș.
Material al tubului   -   Stainlesssteel</t>
  </si>
  <si>
    <t>54-39620</t>
  </si>
  <si>
    <t>Canule pentru perfuzia coronariană directă  pentru adulti. Mărimea internă (mm)   -   4  ( 004381 )</t>
  </si>
  <si>
    <t>Mărimea internă (mm)   -   4 
Stingă cu unghiul 45°   -   „female”(feminin)
Tipul conectorului   -   Luerloock
Dreaptă cu unghiul 90°  -   „female”(feminin)
Tipul conectorului-   Luerlock
Material al vârfului   -   Polivinilclorid, forma varfului conica sau coș.
Material al tubului   -   Stainlesssteel</t>
  </si>
  <si>
    <t>56-39620</t>
  </si>
  <si>
    <t>Canule pentru perfuzia coronariană directă  pentru adulti.  Mărimea internă (mm)   -  3,3 -3,5  ( 004383 )</t>
  </si>
  <si>
    <t>Dreaptă cu unghiul 90*   -   „female”(feminin)
Tipul conectorului-   Luerlock
Material al vârfului   -   Polivinilclorid
Material al tubului   -   Stainless steel
Mărimea internă (mm)   -  3,3 -3,5</t>
  </si>
  <si>
    <t>57-39620</t>
  </si>
  <si>
    <t>Canule pentru perfuzia coronariană directă  pentru adulti. Mărimea internă (mm)   -   4  ( 004384 )</t>
  </si>
  <si>
    <t>Stingă cu unghiul 45°   -   „female”(feminin)
Tipul conectorului   -   Luer loock
Mărimea (mm)   -   4</t>
  </si>
  <si>
    <t>58-39620</t>
  </si>
  <si>
    <t>Canule pentru perfuzia coronariană directă  pentru adulti. Mărimea internă (mm)   -   4  ( 004385 )</t>
  </si>
  <si>
    <t>Dreaptă cu unghiul 90°   -   „female”(feminin) Marimea interna 4 mm
Tipul conectorului-   Luerlock
Material al vârfului   -   Polivinilclorid
Material al tubului   -   Stainless steel</t>
  </si>
  <si>
    <t>61-39620</t>
  </si>
  <si>
    <t>Cardiac (pericardial )aspirator -sump  ( 004388 )</t>
  </si>
  <si>
    <t>Total lungimea (mm)-38,1 .Diametrul intern al tubului din silicon ce contine la capatul sau si  in interior sutura metalica in forma de spirala  (oțel)-  (mm)-6,7,si  se termina  la alt capat  cu conector (inch) 1/4</t>
  </si>
  <si>
    <t>66-39620</t>
  </si>
  <si>
    <t>Consumabile pentru masurarea Timpului Activat de Coagulare  ( 004393 )</t>
  </si>
  <si>
    <t>Compatibile cu aparat HMS plus</t>
  </si>
  <si>
    <t>“Priming” volum (ml)   -   Nu mai mare de 70
Suprafața membranei(m2)   -   9-1.1
care nu necesită spălare preventivă (fără glicerină)   -   Da
Tipul porturilor de sânge (inch)   -   Luer lock</t>
  </si>
  <si>
    <t>68-39620</t>
  </si>
  <si>
    <t>Sensor de nivel  ( 004395 )</t>
  </si>
  <si>
    <t>Sensor de nivel in forma de lipici ce se aplica pe rezervor si este compatibil cu sistem de nivel al pompei Stockert S5</t>
  </si>
  <si>
    <t>69-39620</t>
  </si>
  <si>
    <t>Oxigenator pentru adulti cu membrană &gt; 60 kg, cu filtrul arterial incorporat  ( 004396 )</t>
  </si>
  <si>
    <t>Oxigenator pentru adulti cu membrană în set cu:
- rezervor venos rigid
- set de tubulatură pentru circulație extracorporală cu filtrul arterial incorporat in oxigenator inclusiv cu setul de linii pentru cardioplegia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7-8 l/min.
Vizibilitatea sângelui   -   Da
Volumul static al “priming”-ului oxigenatorului (ml)   -   Până la 280
Transfer de oxigen (ml /min) la debitul maxim a pompei arteriale (8,0 l / min.)
-   Nu mai mic de 400
Suprafața schimbului de gaze (m2)   -   Nu mai mică 2,5
Eficiența schimbului căldurii (7,0 l/min.)   -   Nu mai mic de 0,4
Intrare în rezervor venos(inch)   -   ½
Prelucrare membranelor cu biopolimer   -   Da</t>
  </si>
  <si>
    <t>70-39620</t>
  </si>
  <si>
    <t>Oxigenator pentru adulti cu membrană &gt; 60 kg, cu filtrul anexat  ( 004397 )</t>
  </si>
  <si>
    <t>Oxigenator pentru adulti cu membrană în set cu:
- rezervor venos rigid
- set de tubulatură pentru circulație extracorporală cu filtrul anexat in oxigenator inclusiv cu setul de linii pentru cardioplegia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7-8 l/min.
Vizibilitatea sângelui   -   Da
Volumul static al “priming”-ului oxigenatorului (ml)   -   Până la 280 ml.                                 Volumul static al priming -ului  al filtrului anexat nu mai mare de 160 ml.
Transfer de oxigen (ml /min) la debitul maxim a pompei arteriale (8,0 l / min.)
-   Nu mai mic de 400
Suprafața schimbului de gaze (m2)   -   Nu mai mică 2,5
Eficiența schimbului căldurii (7,0 l/min.)   -   Nu mai mic de 0,4
Intrare în rezervor venos(inch)   -   ½
Prelucrare membranelor cu biopolimer   -   Da</t>
  </si>
  <si>
    <t>72-39620</t>
  </si>
  <si>
    <t>Oxigenator pentru adulti si copii cu greutatea &lt;60 kg cu membrană  ( 004399 )</t>
  </si>
  <si>
    <t>Oxigenator pentru adulti si copii cu greutatea &lt;60 kg cu membrană în set cu:
- rezervor venos rigid 
- filtru arterial incorporat in oxigenator
- set de tubulatură pentru circulație extracorporală inclusiv setul de linii pentru cardioplegie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Nu mai mic de 5,0
Vizibilitatea sângelui   -   Da
Volumul static al„priming”-ului oxigenatorului(ml)   -   Până la 190
Volumul static al„priming”-ului filtrului arterial anexat (ml)   -   Până 170
Transfer de oxigen (ml /min) la debitul maxim a pompei arteriale (5,0 l / m)
-   Nu mai mic de 260Suprafața schimbului de gaze (m2)   -   Nu mai mică 1,5
Intrare în rezervor venos (inch)  - ½ cu conector optional 3/8
Prelucrare membranelor cu biopolimer   -   Da</t>
  </si>
  <si>
    <t>73-39620</t>
  </si>
  <si>
    <t>Oxigenator pentru copii  &lt; 16 kg cu membrană  ( 004400 )</t>
  </si>
  <si>
    <t>Oxigenator pentru copii  &lt; 16 kg cu membrană în set cu:
- rezervor venos
- filtru arterial incorporat in oxigenator
- set de tubulatură pentru circulație extracorporală set de tubulatură pentru circulație extracorporală inclusiv setul de linii pentru cardioplegie cu Custodiol sau Kaliu), (desenele se vor prezenta la momentul transmiterii invitațieie la reofertare). 
- +2 holdere pentru tip de oxigenator în lotul dat
             Debit volum maxim (l / min.)   -   Pina la  2,0
Vizibilitatea sângelui   -   Da
Volumul static al“priming”-ului oxigenatorului (ml)   -   Până la 50
Transfer de oxigen (ml /min) la debitul pompei arteriale (2,0  l / m)
-   Nu mai mic de 100
Suprafața schimbului de gaze (m2)   -   Nu mai mic de 0,5
Eficiența schimbului căldurii (1,5 l/min)   -   Nu mai mic de 0,6
Intrare în rezervor venos (inch)   -   ¼
Nivelul minimal oerational in rezevorul venos 3o ml 
Prelucrare membranelor cu biopolimer   -   Da</t>
  </si>
  <si>
    <t>74-39620</t>
  </si>
  <si>
    <t>Oxigenator pentru copii  &lt; 30kg cu membrană  ( 004401 )</t>
  </si>
  <si>
    <t>Oxigenator pentru  copii cu greutatea &lt;30 kg cu membrană în set cu:
- rezervor venos rigid 
- filtru arterial incorporat in oxigenator
- set de tubulatură pentru circulație extracorporală inclusiv setul de linii pentru cardioplegie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Nu mai mic de 3,0
Vizibilitatea sângelui   -   Da
Volumul static al„priming”-ului oxigenatorului(ml)   -   Până la 150
Transfer de oxigen (ml /min) la debitul maxim a pompei arteriale (3,0 l / m)
-   Nu mai mic de 260                                                                                                    Suprafața schimbului de gaze (m2)   -   Nu mai mică   1,5
Intrare în rezervor venos (inch)  - ⅜ cu conector optional ¼
Prelucrare membranelor cu biopolimer   -   Da</t>
  </si>
  <si>
    <t>75-39620</t>
  </si>
  <si>
    <t>Oxigenator pentru copii cu greutatea &lt; 6 kg cu membrană  ( 004402 )</t>
  </si>
  <si>
    <t>Oxigenator pentru copii cu greutatea &lt; 6 kg cu membrană în set cu:
- rezervor venos
- filtru arterial  incorporat in oxigenator siset de tubulatură pentru circulație extracorporală set de tubulatură pentru circulație extracorporală inclusiv setul de linii pentru cardioplegie cu Custodiol sau Kaliu), (desenele se vor prezenta la momentul transmiterii invitațieie la reofertare). 
- +2 holdere pentru tip de oxigenator în lotul dat
                          Debit volum maxim (l / min.)   -   Nu mai mic 1,5
Vizibilitatea sângelui   -   Da
Volumul static al“priming”-ului oxigenatorului (ml)   -   Până la 50
Transfer de oxigen (ml /min) la debitul maxim a pompei arteriale (0,8 l / m)
   -   Nu mai mic de 100
Suprafața schimbului de gaze (m2)   -   Nu mai mic de 0,5
Eficiența schimbului căldurii (0,8 l/min)   -   Nu mai mic de 0,6
Intrare în rezervor venos (inch)   -   ¼
6 intrări în cardiotom   -   3/16-¼
Prelucrare membranelor cu biopolimer   -   Da</t>
  </si>
  <si>
    <t>76-39620</t>
  </si>
  <si>
    <t>Set de salvare sîngelui autolog  ( 004403 )</t>
  </si>
  <si>
    <t>Set de salvare sîngelui autolog compatibil cu aparatul Cell Saver SORIN GROUP Xtra ATS Auto Transfusion System</t>
  </si>
  <si>
    <t>77-39620</t>
  </si>
  <si>
    <t>Set de tuburi  pentru conectare de vacum in interventii minimal invazive  ( 004404 )</t>
  </si>
  <si>
    <t>Set de tuburi de 1/4 inch  cu capcana de umiditate utilizat pentru conectarea la vacum in timpul interventiilor minimal invazive. Tub din polivinilclorid 3/8 de lungimea 150 cm cu triploconector 1/2 pe 3/8 /3/8 la capat.Tub din polivinilclorid de lungime 2 m la un capat si 1,5 m la alt capat de 1/4 inch cu silicon 3/8 pe 3/8 incorporat (vent adaugator)(SET pentru operatiile miniinvazive prin toracotomie)</t>
  </si>
  <si>
    <t>78-39620</t>
  </si>
  <si>
    <t>Vent cardiac cu conductor pentru maturi. Mărimea internă(Fr)   -   20  ( 004405 )</t>
  </si>
  <si>
    <t>Mărimea internă(Fr)   -   20 
Material tubului   -   Silicon
Material conductorului   -   Polivinilclorid
Rigiditatea conductorului   -   Minimală</t>
  </si>
  <si>
    <t>79-39620</t>
  </si>
  <si>
    <t>Vent cardiac cu conductor pentru maturi. Mărimea internă(Fr)   -   16  ( 004406 )</t>
  </si>
  <si>
    <t>Mărimea internă(Fr)   -   16
Material tubului   -   Silicon
Material conductorului   -   Polivinilclorid
Rigiditatea conductorului   -   Minimală</t>
  </si>
  <si>
    <t>81-39620</t>
  </si>
  <si>
    <t>Vent cardiac fără conductor pentru copii. Mărimea internă(Fr)   -   10  ( 004408 )</t>
  </si>
  <si>
    <t>Vent cardiac fără conductor pentru copii. Mărimea internă(Fr)   -   10</t>
  </si>
  <si>
    <t>83-39620</t>
  </si>
  <si>
    <t>Minisucker  ( 004410 )</t>
  </si>
  <si>
    <t>Aspirator rigid 9 mm diametr intern cu bucata de silicon la capat de dimensiuni 11 Fr (3,7 mm)</t>
  </si>
  <si>
    <t>84-39620</t>
  </si>
  <si>
    <t>Hemoconcentrator pentru adulti cu set de tubulatura  ( 004411 )</t>
  </si>
  <si>
    <t>85-39620</t>
  </si>
  <si>
    <t>Hemoconcentrator pentru copii cu set de tubulatura  ( 004412 )</t>
  </si>
  <si>
    <t>“Priming” volum (ml)   -   Nu mai mare de 34
Suprafața membranei(m2)   -   De la 0,25 până 0,5
care nu necesită spălare preventivă (fără glicerină)   -   Da
Tipul porturilor de sânge   -   Luerlock</t>
  </si>
  <si>
    <t>86-39620</t>
  </si>
  <si>
    <t>Set pentru dilatatoare vasculare  ( 004413 )</t>
  </si>
  <si>
    <t>dilatatoare cu diametrul 8.12.16.20 Fr. bisturiu ,guidewire 0.035-180 cm, ac 18 GA</t>
  </si>
  <si>
    <t>87-39620</t>
  </si>
  <si>
    <t>Set pentru introducerea canulelor arteriale femorale  ( 004414 )</t>
  </si>
  <si>
    <t>bisturiu , ac pentu punctie, lungimea guidewire nu mai mica 100 cm. Dilatatoare  10/ 12,12/14, 16/18</t>
  </si>
  <si>
    <t>88-39620</t>
  </si>
  <si>
    <t>Set pentru introducerea canulelor venoase femorale  ( 004415 )</t>
  </si>
  <si>
    <t>lungimea guidewire nu mai mica de 180 cm. Dilatatoare 10/12.12/14.16/18 Fr</t>
  </si>
  <si>
    <t>89-39620</t>
  </si>
  <si>
    <t>Venturi cardiace  ( 004416 )</t>
  </si>
  <si>
    <t>Mărimea internă(Fr)   -   16 Material tubului   -   Silicon
Material conductorului   -   Polivinilclorid
Rigiditatea conductorului   -   Minimală</t>
  </si>
  <si>
    <t>91-39620</t>
  </si>
  <si>
    <t>Canula aortica pentru adulti, 24 F, Forma canulelor   -   Dreaptă  ( 004418 )</t>
  </si>
  <si>
    <t>Mărimea internă (Fr)   -   24
Introducător   -   Nu
Forma canulelor   -   Dreaptă
Materialul vârfului   -   Polivinilclorid, si “materialul varfului - smooth plastic / plastic neted”, flexibile cu kinking rezistenta ,si perete subtire 
Rezistente la răsucire   -   Armată Cu capac de purjare lenta la capat.
Prevăzute cu linie pentru orientarea vârfului canulei   -   Da
Mărimea conectorului integrat (inch)   -   3/8</t>
  </si>
  <si>
    <t>93-39620</t>
  </si>
  <si>
    <t>Canula aortica pentru adulti, 22F,  Dreaptă  ( 004420 )</t>
  </si>
  <si>
    <t>Mărimea internă (Fr)   -   22
Introducător   -   Nu
Forma canulelor   -   Dreaptă
Materialul vârfului   -   Polivinilclorid    flexibile cu kinking rezistenta ,si perete subtire   si “materialul varfului - smooth plastic / plastic neted”         Cu capac de purjare lenta la capat.
Rezistente la răsucire   -   Armată
Mărimea conectorului (inch)   -   3/8</t>
  </si>
  <si>
    <t>96-39620</t>
  </si>
  <si>
    <t>Canula aortica pentru adulti 20F,   Dreaptă  ( 004423 )</t>
  </si>
  <si>
    <t>Mărimea internă (Fr)   -   20
Introducător   -   Nu
Forma canulelor   -   Dreaptă
Materialul vârfului   -   Polivinilclorid flexibile cu kinking rezistenta ,si perete subtire, si “materialul varfului - smooth plastic / plastic neted”. 
Cu capac de purjare lenta la capat.
Rezistente la răsucire   -   Armată
Prevăzute cu linie pentru orientarea vârfului canulei   -   Da Cu capac de purjare lenta la capat.
Mărimea conectorului (inch)   -   3/8</t>
  </si>
  <si>
    <t>98-39620</t>
  </si>
  <si>
    <t>Canula aortica pentru copii, 12F, Dreaptă  ( 004425 )</t>
  </si>
  <si>
    <t>Mărimea internă (Fr)   -   12
Introducător   -  Da
Forma canulelor   -   Dreaptă
Materialul vârfului   -   Polivinilclorid,flexibile cu kinking rezistenta ,si perete subtire 
Rezistente la răsucire   -   Armată
Prevăzute cu linie pentru orientarea vârfului canulei   -   Da, kin-king rezistente
Mărimea conectorului integrat (inch)   -   ¼</t>
  </si>
  <si>
    <t>100-39620</t>
  </si>
  <si>
    <t>Canula aortica pentru copii, 8F  ( 004427 )</t>
  </si>
  <si>
    <t>Mărimea internă (Fr)   -   8
Introducător   -  Da
Forma canulelor   -   Dreaptă
Materialul vârfului   -   Polivinilclorid .
Rezistente la răsucire   -   Armată,flexibile cu kinking rezistenta ,si perete subtire 
Mărimea conectorului integrat (inch)   -   ¼</t>
  </si>
  <si>
    <t>101-39620</t>
  </si>
  <si>
    <t>Canula pentru cardioplegia antegradă pentru copii  ( 004428 )</t>
  </si>
  <si>
    <t>Mărimea internă(Fr)   -   4
Lungimea canulei nu mai mare (cm)   -   6,4</t>
  </si>
  <si>
    <t>103-39620</t>
  </si>
  <si>
    <t>Canula venoasa femorala  Multi -Stage cu kit percutan  ( 004430 )</t>
  </si>
  <si>
    <t>Marimea 25 Fr . Lungimea 60cm. Canula corespunsatoare cu sistemul VAC-Asist                                                                                                                                                                                                     
Introducător   -   da, marcat cu indicator de localizare a canulei
Forma canulelor   -   Dreaptă alungită,cu multiple orificii pentru drenare(Multi- Stage).
Materialul vârfului   -   Polivinilclorid
Rezistente la răsucire   -   Armată
Mărimea conectorului (inch)   -   1/2,3/8</t>
  </si>
  <si>
    <t>106-39620</t>
  </si>
  <si>
    <t>Cateter IAB Sensation plus 7,5 Fr  50 cc w/Sratloock  ( 004433 )</t>
  </si>
  <si>
    <t>Cateter IAB Sensation plus 7,5Fr  50 cc w/Sratloock .  Ce include guidewier si dilatatore compatibile cu pompa Maquet CS-300</t>
  </si>
  <si>
    <t>107-39620</t>
  </si>
  <si>
    <t>Cateter IAB Sensation plus 8 Fr  50 cc w/Sratloock  ( 004434 )</t>
  </si>
  <si>
    <t>Cateter IAB Sensation plus 8 Fr  50 cc w/Sratloock .  Ce include guidewier si dilatatore compatibile cu pompa Maquet CS-300</t>
  </si>
  <si>
    <t>110-39620</t>
  </si>
  <si>
    <t>Canula arteriala femorala pentru ECMO (HLS)  ( 004437 )</t>
  </si>
  <si>
    <t>Canula arteriala femorala (HLS)-19 Fr.(23 cm) Compatibile cu setul Cardiohelp.</t>
  </si>
  <si>
    <t>114-39620</t>
  </si>
  <si>
    <t>Consumabile pentriu Cellsaver compatibile cu aparatul Aotologus  Medtronic  ( 004441 )</t>
  </si>
  <si>
    <t>Compatibila  cu aparatul Cellsaver  Autologus Medtronic :.set de spalare,rezervor pentru colectarea sangelui,aspirator.</t>
  </si>
  <si>
    <t>118-39620</t>
  </si>
  <si>
    <t>Eprubete ACT-HR  ( 004444 )</t>
  </si>
  <si>
    <t>1 Casete pentru determinarea timpului activ de coagulare la nivel inalt de heparina
2.volumul probei -0.5 ml singe- 600buc,  2,0 ml singe-1200 buc.
3.tip proba –singe integru
4.material eprubeta –plastic
           5.    compatibil cu aparatul Hemocron, Medtronic</t>
  </si>
  <si>
    <t>120-39620</t>
  </si>
  <si>
    <t>Canula venoasa femorala pentru ECMO (HLS)  Canula venoasa femorala ECMO (HLS)  ( 004446 )</t>
  </si>
  <si>
    <t>canula venoasa femorala (HLS )ECMO-23 Fr,25 Fr compatibile cu setul Cardiohelp.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</si>
</sst>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8"/>
      <name val="Arial"/>
      <family val="2"/>
    </font>
    <font>
      <b/>
      <sz val="8"/>
      <name val="Arial Narrow"/>
      <family val="2"/>
      <charset val="204"/>
    </font>
    <font>
      <b/>
      <sz val="8"/>
      <color indexed="18"/>
      <name val="Arial Narrow"/>
      <family val="2"/>
      <charset val="204"/>
    </font>
    <font>
      <sz val="11"/>
      <color theme="1"/>
      <name val="Times New Roman"/>
      <family val="1"/>
      <charset val="204"/>
    </font>
    <font>
      <b/>
      <sz val="8"/>
      <color indexed="12"/>
      <name val="Arial Narrow"/>
      <family val="2"/>
      <charset val="204"/>
    </font>
  </fonts>
  <fills count="6">
    <fill>
      <patternFill patternType="none"/>
    </fill>
    <fill>
      <patternFill patternType="gray125"/>
    </fill>
    <fill>
      <patternFill patternType="solid">
        <fgColor indexed="27"/>
        <bgColor indexed="64"/>
      </patternFill>
    </fill>
    <fill>
      <patternFill patternType="solid">
        <fgColor theme="9" tint="0.79998168889431442"/>
        <bgColor indexed="64"/>
      </patternFill>
    </fill>
    <fill>
      <patternFill patternType="solid">
        <fgColor indexed="9"/>
        <bgColor indexed="64"/>
      </patternFill>
    </fill>
    <fill>
      <patternFill patternType="solid">
        <fgColor rgb="FFFFFF00"/>
        <bgColor indexed="64"/>
      </patternFill>
    </fill>
  </fills>
  <borders count="5">
    <border>
      <left/>
      <right/>
      <top/>
      <bottom/>
      <diagonal/>
    </border>
    <border>
      <left style="thin">
        <color indexed="60"/>
      </left>
      <right style="thin">
        <color indexed="60"/>
      </right>
      <top style="thin">
        <color indexed="60"/>
      </top>
      <bottom style="thin">
        <color indexed="60"/>
      </bottom>
      <diagonal/>
    </border>
    <border>
      <left style="thin">
        <color indexed="60"/>
      </left>
      <right style="thin">
        <color indexed="60"/>
      </right>
      <top style="thin">
        <color indexed="60"/>
      </top>
      <bottom/>
      <diagonal/>
    </border>
    <border>
      <left style="thin">
        <color indexed="64"/>
      </left>
      <right style="thin">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1" fillId="0" borderId="0"/>
  </cellStyleXfs>
  <cellXfs count="28">
    <xf numFmtId="0" fontId="0" fillId="0" borderId="0" xfId="0"/>
    <xf numFmtId="0" fontId="1" fillId="0" borderId="0" xfId="1"/>
    <xf numFmtId="4" fontId="0" fillId="0" borderId="0" xfId="0" applyNumberFormat="1"/>
    <xf numFmtId="0" fontId="2" fillId="0" borderId="0" xfId="1" applyFont="1" applyAlignment="1">
      <alignment vertical="top"/>
    </xf>
    <xf numFmtId="0" fontId="3" fillId="2" borderId="1" xfId="1" applyFont="1" applyFill="1" applyBorder="1" applyAlignment="1">
      <alignment horizontal="center" vertical="center" wrapText="1"/>
    </xf>
    <xf numFmtId="0" fontId="3" fillId="2" borderId="2" xfId="1" applyFont="1" applyFill="1" applyBorder="1" applyAlignment="1">
      <alignment horizontal="center" vertical="center" wrapText="1"/>
    </xf>
    <xf numFmtId="0" fontId="3" fillId="2" borderId="1" xfId="1" applyFont="1" applyFill="1" applyBorder="1" applyAlignment="1">
      <alignment vertical="center"/>
    </xf>
    <xf numFmtId="0" fontId="3" fillId="2" borderId="1" xfId="1" applyFont="1" applyFill="1" applyBorder="1" applyAlignment="1">
      <alignment vertical="center" wrapText="1"/>
    </xf>
    <xf numFmtId="0" fontId="4" fillId="3" borderId="3" xfId="0" applyFont="1" applyFill="1" applyBorder="1" applyAlignment="1">
      <alignment horizontal="left" vertical="top"/>
    </xf>
    <xf numFmtId="0" fontId="3" fillId="4" borderId="4" xfId="1" applyFont="1" applyFill="1" applyBorder="1" applyAlignment="1">
      <alignment vertical="top" wrapText="1"/>
    </xf>
    <xf numFmtId="0" fontId="3" fillId="4" borderId="4" xfId="1" applyFont="1" applyFill="1" applyBorder="1" applyAlignment="1">
      <alignment vertical="top" wrapText="1" indent="2"/>
    </xf>
    <xf numFmtId="0" fontId="2" fillId="0" borderId="4" xfId="1" applyFont="1" applyBorder="1" applyAlignment="1">
      <alignment vertical="top" wrapText="1" indent="4"/>
    </xf>
    <xf numFmtId="2" fontId="5" fillId="4" borderId="4" xfId="1" applyNumberFormat="1" applyFont="1" applyFill="1" applyBorder="1" applyAlignment="1">
      <alignment horizontal="right" vertical="center" indent="1"/>
    </xf>
    <xf numFmtId="4" fontId="3" fillId="4" borderId="4" xfId="1" applyNumberFormat="1" applyFont="1" applyFill="1" applyBorder="1" applyAlignment="1">
      <alignment horizontal="right" vertical="center" indent="1"/>
    </xf>
    <xf numFmtId="2" fontId="0" fillId="0" borderId="0" xfId="0" applyNumberFormat="1"/>
    <xf numFmtId="0" fontId="5" fillId="4" borderId="4" xfId="1" applyFont="1" applyFill="1" applyBorder="1" applyAlignment="1">
      <alignment horizontal="right" vertical="center" indent="1"/>
    </xf>
    <xf numFmtId="0" fontId="3" fillId="4" borderId="4" xfId="1" applyFont="1" applyFill="1" applyBorder="1" applyAlignment="1">
      <alignment horizontal="right" vertical="center" indent="1"/>
    </xf>
    <xf numFmtId="2" fontId="5" fillId="5" borderId="4" xfId="1" applyNumberFormat="1" applyFont="1" applyFill="1" applyBorder="1" applyAlignment="1">
      <alignment horizontal="right" vertical="center" indent="1"/>
    </xf>
    <xf numFmtId="0" fontId="5" fillId="5" borderId="4" xfId="1" applyFont="1" applyFill="1" applyBorder="1" applyAlignment="1">
      <alignment horizontal="right" vertical="center" indent="1"/>
    </xf>
    <xf numFmtId="4" fontId="5" fillId="4" borderId="4" xfId="1" applyNumberFormat="1" applyFont="1" applyFill="1" applyBorder="1" applyAlignment="1">
      <alignment horizontal="right" vertical="center" indent="1"/>
    </xf>
    <xf numFmtId="0" fontId="2" fillId="0" borderId="0" xfId="1" applyFont="1" applyAlignment="1">
      <alignment vertical="top" wrapText="1"/>
    </xf>
    <xf numFmtId="0" fontId="3" fillId="2" borderId="1" xfId="1" applyFont="1" applyFill="1" applyBorder="1" applyAlignment="1">
      <alignment horizontal="center" vertical="center" wrapText="1"/>
    </xf>
    <xf numFmtId="0" fontId="3" fillId="0" borderId="4" xfId="1" applyFont="1" applyFill="1" applyBorder="1" applyAlignment="1">
      <alignment vertical="top" wrapText="1" indent="2"/>
    </xf>
    <xf numFmtId="0" fontId="2" fillId="0" borderId="4" xfId="1" applyFont="1" applyFill="1" applyBorder="1" applyAlignment="1">
      <alignment vertical="top" wrapText="1" indent="4"/>
    </xf>
    <xf numFmtId="2" fontId="5" fillId="0" borderId="4" xfId="1" applyNumberFormat="1" applyFont="1" applyFill="1" applyBorder="1" applyAlignment="1">
      <alignment horizontal="right" vertical="center" indent="1"/>
    </xf>
    <xf numFmtId="4" fontId="3" fillId="0" borderId="4" xfId="1" applyNumberFormat="1" applyFont="1" applyFill="1" applyBorder="1" applyAlignment="1">
      <alignment horizontal="right" vertical="center" indent="1"/>
    </xf>
    <xf numFmtId="0" fontId="5" fillId="0" borderId="4" xfId="1" applyFont="1" applyFill="1" applyBorder="1" applyAlignment="1">
      <alignment horizontal="right" vertical="center" indent="1"/>
    </xf>
    <xf numFmtId="0" fontId="3" fillId="0" borderId="4" xfId="1" applyFont="1" applyFill="1" applyBorder="1" applyAlignment="1">
      <alignment horizontal="right" vertical="center" indent="1"/>
    </xf>
  </cellXfs>
  <cellStyles count="2">
    <cellStyle name="Normal" xfId="0" builtinId="0"/>
    <cellStyle name="Normal_Sheet1" xfId="1" xr:uid="{7C3A71C0-0A72-4453-A385-0A56F7957DF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5E291D-A785-4556-93F9-A1E26C646040}">
  <dimension ref="A1:P93"/>
  <sheetViews>
    <sheetView tabSelected="1" workbookViewId="0">
      <selection activeCell="G4" sqref="G4:H4"/>
    </sheetView>
  </sheetViews>
  <sheetFormatPr defaultRowHeight="15" x14ac:dyDescent="0.25"/>
  <cols>
    <col min="2" max="2" width="24.28515625" customWidth="1"/>
    <col min="3" max="3" width="44.42578125" customWidth="1"/>
    <col min="4" max="4" width="10.5703125" bestFit="1" customWidth="1"/>
    <col min="5" max="5" width="14.28515625" customWidth="1"/>
    <col min="6" max="6" width="10.85546875" hidden="1" customWidth="1"/>
    <col min="7" max="7" width="13.7109375" customWidth="1"/>
    <col min="8" max="8" width="14.5703125" hidden="1" customWidth="1"/>
    <col min="9" max="9" width="9.140625" hidden="1" customWidth="1"/>
    <col min="11" max="11" width="9.140625" hidden="1" customWidth="1"/>
    <col min="12" max="12" width="15.5703125" hidden="1" customWidth="1"/>
    <col min="13" max="13" width="12.7109375" style="2" hidden="1" customWidth="1"/>
    <col min="14" max="14" width="9.140625" hidden="1" customWidth="1"/>
    <col min="15" max="17" width="0" hidden="1" customWidth="1"/>
  </cols>
  <sheetData>
    <row r="1" spans="1:16" x14ac:dyDescent="0.25">
      <c r="B1" s="1"/>
      <c r="C1" s="1"/>
      <c r="D1" s="1"/>
      <c r="E1" s="1"/>
      <c r="F1" s="1"/>
      <c r="G1" s="1"/>
      <c r="H1" s="1"/>
      <c r="I1" s="1"/>
      <c r="J1" s="1"/>
      <c r="K1" s="1"/>
      <c r="L1" s="1"/>
    </row>
    <row r="2" spans="1:16" x14ac:dyDescent="0.25">
      <c r="B2" s="3" t="s">
        <v>0</v>
      </c>
      <c r="C2" s="3"/>
      <c r="D2" s="3"/>
      <c r="E2" s="20" t="s">
        <v>1</v>
      </c>
      <c r="F2" s="20"/>
      <c r="G2" s="20"/>
      <c r="H2" s="20"/>
      <c r="I2" s="20"/>
      <c r="J2" s="20"/>
      <c r="K2" s="20"/>
      <c r="L2" s="20"/>
    </row>
    <row r="3" spans="1:16" x14ac:dyDescent="0.25">
      <c r="B3" s="1"/>
      <c r="C3" s="1"/>
      <c r="D3" s="1"/>
      <c r="E3" s="1"/>
      <c r="F3" s="1"/>
      <c r="G3" s="1"/>
      <c r="H3" s="1"/>
      <c r="I3" s="1"/>
      <c r="J3" s="1"/>
      <c r="K3" s="1"/>
      <c r="L3" s="1"/>
    </row>
    <row r="4" spans="1:16" ht="30" customHeight="1" x14ac:dyDescent="0.25">
      <c r="A4" t="s">
        <v>2</v>
      </c>
      <c r="B4" s="4" t="s">
        <v>3</v>
      </c>
      <c r="C4" s="4" t="s">
        <v>4</v>
      </c>
      <c r="D4" s="5" t="s">
        <v>5</v>
      </c>
      <c r="E4" s="21" t="s">
        <v>6</v>
      </c>
      <c r="F4" s="21"/>
      <c r="G4" s="21" t="s">
        <v>7</v>
      </c>
      <c r="H4" s="21"/>
      <c r="I4" s="6" t="s">
        <v>8</v>
      </c>
      <c r="J4" s="7" t="s">
        <v>9</v>
      </c>
      <c r="K4" s="7" t="s">
        <v>10</v>
      </c>
      <c r="L4" s="7" t="s">
        <v>11</v>
      </c>
      <c r="M4" s="7" t="s">
        <v>12</v>
      </c>
      <c r="O4" s="7" t="s">
        <v>12</v>
      </c>
    </row>
    <row r="5" spans="1:16" ht="30" customHeight="1" x14ac:dyDescent="0.25">
      <c r="A5" s="8" t="s">
        <v>13</v>
      </c>
      <c r="B5" s="9" t="s">
        <v>14</v>
      </c>
      <c r="C5" s="10" t="s">
        <v>15</v>
      </c>
      <c r="D5" s="11" t="s">
        <v>16</v>
      </c>
      <c r="E5" s="12">
        <v>150</v>
      </c>
      <c r="F5" s="13">
        <v>19320.55</v>
      </c>
      <c r="G5" s="12">
        <v>150</v>
      </c>
      <c r="H5" s="13">
        <v>19320.55</v>
      </c>
      <c r="I5" s="12">
        <v>300</v>
      </c>
      <c r="J5" s="12">
        <v>300</v>
      </c>
      <c r="K5" s="12">
        <f>I5-J5</f>
        <v>0</v>
      </c>
      <c r="L5" s="13">
        <v>38641.11</v>
      </c>
      <c r="M5" s="2">
        <v>32200.92</v>
      </c>
      <c r="N5">
        <f>M5/I5</f>
        <v>107.3364</v>
      </c>
      <c r="O5">
        <f>J5*N5</f>
        <v>32200.92</v>
      </c>
      <c r="P5" s="14">
        <f>I5-J5</f>
        <v>0</v>
      </c>
    </row>
    <row r="6" spans="1:16" ht="30" customHeight="1" x14ac:dyDescent="0.25">
      <c r="A6" s="8" t="s">
        <v>17</v>
      </c>
      <c r="B6" s="9" t="s">
        <v>18</v>
      </c>
      <c r="C6" s="22" t="s">
        <v>19</v>
      </c>
      <c r="D6" s="23" t="s">
        <v>16</v>
      </c>
      <c r="E6" s="24">
        <v>100</v>
      </c>
      <c r="F6" s="25">
        <v>15331.92</v>
      </c>
      <c r="G6" s="26"/>
      <c r="H6" s="27"/>
      <c r="I6" s="24">
        <v>100</v>
      </c>
      <c r="J6" s="24">
        <v>100</v>
      </c>
      <c r="K6" s="12">
        <f t="shared" ref="K6:K64" si="0">I6-J6</f>
        <v>0</v>
      </c>
      <c r="L6" s="13">
        <v>15331.92</v>
      </c>
      <c r="M6" s="2">
        <v>12776.6</v>
      </c>
      <c r="N6">
        <f t="shared" ref="N6:N11" si="1">M6/I6</f>
        <v>127.76600000000001</v>
      </c>
      <c r="O6">
        <f t="shared" ref="O6:O11" si="2">J6*N6</f>
        <v>12776.6</v>
      </c>
      <c r="P6" s="14">
        <f t="shared" ref="P6:P11" si="3">I6-J6</f>
        <v>0</v>
      </c>
    </row>
    <row r="7" spans="1:16" ht="30" customHeight="1" x14ac:dyDescent="0.25">
      <c r="A7" s="8" t="s">
        <v>20</v>
      </c>
      <c r="B7" s="9" t="s">
        <v>21</v>
      </c>
      <c r="C7" s="22" t="s">
        <v>22</v>
      </c>
      <c r="D7" s="23" t="s">
        <v>16</v>
      </c>
      <c r="E7" s="24">
        <v>5</v>
      </c>
      <c r="F7" s="25">
        <v>1898.46</v>
      </c>
      <c r="G7" s="24">
        <v>47</v>
      </c>
      <c r="H7" s="25">
        <v>26578.44</v>
      </c>
      <c r="I7" s="24">
        <v>75</v>
      </c>
      <c r="J7" s="24">
        <v>52</v>
      </c>
      <c r="K7" s="12">
        <f t="shared" si="0"/>
        <v>23</v>
      </c>
      <c r="L7" s="13">
        <v>28476.9</v>
      </c>
      <c r="M7" s="2">
        <v>23730.75</v>
      </c>
      <c r="N7">
        <f t="shared" si="1"/>
        <v>316.41000000000003</v>
      </c>
      <c r="O7">
        <f t="shared" si="2"/>
        <v>16453.32</v>
      </c>
      <c r="P7" s="14">
        <f t="shared" si="3"/>
        <v>23</v>
      </c>
    </row>
    <row r="8" spans="1:16" ht="30" customHeight="1" x14ac:dyDescent="0.25">
      <c r="A8" s="8" t="s">
        <v>23</v>
      </c>
      <c r="B8" s="9" t="s">
        <v>24</v>
      </c>
      <c r="C8" s="22" t="s">
        <v>25</v>
      </c>
      <c r="D8" s="23" t="s">
        <v>16</v>
      </c>
      <c r="E8" s="26"/>
      <c r="F8" s="27"/>
      <c r="G8" s="24">
        <v>30</v>
      </c>
      <c r="H8" s="25">
        <v>15514.2</v>
      </c>
      <c r="I8" s="24">
        <v>30</v>
      </c>
      <c r="J8" s="24">
        <v>30</v>
      </c>
      <c r="K8" s="12">
        <f t="shared" si="0"/>
        <v>0</v>
      </c>
      <c r="L8" s="13">
        <v>15514.2</v>
      </c>
      <c r="M8" s="2">
        <v>12928.5</v>
      </c>
      <c r="N8">
        <f t="shared" si="1"/>
        <v>430.95</v>
      </c>
      <c r="O8">
        <f t="shared" si="2"/>
        <v>12928.5</v>
      </c>
      <c r="P8" s="14">
        <f t="shared" si="3"/>
        <v>0</v>
      </c>
    </row>
    <row r="9" spans="1:16" ht="30" customHeight="1" x14ac:dyDescent="0.25">
      <c r="A9" s="8" t="s">
        <v>26</v>
      </c>
      <c r="B9" s="9" t="s">
        <v>27</v>
      </c>
      <c r="C9" s="22" t="s">
        <v>28</v>
      </c>
      <c r="D9" s="23" t="s">
        <v>16</v>
      </c>
      <c r="E9" s="24">
        <v>2</v>
      </c>
      <c r="F9" s="25">
        <v>17035.2</v>
      </c>
      <c r="G9" s="24">
        <v>20</v>
      </c>
      <c r="H9" s="25">
        <v>170352</v>
      </c>
      <c r="I9" s="24">
        <v>22</v>
      </c>
      <c r="J9" s="24">
        <v>22</v>
      </c>
      <c r="K9" s="12">
        <f t="shared" si="0"/>
        <v>0</v>
      </c>
      <c r="L9" s="13">
        <v>187387.2</v>
      </c>
      <c r="M9" s="2">
        <v>156156</v>
      </c>
      <c r="N9">
        <f t="shared" si="1"/>
        <v>7098</v>
      </c>
      <c r="O9">
        <f t="shared" si="2"/>
        <v>156156</v>
      </c>
      <c r="P9" s="14">
        <f t="shared" si="3"/>
        <v>0</v>
      </c>
    </row>
    <row r="10" spans="1:16" ht="30" customHeight="1" x14ac:dyDescent="0.25">
      <c r="A10" s="8" t="s">
        <v>29</v>
      </c>
      <c r="B10" s="9" t="s">
        <v>30</v>
      </c>
      <c r="C10" s="22" t="s">
        <v>31</v>
      </c>
      <c r="D10" s="23" t="s">
        <v>16</v>
      </c>
      <c r="E10" s="24">
        <v>2</v>
      </c>
      <c r="F10" s="25">
        <v>17035.2</v>
      </c>
      <c r="G10" s="24">
        <v>21</v>
      </c>
      <c r="H10" s="25">
        <v>255528</v>
      </c>
      <c r="I10" s="24">
        <v>32</v>
      </c>
      <c r="J10" s="24">
        <v>23</v>
      </c>
      <c r="K10" s="12">
        <f t="shared" si="0"/>
        <v>9</v>
      </c>
      <c r="L10" s="13">
        <v>272563.20000000001</v>
      </c>
      <c r="M10" s="2">
        <v>227136</v>
      </c>
      <c r="N10">
        <f t="shared" si="1"/>
        <v>7098</v>
      </c>
      <c r="O10">
        <f t="shared" si="2"/>
        <v>163254</v>
      </c>
      <c r="P10" s="14">
        <f t="shared" si="3"/>
        <v>9</v>
      </c>
    </row>
    <row r="11" spans="1:16" ht="30" customHeight="1" x14ac:dyDescent="0.25">
      <c r="A11" s="8" t="s">
        <v>32</v>
      </c>
      <c r="B11" s="9" t="s">
        <v>33</v>
      </c>
      <c r="C11" s="22" t="s">
        <v>34</v>
      </c>
      <c r="D11" s="23" t="s">
        <v>16</v>
      </c>
      <c r="E11" s="24">
        <v>2</v>
      </c>
      <c r="F11" s="25">
        <v>17035.2</v>
      </c>
      <c r="G11" s="24">
        <v>20</v>
      </c>
      <c r="H11" s="25">
        <v>170352</v>
      </c>
      <c r="I11" s="24">
        <v>22</v>
      </c>
      <c r="J11" s="24">
        <v>22</v>
      </c>
      <c r="K11" s="12">
        <f t="shared" si="0"/>
        <v>0</v>
      </c>
      <c r="L11" s="13">
        <v>187387.2</v>
      </c>
      <c r="M11" s="2">
        <v>156156</v>
      </c>
      <c r="N11">
        <f t="shared" si="1"/>
        <v>7098</v>
      </c>
      <c r="O11">
        <f t="shared" si="2"/>
        <v>156156</v>
      </c>
      <c r="P11" s="14">
        <f t="shared" si="3"/>
        <v>0</v>
      </c>
    </row>
    <row r="12" spans="1:16" ht="30" customHeight="1" x14ac:dyDescent="0.25">
      <c r="A12" s="8" t="s">
        <v>35</v>
      </c>
      <c r="B12" s="9" t="s">
        <v>36</v>
      </c>
      <c r="C12" s="22" t="s">
        <v>37</v>
      </c>
      <c r="D12" s="23" t="s">
        <v>16</v>
      </c>
      <c r="E12" s="24">
        <v>2</v>
      </c>
      <c r="F12" s="25">
        <v>20803.919999999998</v>
      </c>
      <c r="G12" s="24">
        <v>10</v>
      </c>
      <c r="H12" s="25">
        <v>104019.6</v>
      </c>
      <c r="I12" s="24">
        <v>12</v>
      </c>
      <c r="J12" s="24">
        <v>12</v>
      </c>
      <c r="K12" s="12">
        <f t="shared" si="0"/>
        <v>0</v>
      </c>
      <c r="L12" s="13">
        <v>124823.52</v>
      </c>
      <c r="M12" s="2">
        <v>104019.6</v>
      </c>
      <c r="N12">
        <f t="shared" ref="N12:N54" si="4">M12/I12</f>
        <v>8668.3000000000011</v>
      </c>
      <c r="O12">
        <f t="shared" ref="O12:O54" si="5">J12*N12</f>
        <v>104019.6</v>
      </c>
      <c r="P12" s="14">
        <f t="shared" ref="P12:P54" si="6">I12-J12</f>
        <v>0</v>
      </c>
    </row>
    <row r="13" spans="1:16" ht="30" customHeight="1" x14ac:dyDescent="0.25">
      <c r="A13" s="8" t="s">
        <v>38</v>
      </c>
      <c r="B13" s="9" t="s">
        <v>39</v>
      </c>
      <c r="C13" s="22" t="s">
        <v>40</v>
      </c>
      <c r="D13" s="23" t="s">
        <v>16</v>
      </c>
      <c r="E13" s="26"/>
      <c r="F13" s="27"/>
      <c r="G13" s="24">
        <v>5</v>
      </c>
      <c r="H13" s="25">
        <v>52009.8</v>
      </c>
      <c r="I13" s="24">
        <v>5</v>
      </c>
      <c r="J13" s="24">
        <v>5</v>
      </c>
      <c r="K13" s="12">
        <f t="shared" si="0"/>
        <v>0</v>
      </c>
      <c r="L13" s="13">
        <v>52009.8</v>
      </c>
      <c r="M13" s="2">
        <v>43341.5</v>
      </c>
      <c r="N13">
        <f t="shared" si="4"/>
        <v>8668.2999999999993</v>
      </c>
      <c r="O13">
        <f t="shared" si="5"/>
        <v>43341.5</v>
      </c>
      <c r="P13" s="14">
        <f t="shared" si="6"/>
        <v>0</v>
      </c>
    </row>
    <row r="14" spans="1:16" ht="30" customHeight="1" x14ac:dyDescent="0.25">
      <c r="A14" s="8" t="s">
        <v>41</v>
      </c>
      <c r="B14" s="9" t="s">
        <v>42</v>
      </c>
      <c r="C14" s="10" t="s">
        <v>43</v>
      </c>
      <c r="D14" s="11" t="s">
        <v>16</v>
      </c>
      <c r="E14" s="12">
        <v>15</v>
      </c>
      <c r="F14" s="13">
        <v>7239.96</v>
      </c>
      <c r="G14" s="12">
        <v>20</v>
      </c>
      <c r="H14" s="13">
        <v>9653.2800000000007</v>
      </c>
      <c r="I14" s="12">
        <v>35</v>
      </c>
      <c r="J14" s="12">
        <v>35</v>
      </c>
      <c r="K14" s="12">
        <f t="shared" si="0"/>
        <v>0</v>
      </c>
      <c r="L14" s="13">
        <v>16893.240000000002</v>
      </c>
      <c r="M14" s="2">
        <v>14077.7</v>
      </c>
      <c r="N14">
        <f t="shared" si="4"/>
        <v>402.22</v>
      </c>
      <c r="O14">
        <f t="shared" si="5"/>
        <v>14077.7</v>
      </c>
      <c r="P14" s="14">
        <f t="shared" si="6"/>
        <v>0</v>
      </c>
    </row>
    <row r="15" spans="1:16" ht="30" customHeight="1" x14ac:dyDescent="0.25">
      <c r="A15" s="8" t="s">
        <v>44</v>
      </c>
      <c r="B15" s="9" t="s">
        <v>45</v>
      </c>
      <c r="C15" s="10" t="s">
        <v>46</v>
      </c>
      <c r="D15" s="11" t="s">
        <v>16</v>
      </c>
      <c r="E15" s="12">
        <v>20</v>
      </c>
      <c r="F15" s="13">
        <v>9653.2800000000007</v>
      </c>
      <c r="G15" s="12">
        <v>150</v>
      </c>
      <c r="H15" s="13">
        <v>72399.600000000006</v>
      </c>
      <c r="I15" s="12">
        <v>170</v>
      </c>
      <c r="J15" s="12">
        <v>170</v>
      </c>
      <c r="K15" s="12">
        <f t="shared" si="0"/>
        <v>0</v>
      </c>
      <c r="L15" s="13">
        <v>82052.88</v>
      </c>
      <c r="M15" s="2">
        <v>68377.399999999994</v>
      </c>
      <c r="N15">
        <f t="shared" si="4"/>
        <v>402.21999999999997</v>
      </c>
      <c r="O15">
        <f t="shared" si="5"/>
        <v>68377.399999999994</v>
      </c>
      <c r="P15" s="14">
        <f t="shared" si="6"/>
        <v>0</v>
      </c>
    </row>
    <row r="16" spans="1:16" ht="30" customHeight="1" x14ac:dyDescent="0.25">
      <c r="A16" s="8" t="s">
        <v>47</v>
      </c>
      <c r="B16" s="9" t="s">
        <v>48</v>
      </c>
      <c r="C16" s="10" t="s">
        <v>49</v>
      </c>
      <c r="D16" s="11" t="s">
        <v>16</v>
      </c>
      <c r="E16" s="12">
        <v>50</v>
      </c>
      <c r="F16" s="13">
        <v>23328</v>
      </c>
      <c r="G16" s="12">
        <v>80</v>
      </c>
      <c r="H16" s="13">
        <v>37324.800000000003</v>
      </c>
      <c r="I16" s="12">
        <v>130</v>
      </c>
      <c r="J16" s="12">
        <v>130</v>
      </c>
      <c r="K16" s="12">
        <f t="shared" si="0"/>
        <v>0</v>
      </c>
      <c r="L16" s="13">
        <v>60652.800000000003</v>
      </c>
      <c r="M16" s="2">
        <v>50544</v>
      </c>
      <c r="N16">
        <f t="shared" si="4"/>
        <v>388.8</v>
      </c>
      <c r="O16">
        <f t="shared" si="5"/>
        <v>50544</v>
      </c>
      <c r="P16" s="14">
        <f t="shared" si="6"/>
        <v>0</v>
      </c>
    </row>
    <row r="17" spans="1:16" ht="30" customHeight="1" x14ac:dyDescent="0.25">
      <c r="A17" s="8" t="s">
        <v>50</v>
      </c>
      <c r="B17" s="9" t="s">
        <v>51</v>
      </c>
      <c r="C17" s="10" t="s">
        <v>52</v>
      </c>
      <c r="D17" s="11" t="s">
        <v>16</v>
      </c>
      <c r="E17" s="12">
        <v>50</v>
      </c>
      <c r="F17" s="13">
        <v>26536.560000000001</v>
      </c>
      <c r="G17" s="12">
        <v>80</v>
      </c>
      <c r="H17" s="13">
        <v>42458.5</v>
      </c>
      <c r="I17" s="12">
        <v>130</v>
      </c>
      <c r="J17" s="12">
        <v>130</v>
      </c>
      <c r="K17" s="12">
        <f t="shared" si="0"/>
        <v>0</v>
      </c>
      <c r="L17" s="13">
        <v>68995.06</v>
      </c>
      <c r="M17" s="2">
        <v>57495.88</v>
      </c>
      <c r="N17">
        <f t="shared" si="4"/>
        <v>442.27599999999995</v>
      </c>
      <c r="O17">
        <f t="shared" si="5"/>
        <v>57495.88</v>
      </c>
      <c r="P17" s="14">
        <f t="shared" si="6"/>
        <v>0</v>
      </c>
    </row>
    <row r="18" spans="1:16" ht="30" customHeight="1" x14ac:dyDescent="0.25">
      <c r="A18" s="8" t="s">
        <v>53</v>
      </c>
      <c r="B18" s="9" t="s">
        <v>54</v>
      </c>
      <c r="C18" s="10" t="s">
        <v>55</v>
      </c>
      <c r="D18" s="11" t="s">
        <v>16</v>
      </c>
      <c r="E18" s="12">
        <v>40</v>
      </c>
      <c r="F18" s="13">
        <v>21229.25</v>
      </c>
      <c r="G18" s="15"/>
      <c r="H18" s="16"/>
      <c r="I18" s="12">
        <v>40</v>
      </c>
      <c r="J18" s="12">
        <v>40</v>
      </c>
      <c r="K18" s="12">
        <f t="shared" si="0"/>
        <v>0</v>
      </c>
      <c r="L18" s="13">
        <v>21229.25</v>
      </c>
      <c r="M18" s="2">
        <v>17691.04</v>
      </c>
      <c r="N18">
        <f t="shared" si="4"/>
        <v>442.27600000000001</v>
      </c>
      <c r="O18">
        <f t="shared" si="5"/>
        <v>17691.04</v>
      </c>
      <c r="P18" s="14">
        <f t="shared" si="6"/>
        <v>0</v>
      </c>
    </row>
    <row r="19" spans="1:16" ht="30" customHeight="1" x14ac:dyDescent="0.25">
      <c r="A19" s="8" t="s">
        <v>56</v>
      </c>
      <c r="B19" s="9" t="s">
        <v>57</v>
      </c>
      <c r="C19" s="10" t="s">
        <v>58</v>
      </c>
      <c r="D19" s="11" t="s">
        <v>16</v>
      </c>
      <c r="E19" s="15"/>
      <c r="F19" s="16"/>
      <c r="G19" s="12">
        <v>20</v>
      </c>
      <c r="H19" s="13">
        <v>11255.52</v>
      </c>
      <c r="I19" s="12">
        <v>20</v>
      </c>
      <c r="J19" s="12">
        <v>20</v>
      </c>
      <c r="K19" s="12">
        <f t="shared" si="0"/>
        <v>0</v>
      </c>
      <c r="L19" s="13">
        <v>11255.52</v>
      </c>
      <c r="M19" s="2">
        <v>9379.6</v>
      </c>
      <c r="N19">
        <f t="shared" si="4"/>
        <v>468.98</v>
      </c>
      <c r="O19">
        <f t="shared" si="5"/>
        <v>9379.6</v>
      </c>
      <c r="P19" s="14">
        <f t="shared" si="6"/>
        <v>0</v>
      </c>
    </row>
    <row r="20" spans="1:16" ht="30" customHeight="1" x14ac:dyDescent="0.25">
      <c r="A20" s="8" t="s">
        <v>59</v>
      </c>
      <c r="B20" s="9" t="s">
        <v>60</v>
      </c>
      <c r="C20" s="10" t="s">
        <v>61</v>
      </c>
      <c r="D20" s="11" t="s">
        <v>16</v>
      </c>
      <c r="E20" s="15"/>
      <c r="F20" s="16"/>
      <c r="G20" s="12">
        <v>20</v>
      </c>
      <c r="H20" s="13">
        <v>11255.52</v>
      </c>
      <c r="I20" s="12">
        <v>20</v>
      </c>
      <c r="J20" s="12">
        <v>20</v>
      </c>
      <c r="K20" s="12">
        <f t="shared" si="0"/>
        <v>0</v>
      </c>
      <c r="L20" s="13">
        <v>11255.52</v>
      </c>
      <c r="M20" s="2">
        <v>9379.6</v>
      </c>
      <c r="N20">
        <f t="shared" si="4"/>
        <v>468.98</v>
      </c>
      <c r="O20">
        <f t="shared" si="5"/>
        <v>9379.6</v>
      </c>
      <c r="P20" s="14">
        <f t="shared" si="6"/>
        <v>0</v>
      </c>
    </row>
    <row r="21" spans="1:16" ht="30" customHeight="1" x14ac:dyDescent="0.25">
      <c r="A21" s="8" t="s">
        <v>62</v>
      </c>
      <c r="B21" s="9" t="s">
        <v>63</v>
      </c>
      <c r="C21" s="10" t="s">
        <v>64</v>
      </c>
      <c r="D21" s="11" t="s">
        <v>16</v>
      </c>
      <c r="E21" s="15"/>
      <c r="F21" s="16"/>
      <c r="G21" s="12">
        <v>20</v>
      </c>
      <c r="H21" s="13">
        <v>11255.52</v>
      </c>
      <c r="I21" s="12">
        <v>20</v>
      </c>
      <c r="J21" s="12">
        <v>20</v>
      </c>
      <c r="K21" s="12">
        <f t="shared" si="0"/>
        <v>0</v>
      </c>
      <c r="L21" s="13">
        <v>11255.52</v>
      </c>
      <c r="M21" s="2">
        <v>9379.6</v>
      </c>
      <c r="N21">
        <f t="shared" si="4"/>
        <v>468.98</v>
      </c>
      <c r="O21">
        <f t="shared" si="5"/>
        <v>9379.6</v>
      </c>
      <c r="P21" s="14">
        <f t="shared" si="6"/>
        <v>0</v>
      </c>
    </row>
    <row r="22" spans="1:16" ht="30" customHeight="1" x14ac:dyDescent="0.25">
      <c r="A22" s="8" t="s">
        <v>65</v>
      </c>
      <c r="B22" s="9" t="s">
        <v>66</v>
      </c>
      <c r="C22" s="10" t="s">
        <v>67</v>
      </c>
      <c r="D22" s="11" t="s">
        <v>16</v>
      </c>
      <c r="E22" s="15"/>
      <c r="F22" s="16"/>
      <c r="G22" s="12">
        <v>20</v>
      </c>
      <c r="H22" s="13">
        <v>10386.43</v>
      </c>
      <c r="I22" s="12">
        <v>20</v>
      </c>
      <c r="J22" s="12">
        <v>20</v>
      </c>
      <c r="K22" s="12">
        <f t="shared" si="0"/>
        <v>0</v>
      </c>
      <c r="L22" s="13">
        <v>10386.43</v>
      </c>
      <c r="M22" s="2">
        <v>8655.35</v>
      </c>
      <c r="N22">
        <f t="shared" si="4"/>
        <v>432.76750000000004</v>
      </c>
      <c r="O22">
        <f t="shared" si="5"/>
        <v>8655.35</v>
      </c>
      <c r="P22" s="14">
        <f t="shared" si="6"/>
        <v>0</v>
      </c>
    </row>
    <row r="23" spans="1:16" ht="30" customHeight="1" x14ac:dyDescent="0.25">
      <c r="A23" s="8" t="s">
        <v>68</v>
      </c>
      <c r="B23" s="9" t="s">
        <v>69</v>
      </c>
      <c r="C23" s="10" t="s">
        <v>70</v>
      </c>
      <c r="D23" s="11" t="s">
        <v>16</v>
      </c>
      <c r="E23" s="15"/>
      <c r="F23" s="16"/>
      <c r="G23" s="12">
        <v>20</v>
      </c>
      <c r="H23" s="13">
        <v>11255.52</v>
      </c>
      <c r="I23" s="12">
        <v>20</v>
      </c>
      <c r="J23" s="12">
        <v>20</v>
      </c>
      <c r="K23" s="12">
        <f t="shared" si="0"/>
        <v>0</v>
      </c>
      <c r="L23" s="13">
        <v>11255.52</v>
      </c>
      <c r="M23" s="2">
        <v>9379.6</v>
      </c>
      <c r="N23">
        <f t="shared" si="4"/>
        <v>468.98</v>
      </c>
      <c r="O23">
        <f t="shared" si="5"/>
        <v>9379.6</v>
      </c>
      <c r="P23" s="14">
        <f t="shared" si="6"/>
        <v>0</v>
      </c>
    </row>
    <row r="24" spans="1:16" ht="30" customHeight="1" x14ac:dyDescent="0.25">
      <c r="A24" s="8" t="s">
        <v>71</v>
      </c>
      <c r="B24" s="9" t="s">
        <v>72</v>
      </c>
      <c r="C24" s="10" t="s">
        <v>73</v>
      </c>
      <c r="D24" s="11" t="s">
        <v>16</v>
      </c>
      <c r="E24" s="18"/>
      <c r="F24" s="16"/>
      <c r="G24" s="17">
        <v>17</v>
      </c>
      <c r="H24" s="13">
        <v>11255.52</v>
      </c>
      <c r="I24" s="12">
        <v>20</v>
      </c>
      <c r="J24" s="12">
        <v>17</v>
      </c>
      <c r="K24" s="12">
        <f t="shared" si="0"/>
        <v>3</v>
      </c>
      <c r="L24" s="13">
        <v>11255.52</v>
      </c>
      <c r="M24" s="2">
        <v>9379.6</v>
      </c>
      <c r="N24">
        <f t="shared" si="4"/>
        <v>468.98</v>
      </c>
      <c r="O24">
        <f t="shared" si="5"/>
        <v>7972.66</v>
      </c>
      <c r="P24" s="14">
        <f t="shared" si="6"/>
        <v>3</v>
      </c>
    </row>
    <row r="25" spans="1:16" ht="30" customHeight="1" x14ac:dyDescent="0.25">
      <c r="A25" s="8" t="s">
        <v>74</v>
      </c>
      <c r="B25" s="9" t="s">
        <v>75</v>
      </c>
      <c r="C25" s="10" t="s">
        <v>76</v>
      </c>
      <c r="D25" s="11" t="s">
        <v>16</v>
      </c>
      <c r="E25" s="15"/>
      <c r="F25" s="16"/>
      <c r="G25" s="12">
        <v>10</v>
      </c>
      <c r="H25" s="13">
        <v>4971.82</v>
      </c>
      <c r="I25" s="12">
        <v>10</v>
      </c>
      <c r="J25" s="12">
        <v>10</v>
      </c>
      <c r="K25" s="12">
        <f t="shared" si="0"/>
        <v>0</v>
      </c>
      <c r="L25" s="13">
        <v>4971.82</v>
      </c>
      <c r="M25" s="2">
        <v>4143.18</v>
      </c>
      <c r="N25">
        <f t="shared" si="4"/>
        <v>414.31800000000004</v>
      </c>
      <c r="O25">
        <f t="shared" si="5"/>
        <v>4143.18</v>
      </c>
      <c r="P25" s="14">
        <f t="shared" si="6"/>
        <v>0</v>
      </c>
    </row>
    <row r="26" spans="1:16" ht="30" customHeight="1" x14ac:dyDescent="0.25">
      <c r="A26" s="8" t="s">
        <v>77</v>
      </c>
      <c r="B26" s="9" t="s">
        <v>78</v>
      </c>
      <c r="C26" s="10" t="s">
        <v>79</v>
      </c>
      <c r="D26" s="11" t="s">
        <v>16</v>
      </c>
      <c r="E26" s="15"/>
      <c r="F26" s="16"/>
      <c r="G26" s="12">
        <v>20</v>
      </c>
      <c r="H26" s="13">
        <v>9757.44</v>
      </c>
      <c r="I26" s="12">
        <v>20</v>
      </c>
      <c r="J26" s="12">
        <v>20</v>
      </c>
      <c r="K26" s="12">
        <f t="shared" si="0"/>
        <v>0</v>
      </c>
      <c r="L26" s="13">
        <v>9757.44</v>
      </c>
      <c r="M26" s="2">
        <v>8131.2</v>
      </c>
      <c r="N26">
        <f t="shared" si="4"/>
        <v>406.56</v>
      </c>
      <c r="O26">
        <f t="shared" si="5"/>
        <v>8131.2</v>
      </c>
      <c r="P26" s="14">
        <f t="shared" si="6"/>
        <v>0</v>
      </c>
    </row>
    <row r="27" spans="1:16" ht="30" customHeight="1" x14ac:dyDescent="0.25">
      <c r="A27" s="8" t="s">
        <v>80</v>
      </c>
      <c r="B27" s="9" t="s">
        <v>81</v>
      </c>
      <c r="C27" s="10" t="s">
        <v>82</v>
      </c>
      <c r="D27" s="11" t="s">
        <v>16</v>
      </c>
      <c r="E27" s="12">
        <v>10</v>
      </c>
      <c r="F27" s="13">
        <v>4878.72</v>
      </c>
      <c r="G27" s="12">
        <v>40</v>
      </c>
      <c r="H27" s="13">
        <v>19514.88</v>
      </c>
      <c r="I27" s="12">
        <v>50</v>
      </c>
      <c r="J27" s="12">
        <v>50</v>
      </c>
      <c r="K27" s="12">
        <f t="shared" si="0"/>
        <v>0</v>
      </c>
      <c r="L27" s="13">
        <v>24393.599999999999</v>
      </c>
      <c r="M27" s="2">
        <v>20328</v>
      </c>
      <c r="N27">
        <f t="shared" si="4"/>
        <v>406.56</v>
      </c>
      <c r="O27">
        <f t="shared" si="5"/>
        <v>20328</v>
      </c>
      <c r="P27" s="14">
        <f t="shared" si="6"/>
        <v>0</v>
      </c>
    </row>
    <row r="28" spans="1:16" ht="30" customHeight="1" x14ac:dyDescent="0.25">
      <c r="A28" s="8" t="s">
        <v>83</v>
      </c>
      <c r="B28" s="9" t="s">
        <v>84</v>
      </c>
      <c r="C28" s="10" t="s">
        <v>85</v>
      </c>
      <c r="D28" s="11" t="s">
        <v>16</v>
      </c>
      <c r="E28" s="12">
        <v>60</v>
      </c>
      <c r="F28" s="13">
        <v>28512</v>
      </c>
      <c r="G28" s="12">
        <v>150</v>
      </c>
      <c r="H28" s="13">
        <v>71280</v>
      </c>
      <c r="I28" s="12">
        <v>210</v>
      </c>
      <c r="J28" s="12">
        <v>210</v>
      </c>
      <c r="K28" s="12">
        <f t="shared" si="0"/>
        <v>0</v>
      </c>
      <c r="L28" s="13">
        <v>99792</v>
      </c>
      <c r="M28" s="2">
        <v>83160</v>
      </c>
      <c r="N28">
        <f t="shared" si="4"/>
        <v>396</v>
      </c>
      <c r="O28">
        <f t="shared" si="5"/>
        <v>83160</v>
      </c>
      <c r="P28" s="14">
        <f t="shared" si="6"/>
        <v>0</v>
      </c>
    </row>
    <row r="29" spans="1:16" ht="30" customHeight="1" x14ac:dyDescent="0.25">
      <c r="A29" s="8" t="s">
        <v>86</v>
      </c>
      <c r="B29" s="9" t="s">
        <v>87</v>
      </c>
      <c r="C29" s="10" t="s">
        <v>88</v>
      </c>
      <c r="D29" s="11" t="s">
        <v>16</v>
      </c>
      <c r="E29" s="12">
        <v>70</v>
      </c>
      <c r="F29" s="13">
        <v>33264</v>
      </c>
      <c r="G29" s="12">
        <v>150</v>
      </c>
      <c r="H29" s="13">
        <v>71280</v>
      </c>
      <c r="I29" s="12">
        <v>220</v>
      </c>
      <c r="J29" s="12">
        <v>220</v>
      </c>
      <c r="K29" s="12">
        <f t="shared" si="0"/>
        <v>0</v>
      </c>
      <c r="L29" s="13">
        <v>104544</v>
      </c>
      <c r="M29" s="2">
        <v>87120</v>
      </c>
      <c r="N29">
        <f t="shared" si="4"/>
        <v>396</v>
      </c>
      <c r="O29">
        <f t="shared" si="5"/>
        <v>87120</v>
      </c>
      <c r="P29" s="14">
        <f t="shared" si="6"/>
        <v>0</v>
      </c>
    </row>
    <row r="30" spans="1:16" ht="30" customHeight="1" x14ac:dyDescent="0.25">
      <c r="A30" s="8" t="s">
        <v>89</v>
      </c>
      <c r="B30" s="9" t="s">
        <v>90</v>
      </c>
      <c r="C30" s="10" t="s">
        <v>91</v>
      </c>
      <c r="D30" s="11" t="s">
        <v>16</v>
      </c>
      <c r="E30" s="12">
        <v>70</v>
      </c>
      <c r="F30" s="13">
        <v>48124.44</v>
      </c>
      <c r="G30" s="12">
        <v>40</v>
      </c>
      <c r="H30" s="13">
        <v>27499.68</v>
      </c>
      <c r="I30" s="12">
        <v>110</v>
      </c>
      <c r="J30" s="12">
        <v>110</v>
      </c>
      <c r="K30" s="12">
        <f t="shared" si="0"/>
        <v>0</v>
      </c>
      <c r="L30" s="13">
        <v>75624.12</v>
      </c>
      <c r="M30" s="2">
        <v>63020.1</v>
      </c>
      <c r="N30">
        <f t="shared" si="4"/>
        <v>572.91</v>
      </c>
      <c r="O30">
        <f t="shared" si="5"/>
        <v>63020.1</v>
      </c>
      <c r="P30" s="14">
        <f t="shared" si="6"/>
        <v>0</v>
      </c>
    </row>
    <row r="31" spans="1:16" ht="30" customHeight="1" x14ac:dyDescent="0.25">
      <c r="A31" s="8" t="s">
        <v>92</v>
      </c>
      <c r="B31" s="9" t="s">
        <v>93</v>
      </c>
      <c r="C31" s="10" t="s">
        <v>94</v>
      </c>
      <c r="D31" s="11" t="s">
        <v>16</v>
      </c>
      <c r="E31" s="12">
        <v>50</v>
      </c>
      <c r="F31" s="13">
        <v>34374.6</v>
      </c>
      <c r="G31" s="12">
        <v>40</v>
      </c>
      <c r="H31" s="13">
        <v>27499.68</v>
      </c>
      <c r="I31" s="12">
        <v>90</v>
      </c>
      <c r="J31" s="12">
        <v>90</v>
      </c>
      <c r="K31" s="12">
        <f t="shared" si="0"/>
        <v>0</v>
      </c>
      <c r="L31" s="13">
        <v>61874.28</v>
      </c>
      <c r="M31" s="2">
        <v>51561.9</v>
      </c>
      <c r="N31">
        <f t="shared" si="4"/>
        <v>572.91</v>
      </c>
      <c r="O31">
        <f t="shared" si="5"/>
        <v>51561.899999999994</v>
      </c>
      <c r="P31" s="14">
        <f t="shared" si="6"/>
        <v>0</v>
      </c>
    </row>
    <row r="32" spans="1:16" ht="30" customHeight="1" x14ac:dyDescent="0.25">
      <c r="A32" s="8" t="s">
        <v>95</v>
      </c>
      <c r="B32" s="9" t="s">
        <v>96</v>
      </c>
      <c r="C32" s="10" t="s">
        <v>97</v>
      </c>
      <c r="D32" s="11" t="s">
        <v>16</v>
      </c>
      <c r="E32" s="12">
        <v>30</v>
      </c>
      <c r="F32" s="13">
        <v>20624.759999999998</v>
      </c>
      <c r="G32" s="12">
        <v>10</v>
      </c>
      <c r="H32" s="13">
        <v>6874.92</v>
      </c>
      <c r="I32" s="12">
        <v>40</v>
      </c>
      <c r="J32" s="12">
        <v>40</v>
      </c>
      <c r="K32" s="12">
        <f t="shared" si="0"/>
        <v>0</v>
      </c>
      <c r="L32" s="13">
        <v>27499.68</v>
      </c>
      <c r="M32" s="2">
        <v>22916.400000000001</v>
      </c>
      <c r="N32">
        <f t="shared" si="4"/>
        <v>572.91000000000008</v>
      </c>
      <c r="O32">
        <f t="shared" si="5"/>
        <v>22916.400000000001</v>
      </c>
      <c r="P32" s="14">
        <f t="shared" si="6"/>
        <v>0</v>
      </c>
    </row>
    <row r="33" spans="1:16" ht="30" customHeight="1" x14ac:dyDescent="0.25">
      <c r="A33" s="8" t="s">
        <v>98</v>
      </c>
      <c r="B33" s="9" t="s">
        <v>99</v>
      </c>
      <c r="C33" s="10" t="s">
        <v>100</v>
      </c>
      <c r="D33" s="11" t="s">
        <v>16</v>
      </c>
      <c r="E33" s="15"/>
      <c r="F33" s="16"/>
      <c r="G33" s="12">
        <v>5</v>
      </c>
      <c r="H33" s="13">
        <v>3437.46</v>
      </c>
      <c r="I33" s="12">
        <v>5</v>
      </c>
      <c r="J33" s="12">
        <v>5</v>
      </c>
      <c r="K33" s="12">
        <f t="shared" si="0"/>
        <v>0</v>
      </c>
      <c r="L33" s="13">
        <v>3437.46</v>
      </c>
      <c r="M33" s="2">
        <v>2864.55</v>
      </c>
      <c r="N33">
        <f t="shared" si="4"/>
        <v>572.91000000000008</v>
      </c>
      <c r="O33">
        <f t="shared" si="5"/>
        <v>2864.55</v>
      </c>
      <c r="P33" s="14">
        <f t="shared" si="6"/>
        <v>0</v>
      </c>
    </row>
    <row r="34" spans="1:16" ht="30" customHeight="1" x14ac:dyDescent="0.25">
      <c r="A34" s="8" t="s">
        <v>101</v>
      </c>
      <c r="B34" s="9" t="s">
        <v>102</v>
      </c>
      <c r="C34" s="10" t="s">
        <v>103</v>
      </c>
      <c r="D34" s="11" t="s">
        <v>16</v>
      </c>
      <c r="E34" s="15"/>
      <c r="F34" s="16"/>
      <c r="G34" s="12">
        <v>5</v>
      </c>
      <c r="H34" s="13">
        <v>3962.69</v>
      </c>
      <c r="I34" s="12">
        <v>5</v>
      </c>
      <c r="J34" s="12">
        <v>5</v>
      </c>
      <c r="K34" s="12">
        <f t="shared" si="0"/>
        <v>0</v>
      </c>
      <c r="L34" s="13">
        <v>3962.69</v>
      </c>
      <c r="M34" s="2">
        <v>3302.24</v>
      </c>
      <c r="N34">
        <f t="shared" si="4"/>
        <v>660.44799999999998</v>
      </c>
      <c r="O34">
        <f t="shared" si="5"/>
        <v>3302.24</v>
      </c>
      <c r="P34" s="14">
        <f t="shared" si="6"/>
        <v>0</v>
      </c>
    </row>
    <row r="35" spans="1:16" ht="30" customHeight="1" x14ac:dyDescent="0.25">
      <c r="A35" s="8" t="s">
        <v>104</v>
      </c>
      <c r="B35" s="9" t="s">
        <v>105</v>
      </c>
      <c r="C35" s="10" t="s">
        <v>106</v>
      </c>
      <c r="D35" s="11" t="s">
        <v>16</v>
      </c>
      <c r="E35" s="15"/>
      <c r="F35" s="16"/>
      <c r="G35" s="12">
        <v>10</v>
      </c>
      <c r="H35" s="13">
        <v>8301.67</v>
      </c>
      <c r="I35" s="12">
        <v>10</v>
      </c>
      <c r="J35" s="12">
        <v>10</v>
      </c>
      <c r="K35" s="12">
        <f t="shared" si="0"/>
        <v>0</v>
      </c>
      <c r="L35" s="13">
        <v>8301.67</v>
      </c>
      <c r="M35" s="2">
        <v>6918.05</v>
      </c>
      <c r="N35">
        <f t="shared" si="4"/>
        <v>691.80500000000006</v>
      </c>
      <c r="O35">
        <f t="shared" si="5"/>
        <v>6918.0500000000011</v>
      </c>
      <c r="P35" s="14">
        <f t="shared" si="6"/>
        <v>0</v>
      </c>
    </row>
    <row r="36" spans="1:16" ht="30" customHeight="1" x14ac:dyDescent="0.25">
      <c r="A36" s="8" t="s">
        <v>107</v>
      </c>
      <c r="B36" s="9" t="s">
        <v>108</v>
      </c>
      <c r="C36" s="10" t="s">
        <v>109</v>
      </c>
      <c r="D36" s="11" t="s">
        <v>16</v>
      </c>
      <c r="E36" s="15"/>
      <c r="F36" s="16"/>
      <c r="G36" s="12">
        <v>10</v>
      </c>
      <c r="H36" s="13">
        <v>8034.45</v>
      </c>
      <c r="I36" s="12">
        <v>10</v>
      </c>
      <c r="J36" s="12">
        <v>10</v>
      </c>
      <c r="K36" s="12">
        <f t="shared" si="0"/>
        <v>0</v>
      </c>
      <c r="L36" s="13">
        <v>8034.45</v>
      </c>
      <c r="M36" s="2">
        <v>6695.37</v>
      </c>
      <c r="N36">
        <f t="shared" si="4"/>
        <v>669.53700000000003</v>
      </c>
      <c r="O36">
        <f t="shared" si="5"/>
        <v>6695.3700000000008</v>
      </c>
      <c r="P36" s="14">
        <f t="shared" si="6"/>
        <v>0</v>
      </c>
    </row>
    <row r="37" spans="1:16" ht="30" customHeight="1" x14ac:dyDescent="0.25">
      <c r="A37" s="8" t="s">
        <v>110</v>
      </c>
      <c r="B37" s="9" t="s">
        <v>111</v>
      </c>
      <c r="C37" s="10" t="s">
        <v>112</v>
      </c>
      <c r="D37" s="11" t="s">
        <v>16</v>
      </c>
      <c r="E37" s="15"/>
      <c r="F37" s="16"/>
      <c r="G37" s="12">
        <v>20</v>
      </c>
      <c r="H37" s="13">
        <v>16222.72</v>
      </c>
      <c r="I37" s="12">
        <v>20</v>
      </c>
      <c r="J37" s="12">
        <v>20</v>
      </c>
      <c r="K37" s="12">
        <f t="shared" si="0"/>
        <v>0</v>
      </c>
      <c r="L37" s="13">
        <v>16222.72</v>
      </c>
      <c r="M37" s="2">
        <v>13518.93</v>
      </c>
      <c r="N37">
        <f t="shared" si="4"/>
        <v>675.94650000000001</v>
      </c>
      <c r="O37">
        <f t="shared" si="5"/>
        <v>13518.93</v>
      </c>
      <c r="P37" s="14">
        <f t="shared" si="6"/>
        <v>0</v>
      </c>
    </row>
    <row r="38" spans="1:16" ht="30" customHeight="1" x14ac:dyDescent="0.25">
      <c r="A38" s="8" t="s">
        <v>113</v>
      </c>
      <c r="B38" s="9" t="s">
        <v>114</v>
      </c>
      <c r="C38" s="10" t="s">
        <v>115</v>
      </c>
      <c r="D38" s="11" t="s">
        <v>16</v>
      </c>
      <c r="E38" s="15"/>
      <c r="F38" s="16"/>
      <c r="G38" s="12">
        <v>10</v>
      </c>
      <c r="H38" s="13">
        <v>7299.02</v>
      </c>
      <c r="I38" s="12">
        <v>10</v>
      </c>
      <c r="J38" s="12">
        <v>10</v>
      </c>
      <c r="K38" s="12">
        <f t="shared" si="0"/>
        <v>0</v>
      </c>
      <c r="L38" s="13">
        <v>7299.02</v>
      </c>
      <c r="M38" s="2">
        <v>6082.51</v>
      </c>
      <c r="N38">
        <f t="shared" si="4"/>
        <v>608.25099999999998</v>
      </c>
      <c r="O38">
        <f t="shared" si="5"/>
        <v>6082.51</v>
      </c>
      <c r="P38" s="14">
        <f t="shared" si="6"/>
        <v>0</v>
      </c>
    </row>
    <row r="39" spans="1:16" ht="30" customHeight="1" x14ac:dyDescent="0.25">
      <c r="A39" s="8" t="s">
        <v>116</v>
      </c>
      <c r="B39" s="9" t="s">
        <v>117</v>
      </c>
      <c r="C39" s="10" t="s">
        <v>118</v>
      </c>
      <c r="D39" s="11" t="s">
        <v>16</v>
      </c>
      <c r="E39" s="15"/>
      <c r="F39" s="16"/>
      <c r="G39" s="12">
        <v>10</v>
      </c>
      <c r="H39" s="13">
        <v>13080.6</v>
      </c>
      <c r="I39" s="12">
        <v>10</v>
      </c>
      <c r="J39" s="12">
        <v>10</v>
      </c>
      <c r="K39" s="12">
        <f t="shared" si="0"/>
        <v>0</v>
      </c>
      <c r="L39" s="13">
        <v>13080.6</v>
      </c>
      <c r="M39" s="2">
        <v>10900.5</v>
      </c>
      <c r="N39">
        <f t="shared" si="4"/>
        <v>1090.05</v>
      </c>
      <c r="O39">
        <f t="shared" si="5"/>
        <v>10900.5</v>
      </c>
      <c r="P39" s="14">
        <f t="shared" si="6"/>
        <v>0</v>
      </c>
    </row>
    <row r="40" spans="1:16" ht="30" customHeight="1" x14ac:dyDescent="0.25">
      <c r="A40" s="8" t="s">
        <v>119</v>
      </c>
      <c r="B40" s="9" t="s">
        <v>120</v>
      </c>
      <c r="C40" s="10" t="s">
        <v>121</v>
      </c>
      <c r="D40" s="11" t="s">
        <v>16</v>
      </c>
      <c r="E40" s="15"/>
      <c r="F40" s="16"/>
      <c r="G40" s="12">
        <v>10</v>
      </c>
      <c r="H40" s="13">
        <v>13080.6</v>
      </c>
      <c r="I40" s="12">
        <v>10</v>
      </c>
      <c r="J40" s="12">
        <v>10</v>
      </c>
      <c r="K40" s="12">
        <f t="shared" si="0"/>
        <v>0</v>
      </c>
      <c r="L40" s="13">
        <v>13080.6</v>
      </c>
      <c r="M40" s="2">
        <v>10900.5</v>
      </c>
      <c r="N40">
        <f t="shared" si="4"/>
        <v>1090.05</v>
      </c>
      <c r="O40">
        <f t="shared" si="5"/>
        <v>10900.5</v>
      </c>
      <c r="P40" s="14">
        <f t="shared" si="6"/>
        <v>0</v>
      </c>
    </row>
    <row r="41" spans="1:16" ht="30" customHeight="1" x14ac:dyDescent="0.25">
      <c r="A41" s="8" t="s">
        <v>122</v>
      </c>
      <c r="B41" s="9" t="s">
        <v>123</v>
      </c>
      <c r="C41" s="10" t="s">
        <v>124</v>
      </c>
      <c r="D41" s="11" t="s">
        <v>16</v>
      </c>
      <c r="E41" s="12">
        <v>6</v>
      </c>
      <c r="F41" s="13">
        <v>7246.8</v>
      </c>
      <c r="G41" s="12">
        <v>20</v>
      </c>
      <c r="H41" s="13">
        <v>24156</v>
      </c>
      <c r="I41" s="12">
        <v>26</v>
      </c>
      <c r="J41" s="12">
        <v>26</v>
      </c>
      <c r="K41" s="12">
        <f t="shared" si="0"/>
        <v>0</v>
      </c>
      <c r="L41" s="13">
        <v>31402.799999999999</v>
      </c>
      <c r="M41" s="2">
        <v>26169</v>
      </c>
      <c r="N41">
        <f t="shared" si="4"/>
        <v>1006.5</v>
      </c>
      <c r="O41">
        <f t="shared" si="5"/>
        <v>26169</v>
      </c>
      <c r="P41" s="14">
        <f t="shared" si="6"/>
        <v>0</v>
      </c>
    </row>
    <row r="42" spans="1:16" ht="30" customHeight="1" x14ac:dyDescent="0.25">
      <c r="A42" s="8" t="s">
        <v>125</v>
      </c>
      <c r="B42" s="9" t="s">
        <v>126</v>
      </c>
      <c r="C42" s="10" t="s">
        <v>127</v>
      </c>
      <c r="D42" s="11" t="s">
        <v>16</v>
      </c>
      <c r="E42" s="12">
        <v>10</v>
      </c>
      <c r="F42" s="13">
        <v>5375.59</v>
      </c>
      <c r="G42" s="12">
        <v>40</v>
      </c>
      <c r="H42" s="13">
        <v>21502.37</v>
      </c>
      <c r="I42" s="12">
        <v>50</v>
      </c>
      <c r="J42" s="12">
        <v>50</v>
      </c>
      <c r="K42" s="12">
        <f t="shared" si="0"/>
        <v>0</v>
      </c>
      <c r="L42" s="13">
        <v>26877.96</v>
      </c>
      <c r="M42" s="2">
        <v>22398.3</v>
      </c>
      <c r="N42">
        <f t="shared" si="4"/>
        <v>447.96600000000001</v>
      </c>
      <c r="O42">
        <f t="shared" si="5"/>
        <v>22398.3</v>
      </c>
      <c r="P42" s="14">
        <f t="shared" si="6"/>
        <v>0</v>
      </c>
    </row>
    <row r="43" spans="1:16" ht="55.5" customHeight="1" x14ac:dyDescent="0.25">
      <c r="A43" s="8" t="s">
        <v>128</v>
      </c>
      <c r="B43" s="9" t="s">
        <v>129</v>
      </c>
      <c r="C43" s="10" t="s">
        <v>130</v>
      </c>
      <c r="D43" s="11" t="s">
        <v>16</v>
      </c>
      <c r="E43" s="17">
        <v>10</v>
      </c>
      <c r="F43" s="13">
        <v>12472.2</v>
      </c>
      <c r="G43" s="17">
        <v>30</v>
      </c>
      <c r="H43" s="13">
        <v>74833.2</v>
      </c>
      <c r="I43" s="12">
        <v>70</v>
      </c>
      <c r="J43" s="12">
        <v>40</v>
      </c>
      <c r="K43" s="12">
        <f t="shared" si="0"/>
        <v>30</v>
      </c>
      <c r="L43" s="13">
        <v>87305.4</v>
      </c>
      <c r="M43" s="2">
        <v>72754.5</v>
      </c>
      <c r="N43">
        <f t="shared" si="4"/>
        <v>1039.3499999999999</v>
      </c>
      <c r="O43">
        <f t="shared" si="5"/>
        <v>41574</v>
      </c>
      <c r="P43" s="14">
        <f t="shared" si="6"/>
        <v>30</v>
      </c>
    </row>
    <row r="44" spans="1:16" ht="66.75" customHeight="1" x14ac:dyDescent="0.25">
      <c r="A44" s="8" t="s">
        <v>131</v>
      </c>
      <c r="B44" s="9" t="s">
        <v>132</v>
      </c>
      <c r="C44" s="10" t="s">
        <v>133</v>
      </c>
      <c r="D44" s="11" t="s">
        <v>16</v>
      </c>
      <c r="E44" s="17">
        <v>0</v>
      </c>
      <c r="F44" s="13">
        <v>43004.74</v>
      </c>
      <c r="G44" s="17">
        <v>60</v>
      </c>
      <c r="H44" s="13">
        <v>32253.55</v>
      </c>
      <c r="I44" s="12">
        <v>140</v>
      </c>
      <c r="J44" s="12">
        <v>60</v>
      </c>
      <c r="K44" s="12">
        <f t="shared" si="0"/>
        <v>80</v>
      </c>
      <c r="L44" s="13">
        <v>75258.289999999994</v>
      </c>
      <c r="M44" s="2">
        <v>62715.24</v>
      </c>
      <c r="N44">
        <f t="shared" si="4"/>
        <v>447.96600000000001</v>
      </c>
      <c r="O44">
        <f t="shared" si="5"/>
        <v>26877.96</v>
      </c>
      <c r="P44" s="14">
        <f t="shared" si="6"/>
        <v>80</v>
      </c>
    </row>
    <row r="45" spans="1:16" ht="57.75" customHeight="1" x14ac:dyDescent="0.25">
      <c r="A45" s="8" t="s">
        <v>134</v>
      </c>
      <c r="B45" s="9" t="s">
        <v>135</v>
      </c>
      <c r="C45" s="10" t="s">
        <v>136</v>
      </c>
      <c r="D45" s="11" t="s">
        <v>16</v>
      </c>
      <c r="E45" s="12">
        <v>40</v>
      </c>
      <c r="F45" s="13">
        <v>49888.800000000003</v>
      </c>
      <c r="G45" s="12">
        <v>60</v>
      </c>
      <c r="H45" s="13">
        <v>74833.2</v>
      </c>
      <c r="I45" s="12">
        <v>100</v>
      </c>
      <c r="J45" s="12">
        <v>100</v>
      </c>
      <c r="K45" s="12">
        <f t="shared" si="0"/>
        <v>0</v>
      </c>
      <c r="L45" s="13">
        <v>124722</v>
      </c>
      <c r="M45" s="2">
        <v>103935</v>
      </c>
      <c r="N45">
        <f t="shared" si="4"/>
        <v>1039.3499999999999</v>
      </c>
      <c r="O45">
        <f t="shared" si="5"/>
        <v>103934.99999999999</v>
      </c>
      <c r="P45" s="14">
        <f t="shared" si="6"/>
        <v>0</v>
      </c>
    </row>
    <row r="46" spans="1:16" ht="81" customHeight="1" x14ac:dyDescent="0.25">
      <c r="A46" s="8" t="s">
        <v>137</v>
      </c>
      <c r="B46" s="9" t="s">
        <v>138</v>
      </c>
      <c r="C46" s="10" t="s">
        <v>139</v>
      </c>
      <c r="D46" s="11" t="s">
        <v>16</v>
      </c>
      <c r="E46" s="17">
        <v>120</v>
      </c>
      <c r="F46" s="13">
        <v>64507.1</v>
      </c>
      <c r="G46" s="17">
        <v>0</v>
      </c>
      <c r="H46" s="13">
        <v>188145.72</v>
      </c>
      <c r="I46" s="12">
        <v>470</v>
      </c>
      <c r="J46" s="12">
        <v>120</v>
      </c>
      <c r="K46" s="12">
        <f t="shared" si="0"/>
        <v>350</v>
      </c>
      <c r="L46" s="13">
        <v>252652.82</v>
      </c>
      <c r="M46" s="2">
        <v>210544.01</v>
      </c>
      <c r="N46">
        <f t="shared" si="4"/>
        <v>447.96597872340425</v>
      </c>
      <c r="O46">
        <f t="shared" si="5"/>
        <v>53755.917446808511</v>
      </c>
      <c r="P46" s="14">
        <f t="shared" si="6"/>
        <v>350</v>
      </c>
    </row>
    <row r="47" spans="1:16" ht="30" customHeight="1" x14ac:dyDescent="0.25">
      <c r="A47" s="8" t="s">
        <v>140</v>
      </c>
      <c r="B47" s="9" t="s">
        <v>141</v>
      </c>
      <c r="C47" s="10" t="s">
        <v>142</v>
      </c>
      <c r="D47" s="11" t="s">
        <v>16</v>
      </c>
      <c r="E47" s="12">
        <v>80</v>
      </c>
      <c r="F47" s="13">
        <v>99777.600000000006</v>
      </c>
      <c r="G47" s="12">
        <v>40</v>
      </c>
      <c r="H47" s="13">
        <v>49888.800000000003</v>
      </c>
      <c r="I47" s="12">
        <v>120</v>
      </c>
      <c r="J47" s="12">
        <v>120</v>
      </c>
      <c r="K47" s="12">
        <f t="shared" si="0"/>
        <v>0</v>
      </c>
      <c r="L47" s="13">
        <v>149666.4</v>
      </c>
      <c r="M47" s="2">
        <v>124722</v>
      </c>
      <c r="N47">
        <f t="shared" si="4"/>
        <v>1039.3499999999999</v>
      </c>
      <c r="O47">
        <f t="shared" si="5"/>
        <v>124721.99999999999</v>
      </c>
      <c r="P47" s="14">
        <f t="shared" si="6"/>
        <v>0</v>
      </c>
    </row>
    <row r="48" spans="1:16" ht="30" customHeight="1" x14ac:dyDescent="0.25">
      <c r="A48" s="8" t="s">
        <v>143</v>
      </c>
      <c r="B48" s="9" t="s">
        <v>144</v>
      </c>
      <c r="C48" s="10" t="s">
        <v>145</v>
      </c>
      <c r="D48" s="11" t="s">
        <v>16</v>
      </c>
      <c r="E48" s="12">
        <v>250</v>
      </c>
      <c r="F48" s="13">
        <v>69940.179999999993</v>
      </c>
      <c r="G48" s="12">
        <v>150</v>
      </c>
      <c r="H48" s="13">
        <v>41964.11</v>
      </c>
      <c r="I48" s="12">
        <v>400</v>
      </c>
      <c r="J48" s="12">
        <v>400</v>
      </c>
      <c r="K48" s="12">
        <f t="shared" si="0"/>
        <v>0</v>
      </c>
      <c r="L48" s="13">
        <v>111904.29</v>
      </c>
      <c r="M48" s="2">
        <v>93253.57</v>
      </c>
      <c r="N48">
        <f t="shared" si="4"/>
        <v>233.133925</v>
      </c>
      <c r="O48">
        <f t="shared" si="5"/>
        <v>93253.57</v>
      </c>
      <c r="P48" s="14">
        <f t="shared" si="6"/>
        <v>0</v>
      </c>
    </row>
    <row r="49" spans="1:16" ht="30" customHeight="1" x14ac:dyDescent="0.25">
      <c r="A49" s="8" t="s">
        <v>146</v>
      </c>
      <c r="B49" s="9" t="s">
        <v>147</v>
      </c>
      <c r="C49" s="10" t="s">
        <v>148</v>
      </c>
      <c r="D49" s="11" t="s">
        <v>16</v>
      </c>
      <c r="E49" s="12">
        <v>20</v>
      </c>
      <c r="F49" s="13">
        <v>5595.21</v>
      </c>
      <c r="G49" s="12">
        <v>100</v>
      </c>
      <c r="H49" s="13">
        <v>27976.07</v>
      </c>
      <c r="I49" s="12">
        <v>120</v>
      </c>
      <c r="J49" s="12">
        <v>120</v>
      </c>
      <c r="K49" s="12">
        <f t="shared" si="0"/>
        <v>0</v>
      </c>
      <c r="L49" s="13">
        <v>33571.29</v>
      </c>
      <c r="M49" s="2">
        <v>27976.07</v>
      </c>
      <c r="N49">
        <f t="shared" si="4"/>
        <v>233.13391666666666</v>
      </c>
      <c r="O49">
        <f t="shared" si="5"/>
        <v>27976.07</v>
      </c>
      <c r="P49" s="14">
        <f t="shared" si="6"/>
        <v>0</v>
      </c>
    </row>
    <row r="50" spans="1:16" ht="30" customHeight="1" x14ac:dyDescent="0.25">
      <c r="A50" s="8" t="s">
        <v>149</v>
      </c>
      <c r="B50" s="9" t="s">
        <v>150</v>
      </c>
      <c r="C50" s="10" t="s">
        <v>151</v>
      </c>
      <c r="D50" s="11" t="s">
        <v>16</v>
      </c>
      <c r="E50" s="15"/>
      <c r="F50" s="16"/>
      <c r="G50" s="12">
        <v>100</v>
      </c>
      <c r="H50" s="13">
        <v>33424.68</v>
      </c>
      <c r="I50" s="12">
        <v>100</v>
      </c>
      <c r="J50" s="12">
        <v>100</v>
      </c>
      <c r="K50" s="12">
        <f t="shared" si="0"/>
        <v>0</v>
      </c>
      <c r="L50" s="13">
        <v>33424.68</v>
      </c>
      <c r="M50" s="2">
        <v>27853.9</v>
      </c>
      <c r="N50">
        <f t="shared" si="4"/>
        <v>278.53899999999999</v>
      </c>
      <c r="O50">
        <f t="shared" si="5"/>
        <v>27853.899999999998</v>
      </c>
      <c r="P50" s="14">
        <f t="shared" si="6"/>
        <v>0</v>
      </c>
    </row>
    <row r="51" spans="1:16" ht="30" customHeight="1" x14ac:dyDescent="0.25">
      <c r="A51" s="8" t="s">
        <v>152</v>
      </c>
      <c r="B51" s="9" t="s">
        <v>153</v>
      </c>
      <c r="C51" s="10" t="s">
        <v>154</v>
      </c>
      <c r="D51" s="11" t="s">
        <v>16</v>
      </c>
      <c r="E51" s="12">
        <v>250</v>
      </c>
      <c r="F51" s="13">
        <v>84144.7</v>
      </c>
      <c r="G51" s="12">
        <v>100</v>
      </c>
      <c r="H51" s="13">
        <v>33657.879999999997</v>
      </c>
      <c r="I51" s="12">
        <v>350</v>
      </c>
      <c r="J51" s="12">
        <v>350</v>
      </c>
      <c r="K51" s="12">
        <f t="shared" si="0"/>
        <v>0</v>
      </c>
      <c r="L51" s="13">
        <v>117802.58</v>
      </c>
      <c r="M51" s="2">
        <v>98168.81</v>
      </c>
      <c r="N51">
        <f t="shared" si="4"/>
        <v>280.48231428571427</v>
      </c>
      <c r="O51">
        <f t="shared" si="5"/>
        <v>98168.81</v>
      </c>
      <c r="P51" s="14">
        <f t="shared" si="6"/>
        <v>0</v>
      </c>
    </row>
    <row r="52" spans="1:16" ht="30" customHeight="1" x14ac:dyDescent="0.25">
      <c r="A52" s="8" t="s">
        <v>155</v>
      </c>
      <c r="B52" s="9" t="s">
        <v>156</v>
      </c>
      <c r="C52" s="10" t="s">
        <v>157</v>
      </c>
      <c r="D52" s="11" t="s">
        <v>16</v>
      </c>
      <c r="E52" s="15"/>
      <c r="F52" s="16"/>
      <c r="G52" s="12">
        <v>120</v>
      </c>
      <c r="H52" s="13">
        <v>96017.76</v>
      </c>
      <c r="I52" s="12">
        <v>120</v>
      </c>
      <c r="J52" s="12">
        <v>120</v>
      </c>
      <c r="K52" s="12">
        <f t="shared" si="0"/>
        <v>0</v>
      </c>
      <c r="L52" s="13">
        <v>96017.76</v>
      </c>
      <c r="M52" s="2">
        <v>80014.8</v>
      </c>
      <c r="N52">
        <f t="shared" si="4"/>
        <v>666.79000000000008</v>
      </c>
      <c r="O52">
        <f t="shared" si="5"/>
        <v>80014.8</v>
      </c>
      <c r="P52" s="14">
        <f t="shared" si="6"/>
        <v>0</v>
      </c>
    </row>
    <row r="53" spans="1:16" ht="30" customHeight="1" x14ac:dyDescent="0.25">
      <c r="A53" s="8" t="s">
        <v>158</v>
      </c>
      <c r="B53" s="9" t="s">
        <v>159</v>
      </c>
      <c r="C53" s="10" t="s">
        <v>160</v>
      </c>
      <c r="D53" s="11" t="s">
        <v>16</v>
      </c>
      <c r="E53" s="12">
        <v>50</v>
      </c>
      <c r="F53" s="13">
        <v>40007.4</v>
      </c>
      <c r="G53" s="12">
        <v>120</v>
      </c>
      <c r="H53" s="13">
        <v>96017.76</v>
      </c>
      <c r="I53" s="12">
        <v>170</v>
      </c>
      <c r="J53" s="12">
        <v>170</v>
      </c>
      <c r="K53" s="12">
        <f t="shared" si="0"/>
        <v>0</v>
      </c>
      <c r="L53" s="13">
        <v>136025.16</v>
      </c>
      <c r="M53" s="2">
        <v>113354.3</v>
      </c>
      <c r="N53">
        <f t="shared" si="4"/>
        <v>666.79</v>
      </c>
      <c r="O53">
        <f t="shared" si="5"/>
        <v>113354.29999999999</v>
      </c>
      <c r="P53" s="14">
        <f t="shared" si="6"/>
        <v>0</v>
      </c>
    </row>
    <row r="54" spans="1:16" ht="102" x14ac:dyDescent="0.25">
      <c r="A54" s="8" t="s">
        <v>161</v>
      </c>
      <c r="B54" s="9" t="s">
        <v>162</v>
      </c>
      <c r="C54" s="10" t="s">
        <v>163</v>
      </c>
      <c r="D54" s="11" t="s">
        <v>16</v>
      </c>
      <c r="E54" s="12">
        <v>10</v>
      </c>
      <c r="F54" s="13">
        <v>8001.48</v>
      </c>
      <c r="G54" s="15"/>
      <c r="H54" s="16"/>
      <c r="I54" s="12">
        <v>10</v>
      </c>
      <c r="J54" s="12">
        <v>10</v>
      </c>
      <c r="K54" s="12">
        <f t="shared" si="0"/>
        <v>0</v>
      </c>
      <c r="L54" s="13">
        <v>8001.48</v>
      </c>
      <c r="M54" s="2">
        <v>6667.9</v>
      </c>
      <c r="N54">
        <f t="shared" si="4"/>
        <v>666.79</v>
      </c>
      <c r="O54">
        <f t="shared" si="5"/>
        <v>6667.9</v>
      </c>
      <c r="P54" s="14">
        <f t="shared" si="6"/>
        <v>0</v>
      </c>
    </row>
    <row r="55" spans="1:16" ht="30" customHeight="1" x14ac:dyDescent="0.25">
      <c r="A55" s="8" t="s">
        <v>164</v>
      </c>
      <c r="B55" s="9" t="s">
        <v>165</v>
      </c>
      <c r="C55" s="10" t="s">
        <v>166</v>
      </c>
      <c r="D55" s="11" t="s">
        <v>16</v>
      </c>
      <c r="E55" s="15"/>
      <c r="F55" s="16"/>
      <c r="G55" s="17">
        <v>50</v>
      </c>
      <c r="H55" s="13">
        <v>43254.86</v>
      </c>
      <c r="I55" s="12">
        <v>120</v>
      </c>
      <c r="J55" s="12">
        <v>50</v>
      </c>
      <c r="K55" s="12">
        <f t="shared" si="0"/>
        <v>70</v>
      </c>
      <c r="L55" s="13">
        <v>43254.86</v>
      </c>
      <c r="M55" s="2">
        <v>36045.71</v>
      </c>
      <c r="N55">
        <f t="shared" ref="N55:N58" si="7">M55/I55</f>
        <v>300.38091666666668</v>
      </c>
      <c r="O55">
        <f t="shared" ref="O55:O58" si="8">J55*N55</f>
        <v>15019.045833333334</v>
      </c>
      <c r="P55" s="14">
        <f t="shared" ref="P55:P58" si="9">I55-J55</f>
        <v>70</v>
      </c>
    </row>
    <row r="56" spans="1:16" ht="30" customHeight="1" x14ac:dyDescent="0.25">
      <c r="A56" s="8" t="s">
        <v>167</v>
      </c>
      <c r="B56" s="9" t="s">
        <v>168</v>
      </c>
      <c r="C56" s="10" t="s">
        <v>169</v>
      </c>
      <c r="D56" s="11" t="s">
        <v>16</v>
      </c>
      <c r="E56" s="15"/>
      <c r="F56" s="16"/>
      <c r="G56" s="12">
        <v>20</v>
      </c>
      <c r="H56" s="13">
        <v>7209.14</v>
      </c>
      <c r="I56" s="12">
        <v>20</v>
      </c>
      <c r="J56" s="12">
        <v>20</v>
      </c>
      <c r="K56" s="12">
        <f t="shared" si="0"/>
        <v>0</v>
      </c>
      <c r="L56" s="13">
        <v>7209.14</v>
      </c>
      <c r="M56" s="2">
        <v>6007.61</v>
      </c>
      <c r="N56">
        <f t="shared" si="7"/>
        <v>300.38049999999998</v>
      </c>
      <c r="O56">
        <f t="shared" si="8"/>
        <v>6007.61</v>
      </c>
      <c r="P56" s="14">
        <f t="shared" si="9"/>
        <v>0</v>
      </c>
    </row>
    <row r="57" spans="1:16" ht="63.75" x14ac:dyDescent="0.25">
      <c r="A57" s="8" t="s">
        <v>170</v>
      </c>
      <c r="B57" s="9" t="s">
        <v>171</v>
      </c>
      <c r="C57" s="10" t="s">
        <v>172</v>
      </c>
      <c r="D57" s="11" t="s">
        <v>16</v>
      </c>
      <c r="E57" s="15"/>
      <c r="F57" s="16"/>
      <c r="G57" s="12">
        <v>20</v>
      </c>
      <c r="H57" s="13">
        <v>7209.14</v>
      </c>
      <c r="I57" s="12">
        <v>20</v>
      </c>
      <c r="J57" s="12">
        <v>20</v>
      </c>
      <c r="K57" s="12">
        <f t="shared" si="0"/>
        <v>0</v>
      </c>
      <c r="L57" s="13">
        <v>7209.14</v>
      </c>
      <c r="M57" s="2">
        <v>6007.61</v>
      </c>
      <c r="N57">
        <f t="shared" si="7"/>
        <v>300.38049999999998</v>
      </c>
      <c r="O57">
        <f t="shared" si="8"/>
        <v>6007.61</v>
      </c>
      <c r="P57" s="14">
        <f t="shared" si="9"/>
        <v>0</v>
      </c>
    </row>
    <row r="58" spans="1:16" ht="30" customHeight="1" x14ac:dyDescent="0.25">
      <c r="A58" s="8" t="s">
        <v>173</v>
      </c>
      <c r="B58" s="9" t="s">
        <v>174</v>
      </c>
      <c r="C58" s="10" t="s">
        <v>175</v>
      </c>
      <c r="D58" s="11" t="s">
        <v>16</v>
      </c>
      <c r="E58" s="12">
        <v>100</v>
      </c>
      <c r="F58" s="13">
        <v>20077.2</v>
      </c>
      <c r="G58" s="12">
        <v>100</v>
      </c>
      <c r="H58" s="13">
        <v>20077.2</v>
      </c>
      <c r="I58" s="12">
        <v>200</v>
      </c>
      <c r="J58" s="12">
        <v>200</v>
      </c>
      <c r="K58" s="12">
        <f t="shared" si="0"/>
        <v>0</v>
      </c>
      <c r="L58" s="13">
        <v>40154.400000000001</v>
      </c>
      <c r="M58" s="2">
        <v>33462</v>
      </c>
      <c r="N58">
        <f t="shared" si="7"/>
        <v>167.31</v>
      </c>
      <c r="O58">
        <f t="shared" si="8"/>
        <v>33462</v>
      </c>
      <c r="P58" s="14">
        <f t="shared" si="9"/>
        <v>0</v>
      </c>
    </row>
    <row r="59" spans="1:16" ht="30" customHeight="1" x14ac:dyDescent="0.25">
      <c r="A59" s="8" t="s">
        <v>176</v>
      </c>
      <c r="B59" s="9" t="s">
        <v>177</v>
      </c>
      <c r="C59" s="10" t="s">
        <v>178</v>
      </c>
      <c r="D59" s="11" t="s">
        <v>16</v>
      </c>
      <c r="E59" s="19">
        <v>2700</v>
      </c>
      <c r="F59" s="13">
        <v>903474</v>
      </c>
      <c r="G59" s="15"/>
      <c r="H59" s="16"/>
      <c r="I59" s="19">
        <v>2700</v>
      </c>
      <c r="J59" s="19">
        <v>2700</v>
      </c>
      <c r="K59" s="12">
        <f t="shared" si="0"/>
        <v>0</v>
      </c>
      <c r="L59" s="13">
        <v>903474</v>
      </c>
      <c r="M59" s="2">
        <v>752895</v>
      </c>
      <c r="N59">
        <f>M59/I59</f>
        <v>278.85000000000002</v>
      </c>
      <c r="O59">
        <f>J59*N59</f>
        <v>752895.00000000012</v>
      </c>
      <c r="P59" s="14">
        <f>I59-J59</f>
        <v>0</v>
      </c>
    </row>
    <row r="60" spans="1:16" ht="30" customHeight="1" x14ac:dyDescent="0.25">
      <c r="A60" s="8" t="s">
        <v>180</v>
      </c>
      <c r="B60" s="9" t="s">
        <v>181</v>
      </c>
      <c r="C60" s="10" t="s">
        <v>182</v>
      </c>
      <c r="D60" s="11" t="s">
        <v>16</v>
      </c>
      <c r="E60" s="12">
        <v>400</v>
      </c>
      <c r="F60" s="13">
        <v>160032</v>
      </c>
      <c r="G60" s="12">
        <v>150</v>
      </c>
      <c r="H60" s="13">
        <v>60012</v>
      </c>
      <c r="I60" s="12">
        <v>550</v>
      </c>
      <c r="J60" s="12">
        <v>550</v>
      </c>
      <c r="K60" s="12">
        <f t="shared" si="0"/>
        <v>0</v>
      </c>
      <c r="L60" s="13">
        <v>220044</v>
      </c>
      <c r="M60" s="2">
        <v>183370</v>
      </c>
      <c r="N60">
        <f t="shared" ref="N60:N62" si="10">M60/I60</f>
        <v>333.4</v>
      </c>
      <c r="O60">
        <f t="shared" ref="O60:O62" si="11">J60*N60</f>
        <v>183370</v>
      </c>
      <c r="P60" s="14">
        <f t="shared" ref="P60:P62" si="12">I60-J60</f>
        <v>0</v>
      </c>
    </row>
    <row r="61" spans="1:16" ht="30" customHeight="1" x14ac:dyDescent="0.25">
      <c r="A61" s="8" t="s">
        <v>183</v>
      </c>
      <c r="B61" s="9" t="s">
        <v>184</v>
      </c>
      <c r="C61" s="10" t="s">
        <v>185</v>
      </c>
      <c r="D61" s="11" t="s">
        <v>16</v>
      </c>
      <c r="E61" s="12">
        <v>230</v>
      </c>
      <c r="F61" s="13">
        <v>2342412</v>
      </c>
      <c r="G61" s="12">
        <v>50</v>
      </c>
      <c r="H61" s="13">
        <v>509220</v>
      </c>
      <c r="I61" s="12">
        <v>280</v>
      </c>
      <c r="J61" s="12">
        <v>280</v>
      </c>
      <c r="K61" s="12">
        <f t="shared" si="0"/>
        <v>0</v>
      </c>
      <c r="L61" s="13">
        <v>2851632</v>
      </c>
      <c r="M61" s="2">
        <v>2376360</v>
      </c>
      <c r="N61">
        <f t="shared" si="10"/>
        <v>8487</v>
      </c>
      <c r="O61">
        <f t="shared" si="11"/>
        <v>2376360</v>
      </c>
      <c r="P61" s="14">
        <f t="shared" si="12"/>
        <v>0</v>
      </c>
    </row>
    <row r="62" spans="1:16" ht="30" customHeight="1" x14ac:dyDescent="0.25">
      <c r="A62" s="8" t="s">
        <v>186</v>
      </c>
      <c r="B62" s="9" t="s">
        <v>187</v>
      </c>
      <c r="C62" s="10" t="s">
        <v>188</v>
      </c>
      <c r="D62" s="11" t="s">
        <v>16</v>
      </c>
      <c r="E62" s="15"/>
      <c r="F62" s="16"/>
      <c r="G62" s="12">
        <v>150</v>
      </c>
      <c r="H62" s="13">
        <v>1384200</v>
      </c>
      <c r="I62" s="12">
        <v>150</v>
      </c>
      <c r="J62" s="12">
        <v>150</v>
      </c>
      <c r="K62" s="12">
        <f t="shared" si="0"/>
        <v>0</v>
      </c>
      <c r="L62" s="13">
        <v>1384200</v>
      </c>
      <c r="M62" s="2">
        <v>1153500</v>
      </c>
      <c r="N62">
        <f t="shared" si="10"/>
        <v>7690</v>
      </c>
      <c r="O62">
        <f t="shared" si="11"/>
        <v>1153500</v>
      </c>
      <c r="P62" s="14">
        <f t="shared" si="12"/>
        <v>0</v>
      </c>
    </row>
    <row r="63" spans="1:16" ht="30" customHeight="1" x14ac:dyDescent="0.25">
      <c r="A63" s="8" t="s">
        <v>189</v>
      </c>
      <c r="B63" s="9" t="s">
        <v>190</v>
      </c>
      <c r="C63" s="10" t="s">
        <v>191</v>
      </c>
      <c r="D63" s="11" t="s">
        <v>16</v>
      </c>
      <c r="E63" s="12">
        <v>40</v>
      </c>
      <c r="F63" s="13">
        <v>374400</v>
      </c>
      <c r="G63" s="12">
        <v>100</v>
      </c>
      <c r="H63" s="13">
        <v>936000</v>
      </c>
      <c r="I63" s="12">
        <v>140</v>
      </c>
      <c r="J63" s="12">
        <v>140</v>
      </c>
      <c r="K63" s="12">
        <f t="shared" si="0"/>
        <v>0</v>
      </c>
      <c r="L63" s="13">
        <v>1310400</v>
      </c>
      <c r="M63" s="2">
        <v>1092000</v>
      </c>
      <c r="N63">
        <f t="shared" ref="N63:N71" si="13">M63/I63</f>
        <v>7800</v>
      </c>
      <c r="O63">
        <f t="shared" ref="O63:O71" si="14">J63*N63</f>
        <v>1092000</v>
      </c>
      <c r="P63" s="14">
        <f t="shared" ref="P63:P71" si="15">I63-J63</f>
        <v>0</v>
      </c>
    </row>
    <row r="64" spans="1:16" ht="30" customHeight="1" x14ac:dyDescent="0.25">
      <c r="A64" s="8" t="s">
        <v>192</v>
      </c>
      <c r="B64" s="9" t="s">
        <v>193</v>
      </c>
      <c r="C64" s="10" t="s">
        <v>194</v>
      </c>
      <c r="D64" s="11" t="s">
        <v>16</v>
      </c>
      <c r="E64" s="15"/>
      <c r="F64" s="16"/>
      <c r="G64" s="12">
        <v>10</v>
      </c>
      <c r="H64" s="13">
        <v>156960</v>
      </c>
      <c r="I64" s="12">
        <v>10</v>
      </c>
      <c r="J64" s="12">
        <v>10</v>
      </c>
      <c r="K64" s="12">
        <f t="shared" si="0"/>
        <v>0</v>
      </c>
      <c r="L64" s="13">
        <v>156960</v>
      </c>
      <c r="M64" s="2">
        <v>130800</v>
      </c>
      <c r="N64">
        <f t="shared" si="13"/>
        <v>13080</v>
      </c>
      <c r="O64">
        <f t="shared" si="14"/>
        <v>130800</v>
      </c>
      <c r="P64" s="14">
        <f t="shared" si="15"/>
        <v>0</v>
      </c>
    </row>
    <row r="65" spans="1:16" ht="30" customHeight="1" x14ac:dyDescent="0.25">
      <c r="A65" s="8" t="s">
        <v>195</v>
      </c>
      <c r="B65" s="9" t="s">
        <v>196</v>
      </c>
      <c r="C65" s="10" t="s">
        <v>197</v>
      </c>
      <c r="D65" s="11" t="s">
        <v>16</v>
      </c>
      <c r="E65" s="15"/>
      <c r="F65" s="16"/>
      <c r="G65" s="12">
        <v>20</v>
      </c>
      <c r="H65" s="13">
        <v>256896</v>
      </c>
      <c r="I65" s="12">
        <v>20</v>
      </c>
      <c r="J65" s="12">
        <v>20</v>
      </c>
      <c r="K65" s="12">
        <f t="shared" ref="K65:K91" si="16">I65-J65</f>
        <v>0</v>
      </c>
      <c r="L65" s="13">
        <v>256896</v>
      </c>
      <c r="M65" s="2">
        <v>214080</v>
      </c>
      <c r="N65">
        <f t="shared" si="13"/>
        <v>10704</v>
      </c>
      <c r="O65">
        <f t="shared" si="14"/>
        <v>214080</v>
      </c>
      <c r="P65" s="14">
        <f t="shared" si="15"/>
        <v>0</v>
      </c>
    </row>
    <row r="66" spans="1:16" ht="30" customHeight="1" x14ac:dyDescent="0.25">
      <c r="A66" s="8" t="s">
        <v>198</v>
      </c>
      <c r="B66" s="9" t="s">
        <v>199</v>
      </c>
      <c r="C66" s="10" t="s">
        <v>200</v>
      </c>
      <c r="D66" s="11" t="s">
        <v>16</v>
      </c>
      <c r="E66" s="15"/>
      <c r="F66" s="16"/>
      <c r="G66" s="12">
        <v>10</v>
      </c>
      <c r="H66" s="13">
        <v>146400</v>
      </c>
      <c r="I66" s="12">
        <v>10</v>
      </c>
      <c r="J66" s="12">
        <v>10</v>
      </c>
      <c r="K66" s="12">
        <f t="shared" si="16"/>
        <v>0</v>
      </c>
      <c r="L66" s="13">
        <v>146400</v>
      </c>
      <c r="M66" s="2">
        <v>122000</v>
      </c>
      <c r="N66">
        <f t="shared" si="13"/>
        <v>12200</v>
      </c>
      <c r="O66">
        <f t="shared" si="14"/>
        <v>122000</v>
      </c>
      <c r="P66" s="14">
        <f t="shared" si="15"/>
        <v>0</v>
      </c>
    </row>
    <row r="67" spans="1:16" ht="30" customHeight="1" x14ac:dyDescent="0.25">
      <c r="A67" s="8" t="s">
        <v>201</v>
      </c>
      <c r="B67" s="9" t="s">
        <v>202</v>
      </c>
      <c r="C67" s="10" t="s">
        <v>203</v>
      </c>
      <c r="D67" s="11" t="s">
        <v>16</v>
      </c>
      <c r="E67" s="12">
        <v>20</v>
      </c>
      <c r="F67" s="13">
        <v>194322.24</v>
      </c>
      <c r="G67" s="15"/>
      <c r="H67" s="16"/>
      <c r="I67" s="12">
        <v>20</v>
      </c>
      <c r="J67" s="12">
        <v>20</v>
      </c>
      <c r="K67" s="12">
        <f t="shared" si="16"/>
        <v>0</v>
      </c>
      <c r="L67" s="13">
        <v>194322.24</v>
      </c>
      <c r="M67" s="2">
        <v>161935.20000000001</v>
      </c>
      <c r="N67">
        <f t="shared" si="13"/>
        <v>8096.76</v>
      </c>
      <c r="O67">
        <f t="shared" si="14"/>
        <v>161935.20000000001</v>
      </c>
      <c r="P67" s="14">
        <f t="shared" si="15"/>
        <v>0</v>
      </c>
    </row>
    <row r="68" spans="1:16" ht="30" customHeight="1" x14ac:dyDescent="0.25">
      <c r="A68" s="8" t="s">
        <v>204</v>
      </c>
      <c r="B68" s="9" t="s">
        <v>205</v>
      </c>
      <c r="C68" s="10" t="s">
        <v>206</v>
      </c>
      <c r="D68" s="11" t="s">
        <v>16</v>
      </c>
      <c r="E68" s="12">
        <v>15</v>
      </c>
      <c r="F68" s="13">
        <v>13335.84</v>
      </c>
      <c r="G68" s="12">
        <v>50</v>
      </c>
      <c r="H68" s="13">
        <v>44452.800000000003</v>
      </c>
      <c r="I68" s="12">
        <v>65</v>
      </c>
      <c r="J68" s="12">
        <v>65</v>
      </c>
      <c r="K68" s="12">
        <f t="shared" si="16"/>
        <v>0</v>
      </c>
      <c r="L68" s="13">
        <v>57788.639999999999</v>
      </c>
      <c r="M68" s="2">
        <v>48157.2</v>
      </c>
      <c r="N68">
        <f t="shared" si="13"/>
        <v>740.88</v>
      </c>
      <c r="O68">
        <f t="shared" si="14"/>
        <v>48157.2</v>
      </c>
      <c r="P68" s="14">
        <f t="shared" si="15"/>
        <v>0</v>
      </c>
    </row>
    <row r="69" spans="1:16" ht="30" customHeight="1" x14ac:dyDescent="0.25">
      <c r="A69" s="8" t="s">
        <v>207</v>
      </c>
      <c r="B69" s="9" t="s">
        <v>208</v>
      </c>
      <c r="C69" s="10" t="s">
        <v>209</v>
      </c>
      <c r="D69" s="11" t="s">
        <v>16</v>
      </c>
      <c r="E69" s="12">
        <v>50</v>
      </c>
      <c r="F69" s="13">
        <v>24803.599999999999</v>
      </c>
      <c r="G69" s="12">
        <v>350</v>
      </c>
      <c r="H69" s="13">
        <v>173625.22</v>
      </c>
      <c r="I69" s="12">
        <v>400</v>
      </c>
      <c r="J69" s="12">
        <v>400</v>
      </c>
      <c r="K69" s="12">
        <f t="shared" si="16"/>
        <v>0</v>
      </c>
      <c r="L69" s="13">
        <v>198428.82</v>
      </c>
      <c r="M69" s="2">
        <v>165357.35</v>
      </c>
      <c r="N69">
        <f t="shared" si="13"/>
        <v>413.39337499999999</v>
      </c>
      <c r="O69">
        <f t="shared" si="14"/>
        <v>165357.35</v>
      </c>
      <c r="P69" s="14">
        <f t="shared" si="15"/>
        <v>0</v>
      </c>
    </row>
    <row r="70" spans="1:16" ht="30" customHeight="1" x14ac:dyDescent="0.25">
      <c r="A70" s="8" t="s">
        <v>210</v>
      </c>
      <c r="B70" s="9" t="s">
        <v>211</v>
      </c>
      <c r="C70" s="10" t="s">
        <v>212</v>
      </c>
      <c r="D70" s="11" t="s">
        <v>16</v>
      </c>
      <c r="E70" s="12">
        <v>170</v>
      </c>
      <c r="F70" s="13">
        <v>81838.539999999994</v>
      </c>
      <c r="G70" s="12">
        <v>100</v>
      </c>
      <c r="H70" s="13">
        <v>48140.32</v>
      </c>
      <c r="I70" s="12">
        <v>270</v>
      </c>
      <c r="J70" s="12">
        <v>270</v>
      </c>
      <c r="K70" s="12">
        <f t="shared" si="16"/>
        <v>0</v>
      </c>
      <c r="L70" s="13">
        <v>129978.86</v>
      </c>
      <c r="M70" s="2">
        <v>108315.71</v>
      </c>
      <c r="N70">
        <f t="shared" si="13"/>
        <v>401.1692962962963</v>
      </c>
      <c r="O70">
        <f t="shared" si="14"/>
        <v>108315.71</v>
      </c>
      <c r="P70" s="14">
        <f t="shared" si="15"/>
        <v>0</v>
      </c>
    </row>
    <row r="71" spans="1:16" ht="30" customHeight="1" x14ac:dyDescent="0.25">
      <c r="A71" s="8" t="s">
        <v>213</v>
      </c>
      <c r="B71" s="9" t="s">
        <v>214</v>
      </c>
      <c r="C71" s="10" t="s">
        <v>215</v>
      </c>
      <c r="D71" s="11" t="s">
        <v>16</v>
      </c>
      <c r="E71" s="15"/>
      <c r="F71" s="16"/>
      <c r="G71" s="12">
        <v>40</v>
      </c>
      <c r="H71" s="13">
        <v>11803.2</v>
      </c>
      <c r="I71" s="12">
        <v>40</v>
      </c>
      <c r="J71" s="12">
        <v>40</v>
      </c>
      <c r="K71" s="12">
        <f t="shared" si="16"/>
        <v>0</v>
      </c>
      <c r="L71" s="13">
        <v>11803.2</v>
      </c>
      <c r="M71" s="2">
        <v>9836</v>
      </c>
      <c r="N71">
        <f t="shared" si="13"/>
        <v>245.9</v>
      </c>
      <c r="O71">
        <f t="shared" si="14"/>
        <v>9836</v>
      </c>
      <c r="P71" s="14">
        <f t="shared" si="15"/>
        <v>0</v>
      </c>
    </row>
    <row r="72" spans="1:16" ht="30" customHeight="1" x14ac:dyDescent="0.25">
      <c r="A72" s="8" t="s">
        <v>216</v>
      </c>
      <c r="B72" s="9" t="s">
        <v>217</v>
      </c>
      <c r="C72" s="10" t="s">
        <v>218</v>
      </c>
      <c r="D72" s="11" t="s">
        <v>16</v>
      </c>
      <c r="E72" s="12">
        <v>15</v>
      </c>
      <c r="F72" s="13">
        <v>7211.87</v>
      </c>
      <c r="G72" s="15"/>
      <c r="H72" s="16"/>
      <c r="I72" s="12">
        <v>15</v>
      </c>
      <c r="J72" s="12">
        <v>15</v>
      </c>
      <c r="K72" s="12">
        <f t="shared" si="16"/>
        <v>0</v>
      </c>
      <c r="L72" s="13">
        <v>7211.87</v>
      </c>
      <c r="M72" s="2">
        <v>6009.89</v>
      </c>
      <c r="N72">
        <f t="shared" ref="N72:N82" si="17">M72/I72</f>
        <v>400.65933333333334</v>
      </c>
      <c r="O72">
        <f t="shared" ref="O72:O82" si="18">J72*N72</f>
        <v>6009.89</v>
      </c>
      <c r="P72" s="14">
        <f t="shared" ref="P72:P82" si="19">I72-J72</f>
        <v>0</v>
      </c>
    </row>
    <row r="73" spans="1:16" ht="51" x14ac:dyDescent="0.25">
      <c r="A73" s="8" t="s">
        <v>219</v>
      </c>
      <c r="B73" s="9" t="s">
        <v>220</v>
      </c>
      <c r="C73" s="10" t="s">
        <v>179</v>
      </c>
      <c r="D73" s="11" t="s">
        <v>16</v>
      </c>
      <c r="E73" s="15"/>
      <c r="F73" s="16"/>
      <c r="G73" s="17">
        <v>20</v>
      </c>
      <c r="H73" s="13">
        <v>59886.37</v>
      </c>
      <c r="I73" s="12">
        <v>60</v>
      </c>
      <c r="J73" s="12">
        <v>20</v>
      </c>
      <c r="K73" s="12">
        <f t="shared" si="16"/>
        <v>40</v>
      </c>
      <c r="L73" s="13">
        <v>59886.37</v>
      </c>
      <c r="M73" s="2">
        <v>49905.3</v>
      </c>
      <c r="N73">
        <f t="shared" si="17"/>
        <v>831.755</v>
      </c>
      <c r="O73">
        <f t="shared" si="18"/>
        <v>16635.099999999999</v>
      </c>
      <c r="P73" s="14">
        <f t="shared" si="19"/>
        <v>40</v>
      </c>
    </row>
    <row r="74" spans="1:16" ht="30" customHeight="1" x14ac:dyDescent="0.25">
      <c r="A74" s="8" t="s">
        <v>221</v>
      </c>
      <c r="B74" s="9" t="s">
        <v>222</v>
      </c>
      <c r="C74" s="10" t="s">
        <v>223</v>
      </c>
      <c r="D74" s="11" t="s">
        <v>16</v>
      </c>
      <c r="E74" s="15"/>
      <c r="F74" s="16"/>
      <c r="G74" s="12">
        <v>30</v>
      </c>
      <c r="H74" s="13">
        <v>30898.91</v>
      </c>
      <c r="I74" s="12">
        <v>30</v>
      </c>
      <c r="J74" s="12">
        <v>30</v>
      </c>
      <c r="K74" s="12">
        <f t="shared" si="16"/>
        <v>0</v>
      </c>
      <c r="L74" s="13">
        <v>30898.91</v>
      </c>
      <c r="M74" s="2">
        <v>25749.09</v>
      </c>
      <c r="N74">
        <f t="shared" si="17"/>
        <v>858.303</v>
      </c>
      <c r="O74">
        <f t="shared" si="18"/>
        <v>25749.09</v>
      </c>
      <c r="P74" s="14">
        <f t="shared" si="19"/>
        <v>0</v>
      </c>
    </row>
    <row r="75" spans="1:16" ht="30" customHeight="1" x14ac:dyDescent="0.25">
      <c r="A75" s="8" t="s">
        <v>224</v>
      </c>
      <c r="B75" s="9" t="s">
        <v>225</v>
      </c>
      <c r="C75" s="10" t="s">
        <v>226</v>
      </c>
      <c r="D75" s="11" t="s">
        <v>16</v>
      </c>
      <c r="E75" s="15"/>
      <c r="F75" s="16"/>
      <c r="G75" s="12">
        <v>20</v>
      </c>
      <c r="H75" s="13">
        <v>121927.67999999999</v>
      </c>
      <c r="I75" s="12">
        <v>20</v>
      </c>
      <c r="J75" s="12">
        <v>20</v>
      </c>
      <c r="K75" s="12">
        <f t="shared" si="16"/>
        <v>0</v>
      </c>
      <c r="L75" s="13">
        <v>121927.67999999999</v>
      </c>
      <c r="M75" s="2">
        <v>101606.39999999999</v>
      </c>
      <c r="N75">
        <f t="shared" si="17"/>
        <v>5080.32</v>
      </c>
      <c r="O75">
        <f t="shared" si="18"/>
        <v>101606.39999999999</v>
      </c>
      <c r="P75" s="14">
        <f t="shared" si="19"/>
        <v>0</v>
      </c>
    </row>
    <row r="76" spans="1:16" ht="30" customHeight="1" x14ac:dyDescent="0.25">
      <c r="A76" s="8" t="s">
        <v>227</v>
      </c>
      <c r="B76" s="9" t="s">
        <v>228</v>
      </c>
      <c r="C76" s="10" t="s">
        <v>229</v>
      </c>
      <c r="D76" s="11" t="s">
        <v>16</v>
      </c>
      <c r="E76" s="15"/>
      <c r="F76" s="16"/>
      <c r="G76" s="12">
        <v>20</v>
      </c>
      <c r="H76" s="13">
        <v>25552.799999999999</v>
      </c>
      <c r="I76" s="12">
        <v>20</v>
      </c>
      <c r="J76" s="12">
        <v>20</v>
      </c>
      <c r="K76" s="12">
        <f t="shared" si="16"/>
        <v>0</v>
      </c>
      <c r="L76" s="13">
        <v>25552.799999999999</v>
      </c>
      <c r="M76" s="2">
        <v>21294</v>
      </c>
      <c r="N76">
        <f t="shared" si="17"/>
        <v>1064.7</v>
      </c>
      <c r="O76">
        <f t="shared" si="18"/>
        <v>21294</v>
      </c>
      <c r="P76" s="14">
        <f t="shared" si="19"/>
        <v>0</v>
      </c>
    </row>
    <row r="77" spans="1:16" ht="30" customHeight="1" x14ac:dyDescent="0.25">
      <c r="A77" s="8" t="s">
        <v>230</v>
      </c>
      <c r="B77" s="9" t="s">
        <v>231</v>
      </c>
      <c r="C77" s="10" t="s">
        <v>232</v>
      </c>
      <c r="D77" s="11" t="s">
        <v>16</v>
      </c>
      <c r="E77" s="15"/>
      <c r="F77" s="16"/>
      <c r="G77" s="12">
        <v>20</v>
      </c>
      <c r="H77" s="13">
        <v>25552.799999999999</v>
      </c>
      <c r="I77" s="12">
        <v>20</v>
      </c>
      <c r="J77" s="12">
        <v>20</v>
      </c>
      <c r="K77" s="12">
        <f t="shared" si="16"/>
        <v>0</v>
      </c>
      <c r="L77" s="13">
        <v>25552.799999999999</v>
      </c>
      <c r="M77" s="2">
        <v>21294</v>
      </c>
      <c r="N77">
        <f t="shared" si="17"/>
        <v>1064.7</v>
      </c>
      <c r="O77">
        <f t="shared" si="18"/>
        <v>21294</v>
      </c>
      <c r="P77" s="14">
        <f t="shared" si="19"/>
        <v>0</v>
      </c>
    </row>
    <row r="78" spans="1:16" ht="30" customHeight="1" x14ac:dyDescent="0.25">
      <c r="A78" s="8" t="s">
        <v>233</v>
      </c>
      <c r="B78" s="9" t="s">
        <v>234</v>
      </c>
      <c r="C78" s="10" t="s">
        <v>235</v>
      </c>
      <c r="D78" s="11" t="s">
        <v>16</v>
      </c>
      <c r="E78" s="15"/>
      <c r="F78" s="16"/>
      <c r="G78" s="12">
        <v>40</v>
      </c>
      <c r="H78" s="13">
        <v>19390.05</v>
      </c>
      <c r="I78" s="12">
        <v>40</v>
      </c>
      <c r="J78" s="12">
        <v>40</v>
      </c>
      <c r="K78" s="12">
        <f t="shared" si="16"/>
        <v>0</v>
      </c>
      <c r="L78" s="13">
        <v>19390.05</v>
      </c>
      <c r="M78" s="2">
        <v>16158.37</v>
      </c>
      <c r="N78">
        <f t="shared" si="17"/>
        <v>403.95925</v>
      </c>
      <c r="O78">
        <f t="shared" si="18"/>
        <v>16158.369999999999</v>
      </c>
      <c r="P78" s="14">
        <f t="shared" si="19"/>
        <v>0</v>
      </c>
    </row>
    <row r="79" spans="1:16" ht="30" customHeight="1" x14ac:dyDescent="0.25">
      <c r="A79" s="8" t="s">
        <v>236</v>
      </c>
      <c r="B79" s="9" t="s">
        <v>237</v>
      </c>
      <c r="C79" s="10" t="s">
        <v>238</v>
      </c>
      <c r="D79" s="11" t="s">
        <v>16</v>
      </c>
      <c r="E79" s="15"/>
      <c r="F79" s="16"/>
      <c r="G79" s="12">
        <v>10</v>
      </c>
      <c r="H79" s="13">
        <v>5144.5200000000004</v>
      </c>
      <c r="I79" s="12">
        <v>10</v>
      </c>
      <c r="J79" s="12">
        <v>10</v>
      </c>
      <c r="K79" s="12">
        <f t="shared" si="16"/>
        <v>0</v>
      </c>
      <c r="L79" s="13">
        <v>5144.5200000000004</v>
      </c>
      <c r="M79" s="2">
        <v>4287.1000000000004</v>
      </c>
      <c r="N79">
        <f t="shared" si="17"/>
        <v>428.71000000000004</v>
      </c>
      <c r="O79">
        <f t="shared" si="18"/>
        <v>4287.1000000000004</v>
      </c>
      <c r="P79" s="14">
        <f t="shared" si="19"/>
        <v>0</v>
      </c>
    </row>
    <row r="80" spans="1:16" ht="30" customHeight="1" x14ac:dyDescent="0.25">
      <c r="A80" s="8" t="s">
        <v>239</v>
      </c>
      <c r="B80" s="9" t="s">
        <v>240</v>
      </c>
      <c r="C80" s="10" t="s">
        <v>241</v>
      </c>
      <c r="D80" s="11" t="s">
        <v>16</v>
      </c>
      <c r="E80" s="15"/>
      <c r="F80" s="16"/>
      <c r="G80" s="12">
        <v>10</v>
      </c>
      <c r="H80" s="13">
        <v>5144.5200000000004</v>
      </c>
      <c r="I80" s="12">
        <v>10</v>
      </c>
      <c r="J80" s="12">
        <v>10</v>
      </c>
      <c r="K80" s="12">
        <f t="shared" si="16"/>
        <v>0</v>
      </c>
      <c r="L80" s="13">
        <v>5144.5200000000004</v>
      </c>
      <c r="M80" s="2">
        <v>4287.1000000000004</v>
      </c>
      <c r="N80">
        <f t="shared" si="17"/>
        <v>428.71000000000004</v>
      </c>
      <c r="O80">
        <f t="shared" si="18"/>
        <v>4287.1000000000004</v>
      </c>
      <c r="P80" s="14">
        <f t="shared" si="19"/>
        <v>0</v>
      </c>
    </row>
    <row r="81" spans="1:16" ht="30" customHeight="1" x14ac:dyDescent="0.25">
      <c r="A81" s="8" t="s">
        <v>242</v>
      </c>
      <c r="B81" s="9" t="s">
        <v>243</v>
      </c>
      <c r="C81" s="10" t="s">
        <v>244</v>
      </c>
      <c r="D81" s="11" t="s">
        <v>16</v>
      </c>
      <c r="E81" s="15"/>
      <c r="F81" s="16"/>
      <c r="G81" s="12">
        <v>10</v>
      </c>
      <c r="H81" s="13">
        <v>5144.5200000000004</v>
      </c>
      <c r="I81" s="12">
        <v>10</v>
      </c>
      <c r="J81" s="12">
        <v>10</v>
      </c>
      <c r="K81" s="12">
        <f t="shared" si="16"/>
        <v>0</v>
      </c>
      <c r="L81" s="13">
        <v>5144.5200000000004</v>
      </c>
      <c r="M81" s="2">
        <v>4287.1000000000004</v>
      </c>
      <c r="N81">
        <f t="shared" si="17"/>
        <v>428.71000000000004</v>
      </c>
      <c r="O81">
        <f t="shared" si="18"/>
        <v>4287.1000000000004</v>
      </c>
      <c r="P81" s="14">
        <f t="shared" si="19"/>
        <v>0</v>
      </c>
    </row>
    <row r="82" spans="1:16" ht="30" customHeight="1" x14ac:dyDescent="0.25">
      <c r="A82" s="8" t="s">
        <v>245</v>
      </c>
      <c r="B82" s="9" t="s">
        <v>246</v>
      </c>
      <c r="C82" s="10" t="s">
        <v>247</v>
      </c>
      <c r="D82" s="11" t="s">
        <v>16</v>
      </c>
      <c r="E82" s="15"/>
      <c r="F82" s="16"/>
      <c r="G82" s="12">
        <v>30</v>
      </c>
      <c r="H82" s="13">
        <v>39241.800000000003</v>
      </c>
      <c r="I82" s="12">
        <v>30</v>
      </c>
      <c r="J82" s="12">
        <v>30</v>
      </c>
      <c r="K82" s="12">
        <f t="shared" si="16"/>
        <v>0</v>
      </c>
      <c r="L82" s="13">
        <v>39241.800000000003</v>
      </c>
      <c r="M82" s="2">
        <v>32701.5</v>
      </c>
      <c r="N82">
        <f t="shared" si="17"/>
        <v>1090.05</v>
      </c>
      <c r="O82">
        <f t="shared" si="18"/>
        <v>32701.5</v>
      </c>
      <c r="P82" s="14">
        <f t="shared" si="19"/>
        <v>0</v>
      </c>
    </row>
    <row r="83" spans="1:16" ht="30" customHeight="1" x14ac:dyDescent="0.25">
      <c r="A83" s="8" t="s">
        <v>248</v>
      </c>
      <c r="B83" s="9" t="s">
        <v>249</v>
      </c>
      <c r="C83" s="10" t="s">
        <v>250</v>
      </c>
      <c r="D83" s="11" t="s">
        <v>16</v>
      </c>
      <c r="E83" s="15"/>
      <c r="F83" s="16"/>
      <c r="G83" s="12">
        <v>5</v>
      </c>
      <c r="H83" s="13">
        <v>6540.3</v>
      </c>
      <c r="I83" s="12">
        <v>5</v>
      </c>
      <c r="J83" s="12">
        <v>5</v>
      </c>
      <c r="K83" s="12">
        <f t="shared" si="16"/>
        <v>0</v>
      </c>
      <c r="L83" s="13">
        <v>6540.3</v>
      </c>
      <c r="M83" s="2">
        <v>5450.25</v>
      </c>
      <c r="N83">
        <f t="shared" ref="N83:N84" si="20">M83/I83</f>
        <v>1090.05</v>
      </c>
      <c r="O83">
        <f t="shared" ref="O83:O84" si="21">J83*N83</f>
        <v>5450.25</v>
      </c>
      <c r="P83" s="14">
        <f t="shared" ref="P83:P84" si="22">I83-J83</f>
        <v>0</v>
      </c>
    </row>
    <row r="84" spans="1:16" ht="30" customHeight="1" x14ac:dyDescent="0.25">
      <c r="A84" s="8" t="s">
        <v>251</v>
      </c>
      <c r="B84" s="9" t="s">
        <v>252</v>
      </c>
      <c r="C84" s="10" t="s">
        <v>253</v>
      </c>
      <c r="D84" s="11" t="s">
        <v>16</v>
      </c>
      <c r="E84" s="15"/>
      <c r="F84" s="16"/>
      <c r="G84" s="12">
        <v>80</v>
      </c>
      <c r="H84" s="13">
        <v>30420.48</v>
      </c>
      <c r="I84" s="12">
        <v>80</v>
      </c>
      <c r="J84" s="12">
        <v>80</v>
      </c>
      <c r="K84" s="12">
        <f t="shared" si="16"/>
        <v>0</v>
      </c>
      <c r="L84" s="13">
        <v>30420.48</v>
      </c>
      <c r="M84" s="2">
        <v>25350.400000000001</v>
      </c>
      <c r="N84">
        <f t="shared" si="20"/>
        <v>316.88</v>
      </c>
      <c r="O84">
        <f t="shared" si="21"/>
        <v>25350.400000000001</v>
      </c>
      <c r="P84" s="14">
        <f t="shared" si="22"/>
        <v>0</v>
      </c>
    </row>
    <row r="85" spans="1:16" ht="30" customHeight="1" x14ac:dyDescent="0.25">
      <c r="A85" s="8" t="s">
        <v>254</v>
      </c>
      <c r="B85" s="9" t="s">
        <v>255</v>
      </c>
      <c r="C85" s="10" t="s">
        <v>256</v>
      </c>
      <c r="D85" s="11" t="s">
        <v>16</v>
      </c>
      <c r="E85" s="15"/>
      <c r="F85" s="16"/>
      <c r="G85" s="12">
        <v>70</v>
      </c>
      <c r="H85" s="13">
        <v>915642</v>
      </c>
      <c r="I85" s="12">
        <v>70</v>
      </c>
      <c r="J85" s="12">
        <v>70</v>
      </c>
      <c r="K85" s="12">
        <f t="shared" si="16"/>
        <v>0</v>
      </c>
      <c r="L85" s="13">
        <v>915642</v>
      </c>
      <c r="M85" s="2">
        <v>763035</v>
      </c>
      <c r="N85">
        <f>M85/I85</f>
        <v>10900.5</v>
      </c>
      <c r="O85">
        <f>J85*N85</f>
        <v>763035</v>
      </c>
      <c r="P85" s="14">
        <f>I85-J85</f>
        <v>0</v>
      </c>
    </row>
    <row r="86" spans="1:16" ht="30" customHeight="1" x14ac:dyDescent="0.25">
      <c r="A86" s="8" t="s">
        <v>257</v>
      </c>
      <c r="B86" s="9" t="s">
        <v>258</v>
      </c>
      <c r="C86" s="10" t="s">
        <v>259</v>
      </c>
      <c r="D86" s="11" t="s">
        <v>16</v>
      </c>
      <c r="E86" s="15"/>
      <c r="F86" s="16"/>
      <c r="G86" s="12">
        <v>1</v>
      </c>
      <c r="H86" s="13">
        <v>21600</v>
      </c>
      <c r="I86" s="12">
        <v>1</v>
      </c>
      <c r="J86" s="12">
        <v>1</v>
      </c>
      <c r="K86" s="12">
        <f t="shared" si="16"/>
        <v>0</v>
      </c>
      <c r="L86" s="13">
        <v>21600</v>
      </c>
      <c r="M86" s="2">
        <v>18000</v>
      </c>
      <c r="N86">
        <f t="shared" ref="N86:N87" si="23">M86/I86</f>
        <v>18000</v>
      </c>
      <c r="O86">
        <f t="shared" ref="O86:O87" si="24">J86*N86</f>
        <v>18000</v>
      </c>
      <c r="P86" s="14">
        <f t="shared" ref="P86:P87" si="25">I86-J86</f>
        <v>0</v>
      </c>
    </row>
    <row r="87" spans="1:16" ht="30" customHeight="1" x14ac:dyDescent="0.25">
      <c r="A87" s="8" t="s">
        <v>260</v>
      </c>
      <c r="B87" s="9" t="s">
        <v>261</v>
      </c>
      <c r="C87" s="10" t="s">
        <v>262</v>
      </c>
      <c r="D87" s="11" t="s">
        <v>16</v>
      </c>
      <c r="E87" s="15"/>
      <c r="F87" s="16"/>
      <c r="G87" s="12">
        <v>1</v>
      </c>
      <c r="H87" s="13">
        <v>24480</v>
      </c>
      <c r="I87" s="12">
        <v>1</v>
      </c>
      <c r="J87" s="12">
        <v>1</v>
      </c>
      <c r="K87" s="12">
        <f t="shared" si="16"/>
        <v>0</v>
      </c>
      <c r="L87" s="13">
        <v>24480</v>
      </c>
      <c r="M87" s="2">
        <v>20400</v>
      </c>
      <c r="N87">
        <f t="shared" si="23"/>
        <v>20400</v>
      </c>
      <c r="O87">
        <f t="shared" si="24"/>
        <v>20400</v>
      </c>
      <c r="P87" s="14">
        <f t="shared" si="25"/>
        <v>0</v>
      </c>
    </row>
    <row r="88" spans="1:16" ht="30" customHeight="1" x14ac:dyDescent="0.25">
      <c r="A88" s="8" t="s">
        <v>263</v>
      </c>
      <c r="B88" s="9" t="s">
        <v>264</v>
      </c>
      <c r="C88" s="10" t="s">
        <v>265</v>
      </c>
      <c r="D88" s="11" t="s">
        <v>16</v>
      </c>
      <c r="E88" s="15"/>
      <c r="F88" s="16"/>
      <c r="G88" s="12">
        <v>5</v>
      </c>
      <c r="H88" s="13">
        <v>51000</v>
      </c>
      <c r="I88" s="12">
        <v>5</v>
      </c>
      <c r="J88" s="12">
        <v>5</v>
      </c>
      <c r="K88" s="12">
        <f t="shared" si="16"/>
        <v>0</v>
      </c>
      <c r="L88" s="13">
        <v>51000</v>
      </c>
      <c r="M88" s="2">
        <v>42500</v>
      </c>
      <c r="N88">
        <f>M88/I88</f>
        <v>8500</v>
      </c>
      <c r="O88">
        <f>J88*N88</f>
        <v>42500</v>
      </c>
      <c r="P88" s="14">
        <f>I88-J88</f>
        <v>0</v>
      </c>
    </row>
    <row r="89" spans="1:16" ht="30" customHeight="1" x14ac:dyDescent="0.25">
      <c r="A89" s="8" t="s">
        <v>266</v>
      </c>
      <c r="B89" s="9" t="s">
        <v>267</v>
      </c>
      <c r="C89" s="10" t="s">
        <v>268</v>
      </c>
      <c r="D89" s="11" t="s">
        <v>16</v>
      </c>
      <c r="E89" s="15"/>
      <c r="F89" s="16"/>
      <c r="G89" s="12">
        <v>40</v>
      </c>
      <c r="H89" s="13">
        <v>240000</v>
      </c>
      <c r="I89" s="12">
        <v>40</v>
      </c>
      <c r="J89" s="12">
        <v>40</v>
      </c>
      <c r="K89" s="12">
        <f t="shared" si="16"/>
        <v>0</v>
      </c>
      <c r="L89" s="13">
        <v>240000</v>
      </c>
      <c r="M89" s="2">
        <v>200000</v>
      </c>
      <c r="N89">
        <f t="shared" ref="N89:N91" si="26">M89/I89</f>
        <v>5000</v>
      </c>
      <c r="O89">
        <f t="shared" ref="O89:O91" si="27">J89*N89</f>
        <v>200000</v>
      </c>
      <c r="P89" s="14">
        <f t="shared" ref="P89:P91" si="28">I89-J89</f>
        <v>0</v>
      </c>
    </row>
    <row r="90" spans="1:16" ht="30" customHeight="1" x14ac:dyDescent="0.25">
      <c r="A90" s="8" t="s">
        <v>269</v>
      </c>
      <c r="B90" s="9" t="s">
        <v>270</v>
      </c>
      <c r="C90" s="10" t="s">
        <v>271</v>
      </c>
      <c r="D90" s="11" t="s">
        <v>16</v>
      </c>
      <c r="E90" s="15"/>
      <c r="F90" s="16"/>
      <c r="G90" s="19">
        <v>2000</v>
      </c>
      <c r="H90" s="13">
        <v>340800</v>
      </c>
      <c r="I90" s="19">
        <v>2000</v>
      </c>
      <c r="J90" s="19">
        <v>2000</v>
      </c>
      <c r="K90" s="12">
        <f t="shared" si="16"/>
        <v>0</v>
      </c>
      <c r="L90" s="13">
        <v>340800</v>
      </c>
      <c r="M90" s="2">
        <v>284000</v>
      </c>
      <c r="N90">
        <f t="shared" si="26"/>
        <v>142</v>
      </c>
      <c r="O90">
        <f t="shared" si="27"/>
        <v>284000</v>
      </c>
      <c r="P90" s="14">
        <f t="shared" si="28"/>
        <v>0</v>
      </c>
    </row>
    <row r="91" spans="1:16" ht="30" customHeight="1" x14ac:dyDescent="0.25">
      <c r="A91" s="8" t="s">
        <v>272</v>
      </c>
      <c r="B91" s="9" t="s">
        <v>273</v>
      </c>
      <c r="C91" s="10" t="s">
        <v>274</v>
      </c>
      <c r="D91" s="11" t="s">
        <v>16</v>
      </c>
      <c r="E91" s="15"/>
      <c r="F91" s="16"/>
      <c r="G91" s="12">
        <v>5</v>
      </c>
      <c r="H91" s="13">
        <v>69996</v>
      </c>
      <c r="I91" s="12">
        <v>5</v>
      </c>
      <c r="J91" s="12">
        <v>5</v>
      </c>
      <c r="K91" s="12">
        <f t="shared" si="16"/>
        <v>0</v>
      </c>
      <c r="L91" s="13">
        <v>69996</v>
      </c>
      <c r="M91" s="2">
        <v>58330</v>
      </c>
      <c r="N91">
        <f t="shared" si="26"/>
        <v>11666</v>
      </c>
      <c r="O91">
        <f t="shared" si="27"/>
        <v>58330</v>
      </c>
      <c r="P91" s="14">
        <f t="shared" si="28"/>
        <v>0</v>
      </c>
    </row>
    <row r="92" spans="1:16" ht="27.75" customHeight="1" x14ac:dyDescent="0.25">
      <c r="M92" s="2">
        <f>SUM(M5:M91)</f>
        <v>10809050.959999999</v>
      </c>
    </row>
    <row r="93" spans="1:16" x14ac:dyDescent="0.25">
      <c r="O93">
        <f>SUBTOTAL(9,O5:O92)</f>
        <v>10458381.85328014</v>
      </c>
    </row>
  </sheetData>
  <autoFilter ref="A4:P92" xr:uid="{339BCD5C-FE5B-4E43-AD23-8F70D136FBAA}">
    <filterColumn colId="4" showButton="0"/>
    <filterColumn colId="6" showButton="0"/>
  </autoFilter>
  <mergeCells count="3">
    <mergeCell ref="E2:L2"/>
    <mergeCell ref="E4:F4"/>
    <mergeCell ref="G4:H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2026-06-24T10:59:31Z</dcterms:created>
  <dcterms:modified xsi:type="dcterms:W3CDTF">2026-06-24T13:00:05Z</dcterms:modified>
</cp:coreProperties>
</file>