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sprincean\Desktop\HORUS   2026 г\Термоэлектрика 2026\Horus Energy\29.Reparația turbinei ПТ 80100-13013 nr. 2 și a utilajului auxiliar\"/>
    </mc:Choice>
  </mc:AlternateContent>
  <xr:revisionPtr revIDLastSave="0" documentId="8_{17C26D10-02CE-4695-97FB-F464B9DD4D5B}" xr6:coauthVersionLast="40" xr6:coauthVersionMax="40" xr10:uidLastSave="{00000000-0000-0000-0000-000000000000}"/>
  <bookViews>
    <workbookView xWindow="9804" yWindow="1800" windowWidth="16800" windowHeight="14400" xr2:uid="{5EF78A08-77F9-4601-9A3E-8173D2912C9B}"/>
  </bookViews>
  <sheets>
    <sheet name="Лист1" sheetId="1" r:id="rId1"/>
  </sheets>
  <definedNames>
    <definedName name="_xlnm.Print_Area" localSheetId="0">Лист1!$A$1:$I$84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4" i="1" l="1"/>
  <c r="I34" i="1" l="1"/>
  <c r="I33" i="1"/>
  <c r="I23" i="1"/>
  <c r="I22" i="1"/>
  <c r="I74" i="1" l="1"/>
  <c r="I73" i="1"/>
  <c r="I71" i="1"/>
  <c r="I68" i="1"/>
  <c r="I67" i="1"/>
  <c r="I66" i="1"/>
  <c r="I65" i="1"/>
  <c r="I64" i="1"/>
  <c r="I63" i="1"/>
  <c r="I62" i="1"/>
  <c r="I60" i="1"/>
  <c r="I57" i="1"/>
  <c r="I56" i="1"/>
  <c r="I54" i="1"/>
  <c r="I53" i="1"/>
  <c r="I51" i="1"/>
  <c r="I50" i="1"/>
  <c r="I49" i="1"/>
  <c r="I47" i="1"/>
  <c r="I45" i="1"/>
  <c r="I41" i="1"/>
  <c r="I39" i="1"/>
  <c r="I36" i="1"/>
  <c r="I37" i="1" s="1"/>
  <c r="I32" i="1"/>
  <c r="I31" i="1"/>
  <c r="I30" i="1"/>
  <c r="I27" i="1"/>
  <c r="I26" i="1"/>
  <c r="I24" i="1"/>
  <c r="I20" i="1"/>
  <c r="I19" i="1"/>
  <c r="I18" i="1"/>
  <c r="I17" i="1"/>
  <c r="I16" i="1"/>
  <c r="I15" i="1"/>
  <c r="I14" i="1"/>
  <c r="I13" i="1"/>
  <c r="I12" i="1"/>
  <c r="I11" i="1"/>
  <c r="I10" i="1"/>
  <c r="I8" i="1"/>
  <c r="I6" i="1"/>
  <c r="I42" i="1" l="1"/>
  <c r="I75" i="1"/>
  <c r="I69" i="1"/>
  <c r="I28" i="1"/>
  <c r="I76" i="1" l="1"/>
  <c r="I79" i="1" s="1"/>
  <c r="I77" i="1" l="1"/>
  <c r="I78" i="1" s="1"/>
  <c r="I80" i="1"/>
  <c r="I81" i="1" l="1"/>
  <c r="I82" i="1" s="1"/>
  <c r="I83" i="1" l="1"/>
</calcChain>
</file>

<file path=xl/sharedStrings.xml><?xml version="1.0" encoding="utf-8"?>
<sst xmlns="http://schemas.openxmlformats.org/spreadsheetml/2006/main" count="185" uniqueCount="144">
  <si>
    <t>Lista cu cantitățile de lucrări № 1</t>
  </si>
  <si>
    <t>Nr.</t>
  </si>
  <si>
    <t>Denumirea lucrărilor</t>
  </si>
  <si>
    <t>Unitate de  măsură</t>
  </si>
  <si>
    <t>Сantitatea</t>
  </si>
  <si>
    <t xml:space="preserve">Argumentarea </t>
  </si>
  <si>
    <t>Timpul</t>
  </si>
  <si>
    <t>estimat, ora</t>
  </si>
  <si>
    <r>
      <t xml:space="preserve">1.Ремонт турбины </t>
    </r>
    <r>
      <rPr>
        <b/>
        <sz val="14"/>
        <color rgb="FF000000"/>
        <rFont val="Times New Roman"/>
        <family val="1"/>
        <charset val="204"/>
      </rPr>
      <t xml:space="preserve"> </t>
    </r>
  </si>
  <si>
    <t>Снятия обшивы турбины (К=0,3)</t>
  </si>
  <si>
    <t>турбина</t>
  </si>
  <si>
    <t>часть 2</t>
  </si>
  <si>
    <t>Ремонт передней опоры со снятием и установкой вкладыша подшипника, без выемки ротора (тип подшипника опорный, диаметр вкладыша до 300мм).</t>
  </si>
  <si>
    <t>опора</t>
  </si>
  <si>
    <t>Ремонт вкладыша с устранением дефектов наплавкой и шабровкой</t>
  </si>
  <si>
    <t>шт</t>
  </si>
  <si>
    <t>Ремонт опоры РВД-РНД со снятием и установкой вкладыша подшипника без выемки роторов.</t>
  </si>
  <si>
    <t>Ремонт опоры РТ-РГ со снятием и установкой двух вкладышей подшипников, без выемки роторов.</t>
  </si>
  <si>
    <t>Ремонт опоры РГ со снятием и установкой вкладыша подшипника, без выемки ротора (диаметр вкладыша свыше 300 мм, опора выносная)</t>
  </si>
  <si>
    <r>
      <t xml:space="preserve">Ремонт маслоуловителя </t>
    </r>
    <r>
      <rPr>
        <sz val="12"/>
        <color rgb="FF000000"/>
        <rFont val="Times New Roman"/>
        <family val="1"/>
        <charset val="204"/>
      </rPr>
      <t>т/а</t>
    </r>
    <r>
      <rPr>
        <sz val="12"/>
        <color theme="1"/>
        <rFont val="Times New Roman"/>
        <family val="1"/>
        <charset val="204"/>
      </rPr>
      <t xml:space="preserve"> с заменой уплотнительных ножей.</t>
    </r>
  </si>
  <si>
    <t>Ремонт валоповоротного устройства (ВПУ)</t>
  </si>
  <si>
    <t>шт.</t>
  </si>
  <si>
    <t>Устранение дефектов центровки валопровода турбоагрегата (кол. роторов 3 шт.)</t>
  </si>
  <si>
    <t>в/пр</t>
  </si>
  <si>
    <t>Ремонт муфты главный масляный насос - турбоагрегат (со снятием и посадкой полумуфты).</t>
  </si>
  <si>
    <t>п/муфта</t>
  </si>
  <si>
    <t>Ремонт крепежа корпуса ЦВД и фланцев паропроводящих труб без замены шпилек и гаек (устранений дефектов коробов обогрева фланцев ЦВД).</t>
  </si>
  <si>
    <t>К-т</t>
  </si>
  <si>
    <t>Ремонт обшивки ЦВД.</t>
  </si>
  <si>
    <t>Установка обшивы турбины (К=0,7)</t>
  </si>
  <si>
    <t>Итого по турбине:</t>
  </si>
  <si>
    <t xml:space="preserve">  2. Ремонт системы парораспределения  </t>
  </si>
  <si>
    <t>Ремонт клапана регулирующего высокого давления с устранением дефектов металла, шлифовкой, притиркой и заменой изношенных деталей. Диаметр до 200мм.</t>
  </si>
  <si>
    <t>Клапан</t>
  </si>
  <si>
    <t>Ремонт клапана регулирующего среднего давления с устранением дефектов металла, шлифовкой, притиркой и заменой изношенных деталей. Диаметр свыше 200мм.</t>
  </si>
  <si>
    <t>Ремонт распределительного устройства регулирующих клапанов турбины с изношенных деталей.</t>
  </si>
  <si>
    <t>Устр.</t>
  </si>
  <si>
    <t>Итого по парораспределению :</t>
  </si>
  <si>
    <t>Ремонт эжекторов (Отсоединение/присоединение трубопроводов, разборка, очистка, дефектация. Устранение дефектов трубной системы, корпуса, крепежа. Замена изношенных деталей, сопел, диффузоров, регулировка зазоров. Сборка, гидравлическое испытание).</t>
  </si>
  <si>
    <t>Итого по регенерации :</t>
  </si>
  <si>
    <t>4. Ремонт маслосистемы</t>
  </si>
  <si>
    <t>Ремонт эксгаустера с проверкой состояния подшипников и зазоров между крыльчаткой и кожухом.</t>
  </si>
  <si>
    <t>м/о</t>
  </si>
  <si>
    <t>Итого по маслосистеме:</t>
  </si>
  <si>
    <t>5. Ремонт водородных уплотнений генератора</t>
  </si>
  <si>
    <t>Снятие и установка верхних половин торцевых щитов, диффузоров, маслоуловителей или коробов с одной стороны турбогенератора</t>
  </si>
  <si>
    <t>комп.</t>
  </si>
  <si>
    <t xml:space="preserve"> часть 5</t>
  </si>
  <si>
    <t>Разборка уплотнения, проверка состояния, геометрические измерения, замена дефектного крепежа и уплотняющих прокладок. Сборка, заполнение формуляров</t>
  </si>
  <si>
    <t>уплот.</t>
  </si>
  <si>
    <t xml:space="preserve"> часть 2</t>
  </si>
  <si>
    <t>Ремонт корпуса уплотнения с восстановлением поверхностей разъемов шабровкой и расточки корпуса слесарной обработкой, глубина обработки до 0,1 мм</t>
  </si>
  <si>
    <t>Ремонт вкладыша торцевого уплотнения с устранением дефектов баббитовой заливки (до 10% поверхности) наплавкой и шабровкой</t>
  </si>
  <si>
    <t>Изготовление уплотняющих прокладок корпуса</t>
  </si>
  <si>
    <t xml:space="preserve"> уплотнения</t>
  </si>
  <si>
    <t>Разборка и сборка маслоуловителя с подгонкой радиальных зазоров</t>
  </si>
  <si>
    <t>маслоуловитель</t>
  </si>
  <si>
    <t>Ремонт маслоуловителя со слесарной обработкой</t>
  </si>
  <si>
    <t>уплотнительных колец</t>
  </si>
  <si>
    <t>Ремонт упорного гребня ротора с проточкой и шлифовкой с установкой приспособления на разъеме щита при глубине рисок свыше 0,1 до 0,2 мм</t>
  </si>
  <si>
    <t>гребень</t>
  </si>
  <si>
    <t>Ремонт диффузора, промвтулки, перепускного кожуха,</t>
  </si>
  <si>
    <t>внутреннего и промежуточного щитов и внутренних</t>
  </si>
  <si>
    <t>маслоуловителей с одной стороны турбогенератора</t>
  </si>
  <si>
    <t>часть 5</t>
  </si>
  <si>
    <t>Обработка вкладыша для установки центрирующих сухарей</t>
  </si>
  <si>
    <t>вкладыш</t>
  </si>
  <si>
    <t>Обработка вкладыша для установки заполнителей уплотняющих канавок</t>
  </si>
  <si>
    <t>Изготовление центрирующих сухарей для вкладыша</t>
  </si>
  <si>
    <t>Изготовление заполнителя уплотняющих канавок</t>
  </si>
  <si>
    <t>Подгонка и установка на вкладыш заполнителей и центрирующих сухарей</t>
  </si>
  <si>
    <t>Ремонт шпоночного узла вкладыша</t>
  </si>
  <si>
    <t>узел</t>
  </si>
  <si>
    <t>Ремонт крепления проводки термоконтроля на вкладыше торцевого уплотнения</t>
  </si>
  <si>
    <t>Предпусковая наладка уплотнений</t>
  </si>
  <si>
    <t>Итого по водородным уплотнениям генератора</t>
  </si>
  <si>
    <t>6. Ремонт трубопроводов</t>
  </si>
  <si>
    <t>Разборка и сборка фланцевого соединения трубопроводов с заменой прокладок диаметр до 60 мм</t>
  </si>
  <si>
    <t>фл</t>
  </si>
  <si>
    <t>часть 1</t>
  </si>
  <si>
    <t>Разборка и сборка фланцевого соединения трубопроводов с заменой прокладок диаметр до 108 мм</t>
  </si>
  <si>
    <t>Разборка и сборка фланцевого соединения трубопроводов с заменой прокладок диаметр до 159 мм</t>
  </si>
  <si>
    <t>Итого по трубопроводам</t>
  </si>
  <si>
    <t>ИТОГО зарплата производственных рабочих</t>
  </si>
  <si>
    <t>Отчисления в соцстрах</t>
  </si>
  <si>
    <t>ВСЕГО затрат по оплате труда без учета НДС, MDL</t>
  </si>
  <si>
    <t>Накладные расходы</t>
  </si>
  <si>
    <t>Итого</t>
  </si>
  <si>
    <t>Сметная прибыль</t>
  </si>
  <si>
    <t>TVA</t>
  </si>
  <si>
    <t>Total inclusiv TVA, MDL</t>
  </si>
  <si>
    <t>0108070401</t>
  </si>
  <si>
    <t>0109120101</t>
  </si>
  <si>
    <t>0109010503</t>
  </si>
  <si>
    <t>0109030502</t>
  </si>
  <si>
    <t>0109060502</t>
  </si>
  <si>
    <t>0109070302</t>
  </si>
  <si>
    <t>0109100101</t>
  </si>
  <si>
    <t>0109140102</t>
  </si>
  <si>
    <t>0110010101</t>
  </si>
  <si>
    <t>0110030101</t>
  </si>
  <si>
    <t>0107150401</t>
  </si>
  <si>
    <t>0111020301</t>
  </si>
  <si>
    <t>0111020302</t>
  </si>
  <si>
    <t>0111030101</t>
  </si>
  <si>
    <t>0113040101</t>
  </si>
  <si>
    <t>0102010107</t>
  </si>
  <si>
    <t>0109090101</t>
  </si>
  <si>
    <t>0109090201</t>
  </si>
  <si>
    <t>0109120201</t>
  </si>
  <si>
    <t>0109090401</t>
  </si>
  <si>
    <t>0109100201</t>
  </si>
  <si>
    <t>0109110301</t>
  </si>
  <si>
    <t>0103340106</t>
  </si>
  <si>
    <t>0109130701</t>
  </si>
  <si>
    <t>0109130801</t>
  </si>
  <si>
    <t>0109130901</t>
  </si>
  <si>
    <t>0109131001</t>
  </si>
  <si>
    <t>0109131101</t>
  </si>
  <si>
    <t>0109130501</t>
  </si>
  <si>
    <t>0109130601</t>
  </si>
  <si>
    <t>0109130101</t>
  </si>
  <si>
    <t>0504050102</t>
  </si>
  <si>
    <t>0504050103</t>
  </si>
  <si>
    <t>0504050105</t>
  </si>
  <si>
    <t xml:space="preserve"> </t>
  </si>
  <si>
    <t>Tarif,                     lei*ora</t>
  </si>
  <si>
    <t>Suma, lei</t>
  </si>
  <si>
    <t>0102010201</t>
  </si>
  <si>
    <t>Шлифовка опорной шейки ротора турбин</t>
  </si>
  <si>
    <t>0106820102</t>
  </si>
  <si>
    <t>Устранение коленчатости соединения пары рторов турбоагрегата</t>
  </si>
  <si>
    <t>соединение</t>
  </si>
  <si>
    <t>0110020101</t>
  </si>
  <si>
    <t xml:space="preserve">Демонтаж и монтаж дискового фланца </t>
  </si>
  <si>
    <t>фланец</t>
  </si>
  <si>
    <t>часть 1, 0504060101</t>
  </si>
  <si>
    <t>3. Ремонт эжекторов</t>
  </si>
  <si>
    <t>Ремонт м/охладителя  с полной заменой трубок.</t>
  </si>
  <si>
    <t>0113030302</t>
  </si>
  <si>
    <t>часть 2 0206041201</t>
  </si>
  <si>
    <t xml:space="preserve">шейка </t>
  </si>
  <si>
    <t xml:space="preserve">Reparația turbinei  ПТ 80/100-130/13   nr.2,  lei  fără  TVA     </t>
  </si>
  <si>
    <t xml:space="preserve"> Lot 1.  ” Reparația turbinei ПТ 80/100-130/13 Nr.2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</si>
</sst>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₽_-;\-* #,##0.00\ _₽_-;_-* &quot;-&quot;??\ _₽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1" fontId="10" fillId="0" borderId="4" xfId="1" applyNumberFormat="1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1" fontId="10" fillId="2" borderId="10" xfId="0" applyNumberFormat="1" applyFont="1" applyFill="1" applyBorder="1" applyAlignment="1">
      <alignment horizontal="center" vertical="center"/>
    </xf>
    <xf numFmtId="1" fontId="11" fillId="2" borderId="10" xfId="0" applyNumberFormat="1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center" wrapText="1"/>
    </xf>
    <xf numFmtId="1" fontId="14" fillId="0" borderId="0" xfId="0" applyNumberFormat="1" applyFont="1" applyAlignment="1">
      <alignment horizontal="justify" vertical="center"/>
    </xf>
    <xf numFmtId="1" fontId="0" fillId="0" borderId="0" xfId="0" applyNumberFormat="1"/>
    <xf numFmtId="43" fontId="2" fillId="0" borderId="2" xfId="1" applyFont="1" applyBorder="1" applyAlignment="1">
      <alignment horizontal="center" vertical="center"/>
    </xf>
    <xf numFmtId="43" fontId="2" fillId="0" borderId="2" xfId="1" applyFont="1" applyBorder="1" applyAlignment="1">
      <alignment vertical="center"/>
    </xf>
    <xf numFmtId="43" fontId="3" fillId="0" borderId="2" xfId="1" applyFont="1" applyBorder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3" fontId="3" fillId="3" borderId="2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0" fontId="10" fillId="3" borderId="1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43" fontId="11" fillId="0" borderId="0" xfId="1" applyFont="1" applyFill="1" applyBorder="1" applyAlignment="1">
      <alignment horizontal="center" vertical="center"/>
    </xf>
    <xf numFmtId="9" fontId="8" fillId="0" borderId="0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8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43" fontId="3" fillId="4" borderId="2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3" borderId="0" xfId="0" applyFill="1"/>
    <xf numFmtId="0" fontId="11" fillId="3" borderId="8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/>
    </xf>
    <xf numFmtId="43" fontId="11" fillId="0" borderId="2" xfId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0" fillId="0" borderId="0" xfId="0" applyNumberFormat="1" applyFill="1" applyAlignment="1">
      <alignment vertical="center" wrapText="1"/>
    </xf>
    <xf numFmtId="49" fontId="0" fillId="0" borderId="0" xfId="0" applyNumberFormat="1" applyFill="1"/>
    <xf numFmtId="0" fontId="11" fillId="3" borderId="1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4" xfId="1" applyFont="1" applyBorder="1" applyAlignment="1">
      <alignment horizontal="center" vertical="center"/>
    </xf>
    <xf numFmtId="43" fontId="2" fillId="0" borderId="3" xfId="1" applyFont="1" applyBorder="1" applyAlignment="1">
      <alignment vertical="center"/>
    </xf>
    <xf numFmtId="43" fontId="2" fillId="0" borderId="4" xfId="1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43" fontId="2" fillId="0" borderId="10" xfId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3" fontId="3" fillId="3" borderId="3" xfId="1" applyFont="1" applyFill="1" applyBorder="1" applyAlignment="1">
      <alignment horizontal="center" vertical="center"/>
    </xf>
    <xf numFmtId="43" fontId="3" fillId="3" borderId="4" xfId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1" fillId="4" borderId="14" xfId="0" applyNumberFormat="1" applyFont="1" applyFill="1" applyBorder="1" applyAlignment="1">
      <alignment horizontal="center" vertical="center"/>
    </xf>
    <xf numFmtId="49" fontId="11" fillId="4" borderId="5" xfId="0" applyNumberFormat="1" applyFont="1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vertical="center"/>
    </xf>
    <xf numFmtId="49" fontId="11" fillId="3" borderId="5" xfId="0" applyNumberFormat="1" applyFont="1" applyFill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" fontId="11" fillId="2" borderId="10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vertical="center" wrapText="1"/>
    </xf>
    <xf numFmtId="49" fontId="0" fillId="0" borderId="7" xfId="0" applyNumberForma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43" fontId="11" fillId="0" borderId="15" xfId="1" applyFont="1" applyFill="1" applyBorder="1" applyAlignment="1">
      <alignment horizontal="center" vertical="center"/>
    </xf>
    <xf numFmtId="43" fontId="11" fillId="0" borderId="13" xfId="1" applyFont="1" applyFill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49" fontId="11" fillId="3" borderId="15" xfId="0" applyNumberFormat="1" applyFont="1" applyFill="1" applyBorder="1" applyAlignment="1">
      <alignment horizontal="center" vertical="center"/>
    </xf>
    <xf numFmtId="49" fontId="11" fillId="3" borderId="6" xfId="0" applyNumberFormat="1" applyFont="1" applyFill="1" applyBorder="1" applyAlignment="1">
      <alignment horizontal="center" vertical="center"/>
    </xf>
    <xf numFmtId="49" fontId="11" fillId="3" borderId="13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13" xfId="0" applyNumberFormat="1" applyFont="1" applyFill="1" applyBorder="1" applyAlignment="1">
      <alignment horizontal="center" vertical="center" wrapText="1"/>
    </xf>
    <xf numFmtId="49" fontId="10" fillId="0" borderId="7" xfId="0" quotePrefix="1" applyNumberFormat="1" applyFont="1" applyFill="1" applyBorder="1" applyAlignment="1">
      <alignment horizontal="center" vertical="center" wrapText="1"/>
    </xf>
    <xf numFmtId="49" fontId="12" fillId="3" borderId="13" xfId="0" applyNumberFormat="1" applyFont="1" applyFill="1" applyBorder="1" applyAlignment="1">
      <alignment horizontal="center" vertical="center"/>
    </xf>
    <xf numFmtId="49" fontId="12" fillId="3" borderId="7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9" fontId="12" fillId="3" borderId="14" xfId="0" applyNumberFormat="1" applyFont="1" applyFill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" fontId="10" fillId="0" borderId="3" xfId="1" applyNumberFormat="1" applyFont="1" applyBorder="1" applyAlignment="1">
      <alignment horizontal="center" vertical="center"/>
    </xf>
    <xf numFmtId="1" fontId="10" fillId="0" borderId="4" xfId="1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2A87-226E-4959-BB0B-9C8A98C0DB6E}">
  <dimension ref="A1:N92"/>
  <sheetViews>
    <sheetView tabSelected="1" view="pageBreakPreview" topLeftCell="C67" zoomScaleNormal="100" zoomScaleSheetLayoutView="100" workbookViewId="0">
      <selection activeCell="K77" sqref="K77"/>
    </sheetView>
  </sheetViews>
  <sheetFormatPr defaultRowHeight="15.6" x14ac:dyDescent="0.3"/>
  <cols>
    <col min="1" max="1" width="3.21875" style="35" bestFit="1" customWidth="1"/>
    <col min="2" max="2" width="68.5546875" customWidth="1"/>
    <col min="3" max="3" width="16.77734375" customWidth="1"/>
    <col min="4" max="4" width="10.33203125" style="69" customWidth="1"/>
    <col min="5" max="6" width="8.88671875" style="88"/>
    <col min="7" max="7" width="11.33203125" style="69" customWidth="1"/>
    <col min="8" max="8" width="8.88671875" style="8"/>
    <col min="9" max="9" width="16" style="39" bestFit="1" customWidth="1"/>
  </cols>
  <sheetData>
    <row r="1" spans="1:14" ht="24.6" x14ac:dyDescent="0.3">
      <c r="A1" s="107" t="s">
        <v>0</v>
      </c>
      <c r="B1" s="107"/>
      <c r="C1" s="107"/>
      <c r="D1" s="107"/>
      <c r="E1" s="107"/>
      <c r="F1" s="107"/>
      <c r="G1" s="107"/>
    </row>
    <row r="2" spans="1:14" ht="27" customHeight="1" thickBot="1" x14ac:dyDescent="0.35">
      <c r="A2" s="106" t="s">
        <v>143</v>
      </c>
      <c r="B2" s="106"/>
      <c r="C2" s="106"/>
      <c r="D2" s="106"/>
      <c r="E2" s="106"/>
      <c r="F2" s="106"/>
      <c r="G2" s="106"/>
    </row>
    <row r="3" spans="1:14" ht="25.8" customHeight="1" thickBot="1" x14ac:dyDescent="0.35">
      <c r="A3" s="197" t="s">
        <v>1</v>
      </c>
      <c r="B3" s="199" t="s">
        <v>2</v>
      </c>
      <c r="C3" s="199" t="s">
        <v>3</v>
      </c>
      <c r="D3" s="201" t="s">
        <v>4</v>
      </c>
      <c r="E3" s="203" t="s">
        <v>5</v>
      </c>
      <c r="F3" s="204"/>
      <c r="G3" s="59" t="s">
        <v>6</v>
      </c>
      <c r="H3" s="102" t="s">
        <v>126</v>
      </c>
      <c r="I3" s="103" t="s">
        <v>127</v>
      </c>
    </row>
    <row r="4" spans="1:14" ht="15" thickBot="1" x14ac:dyDescent="0.35">
      <c r="A4" s="198"/>
      <c r="B4" s="200"/>
      <c r="C4" s="200"/>
      <c r="D4" s="202"/>
      <c r="E4" s="205"/>
      <c r="F4" s="206"/>
      <c r="G4" s="60" t="s">
        <v>7</v>
      </c>
      <c r="H4" s="102"/>
      <c r="I4" s="103"/>
    </row>
    <row r="5" spans="1:14" ht="18" thickBot="1" x14ac:dyDescent="0.35">
      <c r="A5" s="193" t="s">
        <v>8</v>
      </c>
      <c r="B5" s="194"/>
      <c r="C5" s="194"/>
      <c r="D5" s="194"/>
      <c r="E5" s="194"/>
      <c r="F5" s="194"/>
      <c r="G5" s="194"/>
      <c r="H5" s="7"/>
      <c r="I5" s="36"/>
    </row>
    <row r="6" spans="1:14" x14ac:dyDescent="0.3">
      <c r="A6" s="191">
        <v>1</v>
      </c>
      <c r="B6" s="195" t="s">
        <v>9</v>
      </c>
      <c r="C6" s="118" t="s">
        <v>10</v>
      </c>
      <c r="D6" s="120">
        <v>1</v>
      </c>
      <c r="E6" s="122" t="s">
        <v>11</v>
      </c>
      <c r="F6" s="123"/>
      <c r="G6" s="126">
        <v>11.85</v>
      </c>
      <c r="H6" s="104">
        <v>94.6</v>
      </c>
      <c r="I6" s="92">
        <f>D6*G6*H6</f>
        <v>1121.01</v>
      </c>
    </row>
    <row r="7" spans="1:14" ht="16.2" thickBot="1" x14ac:dyDescent="0.35">
      <c r="A7" s="192"/>
      <c r="B7" s="196"/>
      <c r="C7" s="119"/>
      <c r="D7" s="121"/>
      <c r="E7" s="124" t="s">
        <v>91</v>
      </c>
      <c r="F7" s="125"/>
      <c r="G7" s="127"/>
      <c r="H7" s="105"/>
      <c r="I7" s="93"/>
    </row>
    <row r="8" spans="1:14" ht="14.4" customHeight="1" x14ac:dyDescent="0.3">
      <c r="A8" s="191">
        <v>2</v>
      </c>
      <c r="B8" s="181" t="s">
        <v>12</v>
      </c>
      <c r="C8" s="183" t="s">
        <v>13</v>
      </c>
      <c r="D8" s="166">
        <v>1</v>
      </c>
      <c r="E8" s="185"/>
      <c r="F8" s="186"/>
      <c r="G8" s="126">
        <v>230</v>
      </c>
      <c r="H8" s="104">
        <v>94.6</v>
      </c>
      <c r="I8" s="92">
        <f>D8*G8*H8</f>
        <v>21758</v>
      </c>
    </row>
    <row r="9" spans="1:14" ht="34.799999999999997" customHeight="1" thickBot="1" x14ac:dyDescent="0.35">
      <c r="A9" s="192"/>
      <c r="B9" s="182"/>
      <c r="C9" s="184"/>
      <c r="D9" s="167"/>
      <c r="E9" s="170" t="s">
        <v>93</v>
      </c>
      <c r="F9" s="187"/>
      <c r="G9" s="127"/>
      <c r="H9" s="105"/>
      <c r="I9" s="93"/>
      <c r="N9" t="s">
        <v>125</v>
      </c>
    </row>
    <row r="10" spans="1:14" ht="16.2" thickBot="1" x14ac:dyDescent="0.35">
      <c r="A10" s="23">
        <v>3</v>
      </c>
      <c r="B10" s="4" t="s">
        <v>14</v>
      </c>
      <c r="C10" s="5" t="s">
        <v>15</v>
      </c>
      <c r="D10" s="79">
        <v>1</v>
      </c>
      <c r="E10" s="175" t="s">
        <v>92</v>
      </c>
      <c r="F10" s="176"/>
      <c r="G10" s="61">
        <v>50.6</v>
      </c>
      <c r="H10" s="7">
        <v>94.6</v>
      </c>
      <c r="I10" s="36">
        <f t="shared" ref="I10:I23" si="0">D10*G10*H10</f>
        <v>4786.76</v>
      </c>
      <c r="L10" t="s">
        <v>125</v>
      </c>
    </row>
    <row r="11" spans="1:14" ht="31.8" thickBot="1" x14ac:dyDescent="0.35">
      <c r="A11" s="24">
        <v>4</v>
      </c>
      <c r="B11" s="4" t="s">
        <v>16</v>
      </c>
      <c r="C11" s="5" t="s">
        <v>13</v>
      </c>
      <c r="D11" s="79">
        <v>1</v>
      </c>
      <c r="E11" s="152" t="s">
        <v>94</v>
      </c>
      <c r="F11" s="153"/>
      <c r="G11" s="61">
        <v>629</v>
      </c>
      <c r="H11" s="7">
        <v>94.6</v>
      </c>
      <c r="I11" s="36">
        <f t="shared" si="0"/>
        <v>59503.399999999994</v>
      </c>
    </row>
    <row r="12" spans="1:14" ht="16.2" thickBot="1" x14ac:dyDescent="0.35">
      <c r="A12" s="24">
        <v>5</v>
      </c>
      <c r="B12" s="4" t="s">
        <v>14</v>
      </c>
      <c r="C12" s="5" t="s">
        <v>15</v>
      </c>
      <c r="D12" s="79">
        <v>2</v>
      </c>
      <c r="E12" s="175" t="s">
        <v>92</v>
      </c>
      <c r="F12" s="176"/>
      <c r="G12" s="61">
        <v>50.6</v>
      </c>
      <c r="H12" s="7">
        <v>94.6</v>
      </c>
      <c r="I12" s="36">
        <f t="shared" si="0"/>
        <v>9573.52</v>
      </c>
    </row>
    <row r="13" spans="1:14" ht="31.8" thickBot="1" x14ac:dyDescent="0.35">
      <c r="A13" s="24">
        <v>6</v>
      </c>
      <c r="B13" s="4" t="s">
        <v>17</v>
      </c>
      <c r="C13" s="5" t="s">
        <v>13</v>
      </c>
      <c r="D13" s="79">
        <v>1</v>
      </c>
      <c r="E13" s="152" t="s">
        <v>95</v>
      </c>
      <c r="F13" s="153"/>
      <c r="G13" s="61">
        <v>310</v>
      </c>
      <c r="H13" s="7">
        <v>94.6</v>
      </c>
      <c r="I13" s="36">
        <f t="shared" si="0"/>
        <v>29326</v>
      </c>
    </row>
    <row r="14" spans="1:14" ht="16.2" thickBot="1" x14ac:dyDescent="0.35">
      <c r="A14" s="24">
        <v>7</v>
      </c>
      <c r="B14" s="4" t="s">
        <v>14</v>
      </c>
      <c r="C14" s="5" t="s">
        <v>15</v>
      </c>
      <c r="D14" s="79">
        <v>2</v>
      </c>
      <c r="E14" s="175" t="s">
        <v>92</v>
      </c>
      <c r="F14" s="176"/>
      <c r="G14" s="61">
        <v>50.6</v>
      </c>
      <c r="H14" s="7">
        <v>94.6</v>
      </c>
      <c r="I14" s="36">
        <f t="shared" si="0"/>
        <v>9573.52</v>
      </c>
    </row>
    <row r="15" spans="1:14" ht="47.4" thickBot="1" x14ac:dyDescent="0.35">
      <c r="A15" s="24">
        <v>8</v>
      </c>
      <c r="B15" s="4" t="s">
        <v>18</v>
      </c>
      <c r="C15" s="5" t="s">
        <v>13</v>
      </c>
      <c r="D15" s="79">
        <v>1</v>
      </c>
      <c r="E15" s="152" t="s">
        <v>96</v>
      </c>
      <c r="F15" s="153"/>
      <c r="G15" s="61">
        <v>240.8</v>
      </c>
      <c r="H15" s="7">
        <v>94.6</v>
      </c>
      <c r="I15" s="36">
        <f t="shared" si="0"/>
        <v>22779.68</v>
      </c>
    </row>
    <row r="16" spans="1:14" ht="16.2" thickBot="1" x14ac:dyDescent="0.35">
      <c r="A16" s="24">
        <v>9</v>
      </c>
      <c r="B16" s="4" t="s">
        <v>14</v>
      </c>
      <c r="C16" s="5" t="s">
        <v>15</v>
      </c>
      <c r="D16" s="79">
        <v>1</v>
      </c>
      <c r="E16" s="175" t="s">
        <v>92</v>
      </c>
      <c r="F16" s="176"/>
      <c r="G16" s="61">
        <v>50.6</v>
      </c>
      <c r="H16" s="7">
        <v>94.6</v>
      </c>
      <c r="I16" s="36">
        <f t="shared" si="0"/>
        <v>4786.76</v>
      </c>
    </row>
    <row r="17" spans="1:12" ht="16.2" thickBot="1" x14ac:dyDescent="0.35">
      <c r="A17" s="24">
        <v>10</v>
      </c>
      <c r="B17" s="4" t="s">
        <v>19</v>
      </c>
      <c r="C17" s="5" t="s">
        <v>15</v>
      </c>
      <c r="D17" s="79">
        <v>5</v>
      </c>
      <c r="E17" s="152" t="s">
        <v>97</v>
      </c>
      <c r="F17" s="153"/>
      <c r="G17" s="61">
        <v>36.200000000000003</v>
      </c>
      <c r="H17" s="7">
        <v>94.6</v>
      </c>
      <c r="I17" s="36">
        <f t="shared" si="0"/>
        <v>17122.599999999999</v>
      </c>
    </row>
    <row r="18" spans="1:12" ht="16.2" thickBot="1" x14ac:dyDescent="0.35">
      <c r="A18" s="24">
        <v>11</v>
      </c>
      <c r="B18" s="4" t="s">
        <v>20</v>
      </c>
      <c r="C18" s="5" t="s">
        <v>21</v>
      </c>
      <c r="D18" s="79">
        <v>1</v>
      </c>
      <c r="E18" s="152" t="s">
        <v>98</v>
      </c>
      <c r="F18" s="153"/>
      <c r="G18" s="61">
        <v>125.2</v>
      </c>
      <c r="H18" s="7">
        <v>94.6</v>
      </c>
      <c r="I18" s="36">
        <f t="shared" si="0"/>
        <v>11843.92</v>
      </c>
    </row>
    <row r="19" spans="1:12" ht="31.8" thickBot="1" x14ac:dyDescent="0.35">
      <c r="A19" s="24">
        <v>12</v>
      </c>
      <c r="B19" s="4" t="s">
        <v>22</v>
      </c>
      <c r="C19" s="5" t="s">
        <v>23</v>
      </c>
      <c r="D19" s="79">
        <v>1</v>
      </c>
      <c r="E19" s="152" t="s">
        <v>99</v>
      </c>
      <c r="F19" s="153"/>
      <c r="G19" s="61">
        <v>268.10000000000002</v>
      </c>
      <c r="H19" s="7">
        <v>94.6</v>
      </c>
      <c r="I19" s="36">
        <f t="shared" si="0"/>
        <v>25362.260000000002</v>
      </c>
    </row>
    <row r="20" spans="1:12" ht="14.4" x14ac:dyDescent="0.3">
      <c r="A20" s="179">
        <v>13</v>
      </c>
      <c r="B20" s="181" t="s">
        <v>24</v>
      </c>
      <c r="C20" s="189" t="s">
        <v>25</v>
      </c>
      <c r="D20" s="166">
        <v>1</v>
      </c>
      <c r="E20" s="168" t="s">
        <v>11</v>
      </c>
      <c r="F20" s="169"/>
      <c r="G20" s="126">
        <v>183.4</v>
      </c>
      <c r="H20" s="90">
        <v>94.6</v>
      </c>
      <c r="I20" s="92">
        <f t="shared" si="0"/>
        <v>17349.64</v>
      </c>
    </row>
    <row r="21" spans="1:12" ht="15" thickBot="1" x14ac:dyDescent="0.35">
      <c r="A21" s="180"/>
      <c r="B21" s="182"/>
      <c r="C21" s="190"/>
      <c r="D21" s="167"/>
      <c r="E21" s="170" t="s">
        <v>100</v>
      </c>
      <c r="F21" s="187"/>
      <c r="G21" s="127"/>
      <c r="H21" s="91"/>
      <c r="I21" s="93"/>
      <c r="L21" t="s">
        <v>125</v>
      </c>
    </row>
    <row r="22" spans="1:12" ht="24" customHeight="1" thickBot="1" x14ac:dyDescent="0.35">
      <c r="A22" s="26">
        <v>14</v>
      </c>
      <c r="B22" s="54" t="s">
        <v>129</v>
      </c>
      <c r="C22" s="55" t="s">
        <v>141</v>
      </c>
      <c r="D22" s="80">
        <v>5</v>
      </c>
      <c r="E22" s="188" t="s">
        <v>130</v>
      </c>
      <c r="F22" s="188"/>
      <c r="G22" s="62">
        <v>11.9</v>
      </c>
      <c r="H22" s="7">
        <v>94.6</v>
      </c>
      <c r="I22" s="36">
        <f t="shared" si="0"/>
        <v>5628.7</v>
      </c>
    </row>
    <row r="23" spans="1:12" ht="28.2" customHeight="1" thickBot="1" x14ac:dyDescent="0.35">
      <c r="A23" s="26">
        <v>15</v>
      </c>
      <c r="B23" s="54" t="s">
        <v>131</v>
      </c>
      <c r="C23" s="55" t="s">
        <v>132</v>
      </c>
      <c r="D23" s="80">
        <v>1</v>
      </c>
      <c r="E23" s="188" t="s">
        <v>133</v>
      </c>
      <c r="F23" s="188"/>
      <c r="G23" s="62">
        <v>228.2</v>
      </c>
      <c r="H23" s="7">
        <v>94.6</v>
      </c>
      <c r="I23" s="36">
        <f t="shared" si="0"/>
        <v>21587.719999999998</v>
      </c>
    </row>
    <row r="24" spans="1:12" ht="14.4" x14ac:dyDescent="0.3">
      <c r="A24" s="179">
        <v>16</v>
      </c>
      <c r="B24" s="181" t="s">
        <v>26</v>
      </c>
      <c r="C24" s="183" t="s">
        <v>27</v>
      </c>
      <c r="D24" s="166">
        <v>1</v>
      </c>
      <c r="E24" s="185"/>
      <c r="F24" s="186"/>
      <c r="G24" s="126">
        <v>82.3</v>
      </c>
      <c r="H24" s="90">
        <v>94.6</v>
      </c>
      <c r="I24" s="92">
        <f>D24*G24*H24</f>
        <v>7785.579999999999</v>
      </c>
    </row>
    <row r="25" spans="1:12" ht="36" customHeight="1" thickBot="1" x14ac:dyDescent="0.35">
      <c r="A25" s="180"/>
      <c r="B25" s="182"/>
      <c r="C25" s="184"/>
      <c r="D25" s="167"/>
      <c r="E25" s="170" t="s">
        <v>128</v>
      </c>
      <c r="F25" s="187"/>
      <c r="G25" s="127"/>
      <c r="H25" s="91"/>
      <c r="I25" s="93"/>
    </row>
    <row r="26" spans="1:12" ht="16.2" thickBot="1" x14ac:dyDescent="0.35">
      <c r="A26" s="24">
        <v>17</v>
      </c>
      <c r="B26" s="4" t="s">
        <v>28</v>
      </c>
      <c r="C26" s="5" t="s">
        <v>15</v>
      </c>
      <c r="D26" s="79">
        <v>1</v>
      </c>
      <c r="E26" s="152" t="s">
        <v>101</v>
      </c>
      <c r="F26" s="153"/>
      <c r="G26" s="61">
        <v>30.4</v>
      </c>
      <c r="H26" s="7">
        <v>94.6</v>
      </c>
      <c r="I26" s="36">
        <f>D26*G26*H26</f>
        <v>2875.8399999999997</v>
      </c>
    </row>
    <row r="27" spans="1:12" ht="16.2" thickBot="1" x14ac:dyDescent="0.35">
      <c r="A27" s="25">
        <v>18</v>
      </c>
      <c r="B27" s="2" t="s">
        <v>29</v>
      </c>
      <c r="C27" s="3" t="s">
        <v>10</v>
      </c>
      <c r="D27" s="81">
        <v>1</v>
      </c>
      <c r="E27" s="152" t="s">
        <v>91</v>
      </c>
      <c r="F27" s="153"/>
      <c r="G27" s="63">
        <v>27.65</v>
      </c>
      <c r="H27" s="7">
        <v>94.6</v>
      </c>
      <c r="I27" s="36">
        <f>D27*G27*H27</f>
        <v>2615.6899999999996</v>
      </c>
    </row>
    <row r="28" spans="1:12" ht="22.2" customHeight="1" thickBot="1" x14ac:dyDescent="0.35">
      <c r="A28" s="26">
        <v>19</v>
      </c>
      <c r="B28" s="46" t="s">
        <v>30</v>
      </c>
      <c r="C28" s="47"/>
      <c r="D28" s="47"/>
      <c r="E28" s="177"/>
      <c r="F28" s="178"/>
      <c r="G28" s="76"/>
      <c r="H28" s="42"/>
      <c r="I28" s="43">
        <f>SUM(I6:I27)</f>
        <v>275380.60000000003</v>
      </c>
    </row>
    <row r="29" spans="1:12" ht="16.2" thickBot="1" x14ac:dyDescent="0.35">
      <c r="A29" s="112" t="s">
        <v>31</v>
      </c>
      <c r="B29" s="113"/>
      <c r="C29" s="113"/>
      <c r="D29" s="113"/>
      <c r="E29" s="113"/>
      <c r="F29" s="113"/>
      <c r="G29" s="113"/>
      <c r="H29" s="7"/>
      <c r="I29" s="36"/>
    </row>
    <row r="30" spans="1:12" ht="47.4" thickBot="1" x14ac:dyDescent="0.35">
      <c r="A30" s="27">
        <v>20</v>
      </c>
      <c r="B30" s="9" t="s">
        <v>32</v>
      </c>
      <c r="C30" s="10" t="s">
        <v>33</v>
      </c>
      <c r="D30" s="79">
        <v>5</v>
      </c>
      <c r="E30" s="152" t="s">
        <v>102</v>
      </c>
      <c r="F30" s="153"/>
      <c r="G30" s="82">
        <v>224.1</v>
      </c>
      <c r="H30" s="7">
        <v>94.6</v>
      </c>
      <c r="I30" s="36">
        <f>D30*G30*H30</f>
        <v>105999.29999999999</v>
      </c>
    </row>
    <row r="31" spans="1:12" ht="47.4" thickBot="1" x14ac:dyDescent="0.35">
      <c r="A31" s="27">
        <v>21</v>
      </c>
      <c r="B31" s="9" t="s">
        <v>34</v>
      </c>
      <c r="C31" s="10" t="s">
        <v>33</v>
      </c>
      <c r="D31" s="79">
        <v>4</v>
      </c>
      <c r="E31" s="152" t="s">
        <v>103</v>
      </c>
      <c r="F31" s="153"/>
      <c r="G31" s="82">
        <v>242.8</v>
      </c>
      <c r="H31" s="7">
        <v>94.6</v>
      </c>
      <c r="I31" s="36">
        <f>D31*G31*H31</f>
        <v>91875.520000000004</v>
      </c>
    </row>
    <row r="32" spans="1:12" ht="31.8" thickBot="1" x14ac:dyDescent="0.35">
      <c r="A32" s="27">
        <v>22</v>
      </c>
      <c r="B32" s="9" t="s">
        <v>35</v>
      </c>
      <c r="C32" s="10" t="s">
        <v>36</v>
      </c>
      <c r="D32" s="79">
        <v>2</v>
      </c>
      <c r="E32" s="152" t="s">
        <v>104</v>
      </c>
      <c r="F32" s="153"/>
      <c r="G32" s="82">
        <v>375.3</v>
      </c>
      <c r="H32" s="7">
        <v>94.6</v>
      </c>
      <c r="I32" s="36">
        <f>D32*G32*H32</f>
        <v>71006.759999999995</v>
      </c>
      <c r="L32" t="s">
        <v>125</v>
      </c>
    </row>
    <row r="33" spans="1:12" ht="29.4" customHeight="1" thickBot="1" x14ac:dyDescent="0.35">
      <c r="A33" s="56">
        <v>23</v>
      </c>
      <c r="B33" s="57" t="s">
        <v>134</v>
      </c>
      <c r="C33" s="58" t="s">
        <v>135</v>
      </c>
      <c r="D33" s="80">
        <v>36</v>
      </c>
      <c r="E33" s="175" t="s">
        <v>136</v>
      </c>
      <c r="F33" s="176"/>
      <c r="G33" s="83">
        <v>1.3</v>
      </c>
      <c r="H33" s="7">
        <v>94.6</v>
      </c>
      <c r="I33" s="36">
        <f>D33*G33*H33</f>
        <v>4427.28</v>
      </c>
    </row>
    <row r="34" spans="1:12" ht="16.2" thickBot="1" x14ac:dyDescent="0.35">
      <c r="A34" s="28">
        <v>24</v>
      </c>
      <c r="B34" s="44" t="s">
        <v>37</v>
      </c>
      <c r="C34" s="45"/>
      <c r="D34" s="45"/>
      <c r="E34" s="172"/>
      <c r="F34" s="173"/>
      <c r="G34" s="77"/>
      <c r="H34" s="52"/>
      <c r="I34" s="43">
        <f>SUM(I30:I33)</f>
        <v>273308.86000000004</v>
      </c>
    </row>
    <row r="35" spans="1:12" ht="16.2" thickBot="1" x14ac:dyDescent="0.35">
      <c r="A35" s="112" t="s">
        <v>137</v>
      </c>
      <c r="B35" s="113"/>
      <c r="C35" s="113"/>
      <c r="D35" s="113"/>
      <c r="E35" s="113"/>
      <c r="F35" s="113"/>
      <c r="G35" s="174"/>
      <c r="H35" s="7"/>
      <c r="I35" s="36"/>
    </row>
    <row r="36" spans="1:12" ht="78.599999999999994" thickBot="1" x14ac:dyDescent="0.35">
      <c r="A36" s="29">
        <v>22</v>
      </c>
      <c r="B36" s="13" t="s">
        <v>38</v>
      </c>
      <c r="C36" s="10" t="s">
        <v>21</v>
      </c>
      <c r="D36" s="81">
        <v>2</v>
      </c>
      <c r="E36" s="175" t="s">
        <v>140</v>
      </c>
      <c r="F36" s="176"/>
      <c r="G36" s="65">
        <v>87</v>
      </c>
      <c r="H36" s="7">
        <v>94.6</v>
      </c>
      <c r="I36" s="36">
        <f>D36*G36*H36</f>
        <v>16460.399999999998</v>
      </c>
    </row>
    <row r="37" spans="1:12" ht="16.2" thickBot="1" x14ac:dyDescent="0.35">
      <c r="A37" s="30">
        <v>23</v>
      </c>
      <c r="B37" s="48" t="s">
        <v>39</v>
      </c>
      <c r="C37" s="49"/>
      <c r="D37" s="50"/>
      <c r="E37" s="110"/>
      <c r="F37" s="111"/>
      <c r="G37" s="78"/>
      <c r="H37" s="42"/>
      <c r="I37" s="43">
        <f>SUM(I36)</f>
        <v>16460.399999999998</v>
      </c>
    </row>
    <row r="38" spans="1:12" ht="16.2" thickBot="1" x14ac:dyDescent="0.35">
      <c r="A38" s="112" t="s">
        <v>40</v>
      </c>
      <c r="B38" s="113"/>
      <c r="C38" s="113"/>
      <c r="D38" s="113"/>
      <c r="E38" s="113"/>
      <c r="F38" s="113"/>
      <c r="G38" s="113"/>
      <c r="H38" s="7"/>
      <c r="I38" s="36"/>
    </row>
    <row r="39" spans="1:12" ht="14.4" x14ac:dyDescent="0.3">
      <c r="A39" s="114">
        <v>24</v>
      </c>
      <c r="B39" s="148" t="s">
        <v>41</v>
      </c>
      <c r="C39" s="164" t="s">
        <v>21</v>
      </c>
      <c r="D39" s="166">
        <v>2</v>
      </c>
      <c r="E39" s="168" t="s">
        <v>11</v>
      </c>
      <c r="F39" s="169"/>
      <c r="G39" s="150">
        <v>17.600000000000001</v>
      </c>
      <c r="H39" s="90">
        <v>94.6</v>
      </c>
      <c r="I39" s="92">
        <f>D39*G39*H39</f>
        <v>3329.92</v>
      </c>
    </row>
    <row r="40" spans="1:12" ht="15" thickBot="1" x14ac:dyDescent="0.35">
      <c r="A40" s="115"/>
      <c r="B40" s="149"/>
      <c r="C40" s="165"/>
      <c r="D40" s="167"/>
      <c r="E40" s="170" t="s">
        <v>105</v>
      </c>
      <c r="F40" s="171"/>
      <c r="G40" s="151"/>
      <c r="H40" s="91"/>
      <c r="I40" s="93"/>
    </row>
    <row r="41" spans="1:12" ht="16.2" thickBot="1" x14ac:dyDescent="0.35">
      <c r="A41" s="31">
        <v>25</v>
      </c>
      <c r="B41" s="14" t="s">
        <v>138</v>
      </c>
      <c r="C41" s="10" t="s">
        <v>42</v>
      </c>
      <c r="D41" s="79">
        <v>2</v>
      </c>
      <c r="E41" s="152" t="s">
        <v>139</v>
      </c>
      <c r="F41" s="153"/>
      <c r="G41" s="82">
        <v>445.7</v>
      </c>
      <c r="H41" s="7">
        <v>94.6</v>
      </c>
      <c r="I41" s="36">
        <f>D41*G41*H41</f>
        <v>84326.439999999988</v>
      </c>
    </row>
    <row r="42" spans="1:12" ht="14.4" x14ac:dyDescent="0.3">
      <c r="A42" s="114">
        <v>26</v>
      </c>
      <c r="B42" s="154" t="s">
        <v>43</v>
      </c>
      <c r="C42" s="156"/>
      <c r="D42" s="156"/>
      <c r="E42" s="158"/>
      <c r="F42" s="159"/>
      <c r="G42" s="162"/>
      <c r="H42" s="98"/>
      <c r="I42" s="100">
        <f>I39+I41</f>
        <v>87656.359999999986</v>
      </c>
      <c r="L42" t="s">
        <v>125</v>
      </c>
    </row>
    <row r="43" spans="1:12" ht="6.6" customHeight="1" thickBot="1" x14ac:dyDescent="0.35">
      <c r="A43" s="115"/>
      <c r="B43" s="155"/>
      <c r="C43" s="157"/>
      <c r="D43" s="157"/>
      <c r="E43" s="160"/>
      <c r="F43" s="161"/>
      <c r="G43" s="163"/>
      <c r="H43" s="99"/>
      <c r="I43" s="101"/>
    </row>
    <row r="44" spans="1:12" ht="16.2" thickBot="1" x14ac:dyDescent="0.35">
      <c r="A44" s="112" t="s">
        <v>44</v>
      </c>
      <c r="B44" s="113"/>
      <c r="C44" s="113"/>
      <c r="D44" s="113"/>
      <c r="E44" s="113"/>
      <c r="F44" s="113"/>
      <c r="G44" s="113"/>
      <c r="H44" s="7"/>
      <c r="I44" s="36"/>
    </row>
    <row r="45" spans="1:12" x14ac:dyDescent="0.3">
      <c r="A45" s="114">
        <v>27</v>
      </c>
      <c r="B45" s="148" t="s">
        <v>45</v>
      </c>
      <c r="C45" s="133" t="s">
        <v>46</v>
      </c>
      <c r="D45" s="120">
        <v>2</v>
      </c>
      <c r="E45" s="122" t="s">
        <v>47</v>
      </c>
      <c r="F45" s="123"/>
      <c r="G45" s="126">
        <v>78.7</v>
      </c>
      <c r="H45" s="90">
        <v>94.6</v>
      </c>
      <c r="I45" s="92">
        <f>D45*G45*H45</f>
        <v>14890.039999999999</v>
      </c>
    </row>
    <row r="46" spans="1:12" ht="16.2" thickBot="1" x14ac:dyDescent="0.35">
      <c r="A46" s="115"/>
      <c r="B46" s="149"/>
      <c r="C46" s="134"/>
      <c r="D46" s="121"/>
      <c r="E46" s="124" t="s">
        <v>106</v>
      </c>
      <c r="F46" s="125"/>
      <c r="G46" s="127"/>
      <c r="H46" s="91"/>
      <c r="I46" s="93"/>
    </row>
    <row r="47" spans="1:12" x14ac:dyDescent="0.3">
      <c r="A47" s="114">
        <v>28</v>
      </c>
      <c r="B47" s="148" t="s">
        <v>48</v>
      </c>
      <c r="C47" s="133" t="s">
        <v>49</v>
      </c>
      <c r="D47" s="120">
        <v>2</v>
      </c>
      <c r="E47" s="122" t="s">
        <v>50</v>
      </c>
      <c r="F47" s="123"/>
      <c r="G47" s="126">
        <v>136.30000000000001</v>
      </c>
      <c r="H47" s="90">
        <v>94.6</v>
      </c>
      <c r="I47" s="92">
        <f>D47*G47*H47</f>
        <v>25787.96</v>
      </c>
    </row>
    <row r="48" spans="1:12" ht="16.2" thickBot="1" x14ac:dyDescent="0.35">
      <c r="A48" s="115"/>
      <c r="B48" s="149"/>
      <c r="C48" s="134"/>
      <c r="D48" s="121"/>
      <c r="E48" s="124" t="s">
        <v>107</v>
      </c>
      <c r="F48" s="125"/>
      <c r="G48" s="127"/>
      <c r="H48" s="91"/>
      <c r="I48" s="93"/>
      <c r="J48" t="s">
        <v>125</v>
      </c>
    </row>
    <row r="49" spans="1:9" ht="47.4" thickBot="1" x14ac:dyDescent="0.35">
      <c r="A49" s="31">
        <v>29</v>
      </c>
      <c r="B49" s="15" t="s">
        <v>51</v>
      </c>
      <c r="C49" s="11" t="s">
        <v>49</v>
      </c>
      <c r="D49" s="84">
        <v>2</v>
      </c>
      <c r="E49" s="108" t="s">
        <v>108</v>
      </c>
      <c r="F49" s="109"/>
      <c r="G49" s="61">
        <v>30.6</v>
      </c>
      <c r="H49" s="7">
        <v>94.6</v>
      </c>
      <c r="I49" s="36">
        <f>D49*G49*H49</f>
        <v>5789.5199999999995</v>
      </c>
    </row>
    <row r="50" spans="1:9" ht="31.8" thickBot="1" x14ac:dyDescent="0.35">
      <c r="A50" s="31">
        <v>30</v>
      </c>
      <c r="B50" s="15" t="s">
        <v>52</v>
      </c>
      <c r="C50" s="11" t="s">
        <v>49</v>
      </c>
      <c r="D50" s="84">
        <v>2</v>
      </c>
      <c r="E50" s="108" t="s">
        <v>109</v>
      </c>
      <c r="F50" s="109"/>
      <c r="G50" s="61">
        <v>58</v>
      </c>
      <c r="H50" s="7">
        <v>94.6</v>
      </c>
      <c r="I50" s="36">
        <f>D50*G50*H50</f>
        <v>10973.599999999999</v>
      </c>
    </row>
    <row r="51" spans="1:9" x14ac:dyDescent="0.3">
      <c r="A51" s="114">
        <v>31</v>
      </c>
      <c r="B51" s="13" t="s">
        <v>53</v>
      </c>
      <c r="C51" s="133" t="s">
        <v>49</v>
      </c>
      <c r="D51" s="120">
        <v>2</v>
      </c>
      <c r="E51" s="144" t="s">
        <v>110</v>
      </c>
      <c r="F51" s="145"/>
      <c r="G51" s="126">
        <v>8.1999999999999993</v>
      </c>
      <c r="H51" s="90">
        <v>94.6</v>
      </c>
      <c r="I51" s="92">
        <f>D51*G51*H51</f>
        <v>1551.4399999999998</v>
      </c>
    </row>
    <row r="52" spans="1:9" ht="16.2" thickBot="1" x14ac:dyDescent="0.35">
      <c r="A52" s="115"/>
      <c r="B52" s="15" t="s">
        <v>54</v>
      </c>
      <c r="C52" s="134"/>
      <c r="D52" s="121"/>
      <c r="E52" s="146"/>
      <c r="F52" s="147"/>
      <c r="G52" s="127"/>
      <c r="H52" s="91"/>
      <c r="I52" s="93"/>
    </row>
    <row r="53" spans="1:9" ht="16.2" thickBot="1" x14ac:dyDescent="0.35">
      <c r="A53" s="31">
        <v>32</v>
      </c>
      <c r="B53" s="15" t="s">
        <v>55</v>
      </c>
      <c r="C53" s="16" t="s">
        <v>56</v>
      </c>
      <c r="D53" s="84">
        <v>2</v>
      </c>
      <c r="E53" s="108" t="s">
        <v>97</v>
      </c>
      <c r="F53" s="109"/>
      <c r="G53" s="61">
        <v>12.2</v>
      </c>
      <c r="H53" s="7">
        <v>94.6</v>
      </c>
      <c r="I53" s="36">
        <f>D53*G53*H53</f>
        <v>2308.2399999999998</v>
      </c>
    </row>
    <row r="54" spans="1:9" x14ac:dyDescent="0.3">
      <c r="A54" s="114">
        <v>33</v>
      </c>
      <c r="B54" s="13" t="s">
        <v>57</v>
      </c>
      <c r="C54" s="142" t="s">
        <v>56</v>
      </c>
      <c r="D54" s="120">
        <v>2</v>
      </c>
      <c r="E54" s="144" t="s">
        <v>111</v>
      </c>
      <c r="F54" s="145"/>
      <c r="G54" s="126">
        <v>8.5</v>
      </c>
      <c r="H54" s="90">
        <v>94.6</v>
      </c>
      <c r="I54" s="92">
        <f>D54*G54*H54</f>
        <v>1608.1999999999998</v>
      </c>
    </row>
    <row r="55" spans="1:9" ht="16.2" thickBot="1" x14ac:dyDescent="0.35">
      <c r="A55" s="115"/>
      <c r="B55" s="15" t="s">
        <v>58</v>
      </c>
      <c r="C55" s="143"/>
      <c r="D55" s="121"/>
      <c r="E55" s="146"/>
      <c r="F55" s="147"/>
      <c r="G55" s="127"/>
      <c r="H55" s="91"/>
      <c r="I55" s="93"/>
    </row>
    <row r="56" spans="1:9" ht="47.4" thickBot="1" x14ac:dyDescent="0.35">
      <c r="A56" s="31">
        <v>34</v>
      </c>
      <c r="B56" s="15" t="s">
        <v>59</v>
      </c>
      <c r="C56" s="11" t="s">
        <v>60</v>
      </c>
      <c r="D56" s="84">
        <v>2</v>
      </c>
      <c r="E56" s="108" t="s">
        <v>112</v>
      </c>
      <c r="F56" s="109"/>
      <c r="G56" s="61">
        <v>56.4</v>
      </c>
      <c r="H56" s="7">
        <v>94.6</v>
      </c>
      <c r="I56" s="36">
        <f>D56*G56*H56</f>
        <v>10670.88</v>
      </c>
    </row>
    <row r="57" spans="1:9" x14ac:dyDescent="0.3">
      <c r="A57" s="114">
        <v>35</v>
      </c>
      <c r="B57" s="13" t="s">
        <v>61</v>
      </c>
      <c r="C57" s="133" t="s">
        <v>46</v>
      </c>
      <c r="D57" s="120">
        <v>2</v>
      </c>
      <c r="E57" s="122" t="s">
        <v>64</v>
      </c>
      <c r="F57" s="123"/>
      <c r="G57" s="126">
        <v>23.3</v>
      </c>
      <c r="H57" s="90">
        <v>94.6</v>
      </c>
      <c r="I57" s="92">
        <f>D57*G57*H57</f>
        <v>4408.3599999999997</v>
      </c>
    </row>
    <row r="58" spans="1:9" x14ac:dyDescent="0.3">
      <c r="A58" s="135"/>
      <c r="B58" s="13" t="s">
        <v>62</v>
      </c>
      <c r="C58" s="136"/>
      <c r="D58" s="137"/>
      <c r="E58" s="138" t="s">
        <v>113</v>
      </c>
      <c r="F58" s="139"/>
      <c r="G58" s="132"/>
      <c r="H58" s="96"/>
      <c r="I58" s="97"/>
    </row>
    <row r="59" spans="1:9" ht="16.2" thickBot="1" x14ac:dyDescent="0.35">
      <c r="A59" s="115"/>
      <c r="B59" s="15" t="s">
        <v>63</v>
      </c>
      <c r="C59" s="134"/>
      <c r="D59" s="121"/>
      <c r="E59" s="140"/>
      <c r="F59" s="141"/>
      <c r="G59" s="127"/>
      <c r="H59" s="91"/>
      <c r="I59" s="93"/>
    </row>
    <row r="60" spans="1:9" x14ac:dyDescent="0.3">
      <c r="A60" s="114">
        <v>36</v>
      </c>
      <c r="B60" s="116" t="s">
        <v>65</v>
      </c>
      <c r="C60" s="133" t="s">
        <v>66</v>
      </c>
      <c r="D60" s="120">
        <v>2</v>
      </c>
      <c r="E60" s="122" t="s">
        <v>50</v>
      </c>
      <c r="F60" s="123"/>
      <c r="G60" s="126">
        <v>10</v>
      </c>
      <c r="H60" s="90">
        <v>94.6</v>
      </c>
      <c r="I60" s="92">
        <f>D60*G60*H60</f>
        <v>1892</v>
      </c>
    </row>
    <row r="61" spans="1:9" ht="16.2" thickBot="1" x14ac:dyDescent="0.35">
      <c r="A61" s="115"/>
      <c r="B61" s="117"/>
      <c r="C61" s="134"/>
      <c r="D61" s="121"/>
      <c r="E61" s="124" t="s">
        <v>114</v>
      </c>
      <c r="F61" s="125"/>
      <c r="G61" s="127"/>
      <c r="H61" s="91"/>
      <c r="I61" s="93"/>
    </row>
    <row r="62" spans="1:9" ht="31.8" thickBot="1" x14ac:dyDescent="0.35">
      <c r="A62" s="31">
        <v>36</v>
      </c>
      <c r="B62" s="17" t="s">
        <v>67</v>
      </c>
      <c r="C62" s="11" t="s">
        <v>66</v>
      </c>
      <c r="D62" s="84">
        <v>2</v>
      </c>
      <c r="E62" s="108" t="s">
        <v>115</v>
      </c>
      <c r="F62" s="109"/>
      <c r="G62" s="61">
        <v>16.399999999999999</v>
      </c>
      <c r="H62" s="7">
        <v>94.6</v>
      </c>
      <c r="I62" s="36">
        <f t="shared" ref="I62:I68" si="1">D62*G62*H62</f>
        <v>3102.8799999999997</v>
      </c>
    </row>
    <row r="63" spans="1:9" ht="16.2" thickBot="1" x14ac:dyDescent="0.35">
      <c r="A63" s="31">
        <v>37</v>
      </c>
      <c r="B63" s="17" t="s">
        <v>68</v>
      </c>
      <c r="C63" s="11" t="s">
        <v>66</v>
      </c>
      <c r="D63" s="84">
        <v>2</v>
      </c>
      <c r="E63" s="108" t="s">
        <v>116</v>
      </c>
      <c r="F63" s="109"/>
      <c r="G63" s="61">
        <v>8.1999999999999993</v>
      </c>
      <c r="H63" s="7">
        <v>94.6</v>
      </c>
      <c r="I63" s="36">
        <f t="shared" si="1"/>
        <v>1551.4399999999998</v>
      </c>
    </row>
    <row r="64" spans="1:9" ht="16.2" thickBot="1" x14ac:dyDescent="0.35">
      <c r="A64" s="31">
        <v>38</v>
      </c>
      <c r="B64" s="17" t="s">
        <v>69</v>
      </c>
      <c r="C64" s="11" t="s">
        <v>66</v>
      </c>
      <c r="D64" s="84">
        <v>2</v>
      </c>
      <c r="E64" s="108" t="s">
        <v>117</v>
      </c>
      <c r="F64" s="109"/>
      <c r="G64" s="61">
        <v>16.399999999999999</v>
      </c>
      <c r="H64" s="7">
        <v>94.6</v>
      </c>
      <c r="I64" s="36">
        <f t="shared" si="1"/>
        <v>3102.8799999999997</v>
      </c>
    </row>
    <row r="65" spans="1:11" ht="31.8" thickBot="1" x14ac:dyDescent="0.35">
      <c r="A65" s="31">
        <v>39</v>
      </c>
      <c r="B65" s="17" t="s">
        <v>70</v>
      </c>
      <c r="C65" s="11" t="s">
        <v>66</v>
      </c>
      <c r="D65" s="84">
        <v>2</v>
      </c>
      <c r="E65" s="108" t="s">
        <v>118</v>
      </c>
      <c r="F65" s="109"/>
      <c r="G65" s="61">
        <v>16.399999999999999</v>
      </c>
      <c r="H65" s="7">
        <v>94.6</v>
      </c>
      <c r="I65" s="36">
        <f t="shared" si="1"/>
        <v>3102.8799999999997</v>
      </c>
    </row>
    <row r="66" spans="1:11" ht="16.2" thickBot="1" x14ac:dyDescent="0.35">
      <c r="A66" s="31">
        <v>40</v>
      </c>
      <c r="B66" s="18" t="s">
        <v>71</v>
      </c>
      <c r="C66" s="11" t="s">
        <v>72</v>
      </c>
      <c r="D66" s="84">
        <v>2</v>
      </c>
      <c r="E66" s="108" t="s">
        <v>119</v>
      </c>
      <c r="F66" s="109"/>
      <c r="G66" s="61">
        <v>8.1999999999999993</v>
      </c>
      <c r="H66" s="7">
        <v>94.6</v>
      </c>
      <c r="I66" s="36">
        <f t="shared" si="1"/>
        <v>1551.4399999999998</v>
      </c>
    </row>
    <row r="67" spans="1:11" ht="31.8" thickBot="1" x14ac:dyDescent="0.35">
      <c r="A67" s="31">
        <v>41</v>
      </c>
      <c r="B67" s="17" t="s">
        <v>73</v>
      </c>
      <c r="C67" s="11" t="s">
        <v>66</v>
      </c>
      <c r="D67" s="84">
        <v>2</v>
      </c>
      <c r="E67" s="108" t="s">
        <v>120</v>
      </c>
      <c r="F67" s="109"/>
      <c r="G67" s="61">
        <v>8.1999999999999993</v>
      </c>
      <c r="H67" s="7">
        <v>94.6</v>
      </c>
      <c r="I67" s="36">
        <f t="shared" si="1"/>
        <v>1551.4399999999998</v>
      </c>
    </row>
    <row r="68" spans="1:11" ht="16.2" thickBot="1" x14ac:dyDescent="0.35">
      <c r="A68" s="31">
        <v>42</v>
      </c>
      <c r="B68" s="14" t="s">
        <v>74</v>
      </c>
      <c r="C68" s="11" t="s">
        <v>46</v>
      </c>
      <c r="D68" s="84">
        <v>1</v>
      </c>
      <c r="E68" s="108" t="s">
        <v>121</v>
      </c>
      <c r="F68" s="109"/>
      <c r="G68" s="61">
        <v>32.5</v>
      </c>
      <c r="H68" s="7">
        <v>94.6</v>
      </c>
      <c r="I68" s="36">
        <f t="shared" si="1"/>
        <v>3074.5</v>
      </c>
    </row>
    <row r="69" spans="1:11" ht="16.2" thickBot="1" x14ac:dyDescent="0.35">
      <c r="A69" s="31">
        <v>43</v>
      </c>
      <c r="B69" s="40" t="s">
        <v>75</v>
      </c>
      <c r="C69" s="41"/>
      <c r="D69" s="41"/>
      <c r="E69" s="110"/>
      <c r="F69" s="111"/>
      <c r="G69" s="74"/>
      <c r="H69" s="42"/>
      <c r="I69" s="43">
        <f>SUM(I45:I68)</f>
        <v>96917.700000000012</v>
      </c>
    </row>
    <row r="70" spans="1:11" ht="16.2" thickBot="1" x14ac:dyDescent="0.35">
      <c r="A70" s="112" t="s">
        <v>76</v>
      </c>
      <c r="B70" s="113"/>
      <c r="C70" s="113"/>
      <c r="D70" s="113"/>
      <c r="E70" s="113"/>
      <c r="F70" s="113"/>
      <c r="G70" s="113"/>
      <c r="H70" s="7"/>
      <c r="I70" s="36"/>
    </row>
    <row r="71" spans="1:11" x14ac:dyDescent="0.3">
      <c r="A71" s="114">
        <v>44</v>
      </c>
      <c r="B71" s="116" t="s">
        <v>77</v>
      </c>
      <c r="C71" s="118" t="s">
        <v>78</v>
      </c>
      <c r="D71" s="120">
        <v>20</v>
      </c>
      <c r="E71" s="122" t="s">
        <v>79</v>
      </c>
      <c r="F71" s="123"/>
      <c r="G71" s="126">
        <v>1.7</v>
      </c>
      <c r="H71" s="90">
        <v>94.6</v>
      </c>
      <c r="I71" s="94">
        <f>D71*G71*H71</f>
        <v>3216.3999999999996</v>
      </c>
    </row>
    <row r="72" spans="1:11" ht="16.2" thickBot="1" x14ac:dyDescent="0.35">
      <c r="A72" s="115"/>
      <c r="B72" s="117"/>
      <c r="C72" s="119"/>
      <c r="D72" s="121"/>
      <c r="E72" s="124" t="s">
        <v>122</v>
      </c>
      <c r="F72" s="125"/>
      <c r="G72" s="127"/>
      <c r="H72" s="91"/>
      <c r="I72" s="95"/>
      <c r="K72" s="75"/>
    </row>
    <row r="73" spans="1:11" ht="31.8" thickBot="1" x14ac:dyDescent="0.35">
      <c r="A73" s="31">
        <v>45</v>
      </c>
      <c r="B73" s="17" t="s">
        <v>80</v>
      </c>
      <c r="C73" s="6" t="s">
        <v>78</v>
      </c>
      <c r="D73" s="84">
        <v>22</v>
      </c>
      <c r="E73" s="108" t="s">
        <v>123</v>
      </c>
      <c r="F73" s="109"/>
      <c r="G73" s="61">
        <v>2.2999999999999998</v>
      </c>
      <c r="H73" s="7">
        <v>94.6</v>
      </c>
      <c r="I73" s="37">
        <f>D73*G73*H73</f>
        <v>4786.7599999999993</v>
      </c>
    </row>
    <row r="74" spans="1:11" ht="31.8" thickBot="1" x14ac:dyDescent="0.35">
      <c r="A74" s="31">
        <v>46</v>
      </c>
      <c r="B74" s="17" t="s">
        <v>81</v>
      </c>
      <c r="C74" s="6" t="s">
        <v>78</v>
      </c>
      <c r="D74" s="84">
        <v>12</v>
      </c>
      <c r="E74" s="108" t="s">
        <v>124</v>
      </c>
      <c r="F74" s="109"/>
      <c r="G74" s="61">
        <v>3.3</v>
      </c>
      <c r="H74" s="7">
        <v>94.6</v>
      </c>
      <c r="I74" s="37">
        <f>D74*G74*H74</f>
        <v>3746.1599999999994</v>
      </c>
    </row>
    <row r="75" spans="1:11" ht="16.2" thickBot="1" x14ac:dyDescent="0.35">
      <c r="A75" s="31">
        <v>47</v>
      </c>
      <c r="B75" s="40" t="s">
        <v>82</v>
      </c>
      <c r="C75" s="41"/>
      <c r="D75" s="41"/>
      <c r="E75" s="110"/>
      <c r="F75" s="111"/>
      <c r="G75" s="74"/>
      <c r="H75" s="42"/>
      <c r="I75" s="43">
        <f>SUM(I71:I74)</f>
        <v>11749.319999999998</v>
      </c>
    </row>
    <row r="76" spans="1:11" ht="16.2" thickBot="1" x14ac:dyDescent="0.35">
      <c r="A76" s="31">
        <v>48</v>
      </c>
      <c r="B76" s="19" t="s">
        <v>83</v>
      </c>
      <c r="C76" s="11"/>
      <c r="D76" s="84"/>
      <c r="E76" s="108"/>
      <c r="F76" s="109"/>
      <c r="G76" s="61"/>
      <c r="H76" s="7"/>
      <c r="I76" s="38">
        <f>I75+I69+I42+I37+I34+I28</f>
        <v>761473.24</v>
      </c>
    </row>
    <row r="77" spans="1:11" ht="16.8" thickBot="1" x14ac:dyDescent="0.35">
      <c r="A77" s="29">
        <v>49</v>
      </c>
      <c r="B77" s="20" t="s">
        <v>84</v>
      </c>
      <c r="C77" s="12"/>
      <c r="D77" s="85"/>
      <c r="E77" s="108"/>
      <c r="F77" s="109"/>
      <c r="G77" s="66">
        <v>0.24</v>
      </c>
      <c r="H77" s="7"/>
      <c r="I77" s="38">
        <f>G77*I76</f>
        <v>182753.57759999999</v>
      </c>
    </row>
    <row r="78" spans="1:11" ht="16.2" thickBot="1" x14ac:dyDescent="0.35">
      <c r="A78" s="31">
        <v>50</v>
      </c>
      <c r="B78" s="21" t="s">
        <v>85</v>
      </c>
      <c r="C78" s="22"/>
      <c r="D78" s="86"/>
      <c r="E78" s="108"/>
      <c r="F78" s="109"/>
      <c r="G78" s="64"/>
      <c r="H78" s="7"/>
      <c r="I78" s="38">
        <f>I76+I77</f>
        <v>944226.81759999995</v>
      </c>
    </row>
    <row r="79" spans="1:11" ht="16.2" thickBot="1" x14ac:dyDescent="0.35">
      <c r="A79" s="31">
        <v>51</v>
      </c>
      <c r="B79" s="19" t="s">
        <v>86</v>
      </c>
      <c r="C79" s="11"/>
      <c r="D79" s="84"/>
      <c r="E79" s="108"/>
      <c r="F79" s="109"/>
      <c r="G79" s="67">
        <v>0.76</v>
      </c>
      <c r="H79" s="7"/>
      <c r="I79" s="38">
        <f>G79*I76</f>
        <v>578719.66240000003</v>
      </c>
    </row>
    <row r="80" spans="1:11" ht="16.2" thickBot="1" x14ac:dyDescent="0.35">
      <c r="A80" s="29">
        <v>52</v>
      </c>
      <c r="B80" s="19" t="s">
        <v>87</v>
      </c>
      <c r="C80" s="11"/>
      <c r="D80" s="84"/>
      <c r="E80" s="108"/>
      <c r="F80" s="109"/>
      <c r="G80" s="61"/>
      <c r="H80" s="7"/>
      <c r="I80" s="38">
        <f>I79+I78</f>
        <v>1522946.48</v>
      </c>
    </row>
    <row r="81" spans="1:9" ht="16.2" thickBot="1" x14ac:dyDescent="0.35">
      <c r="A81" s="31">
        <v>53</v>
      </c>
      <c r="B81" s="19" t="s">
        <v>88</v>
      </c>
      <c r="C81" s="11"/>
      <c r="D81" s="84"/>
      <c r="E81" s="108"/>
      <c r="F81" s="109"/>
      <c r="G81" s="67">
        <v>0.02</v>
      </c>
      <c r="H81" s="7"/>
      <c r="I81" s="38">
        <f>G81*I80</f>
        <v>30458.929599999999</v>
      </c>
    </row>
    <row r="82" spans="1:9" ht="16.2" thickBot="1" x14ac:dyDescent="0.35">
      <c r="A82" s="31">
        <v>54</v>
      </c>
      <c r="B82" s="70" t="s">
        <v>142</v>
      </c>
      <c r="C82" s="71"/>
      <c r="D82" s="71"/>
      <c r="E82" s="128"/>
      <c r="F82" s="129"/>
      <c r="G82" s="53"/>
      <c r="H82" s="72"/>
      <c r="I82" s="73">
        <f>I80+I81</f>
        <v>1553405.4095999999</v>
      </c>
    </row>
    <row r="83" spans="1:9" ht="16.2" thickBot="1" x14ac:dyDescent="0.35">
      <c r="A83" s="32">
        <v>55</v>
      </c>
      <c r="B83" s="19" t="s">
        <v>89</v>
      </c>
      <c r="C83" s="11"/>
      <c r="D83" s="84"/>
      <c r="E83" s="108"/>
      <c r="F83" s="109"/>
      <c r="G83" s="67">
        <v>0.2</v>
      </c>
      <c r="H83" s="7"/>
      <c r="I83" s="38">
        <f>G83*I82</f>
        <v>310681.08191999997</v>
      </c>
    </row>
    <row r="84" spans="1:9" ht="16.2" thickBot="1" x14ac:dyDescent="0.35">
      <c r="A84" s="32">
        <v>56</v>
      </c>
      <c r="B84" s="40" t="s">
        <v>90</v>
      </c>
      <c r="C84" s="51"/>
      <c r="D84" s="51"/>
      <c r="E84" s="130"/>
      <c r="F84" s="131"/>
      <c r="G84" s="89"/>
      <c r="H84" s="42"/>
      <c r="I84" s="43">
        <f>I82+I83</f>
        <v>1864086.4915199999</v>
      </c>
    </row>
    <row r="85" spans="1:9" x14ac:dyDescent="0.3">
      <c r="A85" s="33"/>
      <c r="B85" s="1"/>
      <c r="C85" s="1"/>
      <c r="D85" s="68"/>
      <c r="E85" s="87"/>
      <c r="F85" s="87"/>
      <c r="G85" s="68"/>
    </row>
    <row r="86" spans="1:9" x14ac:dyDescent="0.3">
      <c r="A86" s="34"/>
    </row>
    <row r="87" spans="1:9" x14ac:dyDescent="0.3">
      <c r="A87" s="34"/>
    </row>
    <row r="88" spans="1:9" x14ac:dyDescent="0.3">
      <c r="A88" s="34"/>
    </row>
    <row r="89" spans="1:9" x14ac:dyDescent="0.3">
      <c r="A89" s="34"/>
    </row>
    <row r="90" spans="1:9" x14ac:dyDescent="0.3">
      <c r="A90" s="34"/>
    </row>
    <row r="91" spans="1:9" x14ac:dyDescent="0.3">
      <c r="A91" s="34"/>
    </row>
    <row r="92" spans="1:9" x14ac:dyDescent="0.3">
      <c r="A92" s="34"/>
    </row>
  </sheetData>
  <mergeCells count="174">
    <mergeCell ref="A5:G5"/>
    <mergeCell ref="A6:A7"/>
    <mergeCell ref="B6:B7"/>
    <mergeCell ref="C6:C7"/>
    <mergeCell ref="D6:D7"/>
    <mergeCell ref="E6:F6"/>
    <mergeCell ref="E7:F7"/>
    <mergeCell ref="G6:G7"/>
    <mergeCell ref="A3:A4"/>
    <mergeCell ref="B3:B4"/>
    <mergeCell ref="C3:C4"/>
    <mergeCell ref="D3:D4"/>
    <mergeCell ref="E3:F4"/>
    <mergeCell ref="G8:G9"/>
    <mergeCell ref="E10:F10"/>
    <mergeCell ref="E11:F11"/>
    <mergeCell ref="E12:F12"/>
    <mergeCell ref="E13:F13"/>
    <mergeCell ref="E14:F14"/>
    <mergeCell ref="A8:A9"/>
    <mergeCell ref="B8:B9"/>
    <mergeCell ref="C8:C9"/>
    <mergeCell ref="D8:D9"/>
    <mergeCell ref="E8:F8"/>
    <mergeCell ref="E9:F9"/>
    <mergeCell ref="E15:F15"/>
    <mergeCell ref="E16:F16"/>
    <mergeCell ref="E17:F17"/>
    <mergeCell ref="E18:F18"/>
    <mergeCell ref="E19:F19"/>
    <mergeCell ref="A20:A21"/>
    <mergeCell ref="B20:B21"/>
    <mergeCell ref="C20:C21"/>
    <mergeCell ref="D20:D21"/>
    <mergeCell ref="E20:F20"/>
    <mergeCell ref="E21:F21"/>
    <mergeCell ref="G20:G21"/>
    <mergeCell ref="A24:A25"/>
    <mergeCell ref="B24:B25"/>
    <mergeCell ref="C24:C25"/>
    <mergeCell ref="D24:D25"/>
    <mergeCell ref="E24:F24"/>
    <mergeCell ref="E25:F25"/>
    <mergeCell ref="G24:G25"/>
    <mergeCell ref="E32:F32"/>
    <mergeCell ref="E22:F22"/>
    <mergeCell ref="E23:F23"/>
    <mergeCell ref="E34:F34"/>
    <mergeCell ref="A35:G35"/>
    <mergeCell ref="E36:F36"/>
    <mergeCell ref="E37:F37"/>
    <mergeCell ref="A38:G38"/>
    <mergeCell ref="E26:F26"/>
    <mergeCell ref="E27:F27"/>
    <mergeCell ref="E28:F28"/>
    <mergeCell ref="A29:G29"/>
    <mergeCell ref="E30:F30"/>
    <mergeCell ref="E31:F31"/>
    <mergeCell ref="E33:F33"/>
    <mergeCell ref="A44:G44"/>
    <mergeCell ref="A45:A46"/>
    <mergeCell ref="B45:B46"/>
    <mergeCell ref="C45:C46"/>
    <mergeCell ref="D45:D46"/>
    <mergeCell ref="E45:F45"/>
    <mergeCell ref="E46:F46"/>
    <mergeCell ref="G45:G46"/>
    <mergeCell ref="G39:G40"/>
    <mergeCell ref="E41:F41"/>
    <mergeCell ref="A42:A43"/>
    <mergeCell ref="B42:B43"/>
    <mergeCell ref="C42:C43"/>
    <mergeCell ref="D42:D43"/>
    <mergeCell ref="E42:F43"/>
    <mergeCell ref="G42:G43"/>
    <mergeCell ref="A39:A40"/>
    <mergeCell ref="B39:B40"/>
    <mergeCell ref="C39:C40"/>
    <mergeCell ref="D39:D40"/>
    <mergeCell ref="E39:F39"/>
    <mergeCell ref="E40:F40"/>
    <mergeCell ref="G54:G55"/>
    <mergeCell ref="G47:G48"/>
    <mergeCell ref="E49:F49"/>
    <mergeCell ref="E50:F50"/>
    <mergeCell ref="A51:A52"/>
    <mergeCell ref="C51:C52"/>
    <mergeCell ref="D51:D52"/>
    <mergeCell ref="E51:F52"/>
    <mergeCell ref="G51:G52"/>
    <mergeCell ref="A47:A48"/>
    <mergeCell ref="B47:B48"/>
    <mergeCell ref="C47:C48"/>
    <mergeCell ref="D47:D48"/>
    <mergeCell ref="E47:F47"/>
    <mergeCell ref="E48:F48"/>
    <mergeCell ref="E56:F56"/>
    <mergeCell ref="A57:A59"/>
    <mergeCell ref="C57:C59"/>
    <mergeCell ref="D57:D59"/>
    <mergeCell ref="E57:F57"/>
    <mergeCell ref="E58:F58"/>
    <mergeCell ref="E59:F59"/>
    <mergeCell ref="E53:F53"/>
    <mergeCell ref="A54:A55"/>
    <mergeCell ref="C54:C55"/>
    <mergeCell ref="D54:D55"/>
    <mergeCell ref="E54:F55"/>
    <mergeCell ref="E67:F67"/>
    <mergeCell ref="G57:G59"/>
    <mergeCell ref="A60:A61"/>
    <mergeCell ref="B60:B61"/>
    <mergeCell ref="C60:C61"/>
    <mergeCell ref="D60:D61"/>
    <mergeCell ref="E60:F60"/>
    <mergeCell ref="E61:F61"/>
    <mergeCell ref="G60:G61"/>
    <mergeCell ref="E80:F80"/>
    <mergeCell ref="E81:F81"/>
    <mergeCell ref="E82:F82"/>
    <mergeCell ref="E83:F83"/>
    <mergeCell ref="E84:F84"/>
    <mergeCell ref="E73:F73"/>
    <mergeCell ref="E74:F74"/>
    <mergeCell ref="E75:F75"/>
    <mergeCell ref="E76:F76"/>
    <mergeCell ref="E77:F77"/>
    <mergeCell ref="E78:F78"/>
    <mergeCell ref="H3:H4"/>
    <mergeCell ref="I3:I4"/>
    <mergeCell ref="H6:H7"/>
    <mergeCell ref="H8:H9"/>
    <mergeCell ref="I6:I7"/>
    <mergeCell ref="I8:I9"/>
    <mergeCell ref="A2:G2"/>
    <mergeCell ref="A1:G1"/>
    <mergeCell ref="E79:F79"/>
    <mergeCell ref="E68:F68"/>
    <mergeCell ref="E69:F69"/>
    <mergeCell ref="A70:G70"/>
    <mergeCell ref="A71:A72"/>
    <mergeCell ref="B71:B72"/>
    <mergeCell ref="C71:C72"/>
    <mergeCell ref="D71:D72"/>
    <mergeCell ref="E71:F71"/>
    <mergeCell ref="E72:F72"/>
    <mergeCell ref="G71:G72"/>
    <mergeCell ref="E62:F62"/>
    <mergeCell ref="E63:F63"/>
    <mergeCell ref="E64:F64"/>
    <mergeCell ref="E65:F65"/>
    <mergeCell ref="E66:F66"/>
    <mergeCell ref="H42:H43"/>
    <mergeCell ref="I42:I43"/>
    <mergeCell ref="H45:H46"/>
    <mergeCell ref="I45:I46"/>
    <mergeCell ref="H47:H48"/>
    <mergeCell ref="I47:I48"/>
    <mergeCell ref="H20:H21"/>
    <mergeCell ref="I20:I21"/>
    <mergeCell ref="H24:H25"/>
    <mergeCell ref="I24:I25"/>
    <mergeCell ref="H39:H40"/>
    <mergeCell ref="I39:I40"/>
    <mergeCell ref="H60:H61"/>
    <mergeCell ref="I60:I61"/>
    <mergeCell ref="H71:H72"/>
    <mergeCell ref="I71:I72"/>
    <mergeCell ref="H51:H52"/>
    <mergeCell ref="I51:I52"/>
    <mergeCell ref="H54:H55"/>
    <mergeCell ref="I54:I55"/>
    <mergeCell ref="H57:H59"/>
    <mergeCell ref="I57:I59"/>
  </mergeCells>
  <pageMargins left="0.23622047244094491" right="0.23622047244094491" top="0.74803149606299213" bottom="0.74803149606299213" header="0.31496062992125984" footer="0.31496062992125984"/>
  <pageSetup paperSize="9" scale="59" orientation="portrait" verticalDpi="0" r:id="rId1"/>
  <rowBreaks count="1" manualBreakCount="1">
    <brk id="5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 Belcevicen</dc:creator>
  <cp:lastModifiedBy>Diana Sprincean</cp:lastModifiedBy>
  <cp:lastPrinted>2025-06-19T06:03:55Z</cp:lastPrinted>
  <dcterms:created xsi:type="dcterms:W3CDTF">2025-06-11T13:30:28Z</dcterms:created>
  <dcterms:modified xsi:type="dcterms:W3CDTF">2026-04-28T12:04:20Z</dcterms:modified>
</cp:coreProperties>
</file>