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026г\тендер 2026\спецификация прод питания 2026\"/>
    </mc:Choice>
  </mc:AlternateContent>
  <xr:revisionPtr revIDLastSave="0" documentId="13_ncr:1_{3AC790C7-06C8-43C5-826E-58D16E3AE76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6" i="1" l="1"/>
  <c r="H22" i="1"/>
  <c r="H24" i="1"/>
  <c r="H26" i="1"/>
  <c r="H29" i="1"/>
  <c r="H31" i="1"/>
  <c r="H32" i="1"/>
  <c r="G17" i="1"/>
  <c r="G24" i="1"/>
  <c r="G26" i="1"/>
  <c r="G29" i="1"/>
  <c r="G31" i="1"/>
  <c r="G32" i="1"/>
  <c r="D27" i="1"/>
  <c r="H27" i="1" s="1"/>
  <c r="D28" i="1"/>
  <c r="G28" i="1" s="1"/>
  <c r="D22" i="1"/>
  <c r="G22" i="1" s="1"/>
  <c r="D23" i="1"/>
  <c r="H23" i="1" s="1"/>
  <c r="D25" i="1"/>
  <c r="H25" i="1" s="1"/>
  <c r="D21" i="1"/>
  <c r="H21" i="1" s="1"/>
  <c r="D19" i="1"/>
  <c r="H19" i="1" s="1"/>
  <c r="D20" i="1"/>
  <c r="G20" i="1" s="1"/>
  <c r="D18" i="1"/>
  <c r="G18" i="1" s="1"/>
  <c r="D30" i="1"/>
  <c r="G30" i="1" s="1"/>
  <c r="D17" i="1"/>
  <c r="H17" i="1" s="1"/>
  <c r="D15" i="1"/>
  <c r="H15" i="1" s="1"/>
  <c r="D16" i="1"/>
  <c r="G16" i="1" s="1"/>
  <c r="D14" i="1"/>
  <c r="H14" i="1" s="1"/>
  <c r="G27" i="1" l="1"/>
  <c r="G25" i="1"/>
  <c r="G19" i="1"/>
  <c r="H18" i="1"/>
  <c r="G14" i="1"/>
  <c r="G23" i="1"/>
  <c r="G21" i="1"/>
  <c r="G15" i="1"/>
  <c r="H30" i="1"/>
  <c r="H28" i="1"/>
  <c r="H20" i="1"/>
  <c r="D33" i="1"/>
  <c r="G33" i="1" l="1"/>
  <c r="H33" i="1"/>
</calcChain>
</file>

<file path=xl/sharedStrings.xml><?xml version="1.0" encoding="utf-8"?>
<sst xmlns="http://schemas.openxmlformats.org/spreadsheetml/2006/main" count="79" uniqueCount="61">
  <si>
    <r>
      <rPr>
        <sz val="11"/>
        <rFont val="Times New Roman"/>
        <family val="1"/>
        <charset val="204"/>
      </rPr>
      <t>Приложение № 23</t>
    </r>
  </si>
  <si>
    <r>
      <rPr>
        <sz val="11"/>
        <rFont val="Times New Roman"/>
        <family val="1"/>
        <charset val="204"/>
      </rPr>
      <t>к Стандартной документации</t>
    </r>
  </si>
  <si>
    <r>
      <rPr>
        <sz val="11"/>
        <rFont val="Times New Roman"/>
        <family val="1"/>
        <charset val="204"/>
      </rPr>
      <t>№ 115 от 15 сентября 2021 г.</t>
    </r>
  </si>
  <si>
    <r>
      <rPr>
        <b/>
        <sz val="11"/>
        <rFont val="Times New Roman"/>
        <family val="1"/>
        <charset val="204"/>
      </rPr>
      <t xml:space="preserve">Код </t>
    </r>
    <r>
      <rPr>
        <b/>
        <sz val="11"/>
        <rFont val="Times New Roman"/>
        <family val="1"/>
        <charset val="204"/>
      </rPr>
      <t>CPV</t>
    </r>
  </si>
  <si>
    <r>
      <rPr>
        <b/>
        <sz val="11"/>
        <rFont val="Times New Roman"/>
        <family val="1"/>
        <charset val="204"/>
      </rPr>
      <t>1</t>
    </r>
  </si>
  <si>
    <r>
      <rPr>
        <b/>
        <sz val="11"/>
        <rFont val="Times New Roman"/>
        <family val="1"/>
        <charset val="204"/>
      </rPr>
      <t>Наименова ние товара/ услуг</t>
    </r>
  </si>
  <si>
    <r>
      <rPr>
        <b/>
        <sz val="11"/>
        <rFont val="Times New Roman"/>
        <family val="1"/>
        <charset val="204"/>
      </rPr>
      <t>2</t>
    </r>
  </si>
  <si>
    <r>
      <rPr>
        <b/>
        <sz val="11"/>
        <rFont val="Times New Roman"/>
        <family val="1"/>
        <charset val="204"/>
      </rPr>
      <t>Товары/ услуги</t>
    </r>
  </si>
  <si>
    <r>
      <rPr>
        <b/>
        <sz val="11"/>
        <rFont val="Times New Roman"/>
        <family val="1"/>
        <charset val="204"/>
      </rPr>
      <t>Лот 1</t>
    </r>
  </si>
  <si>
    <r>
      <rPr>
        <b/>
        <sz val="11"/>
        <rFont val="Times New Roman"/>
        <family val="1"/>
        <charset val="204"/>
      </rPr>
      <t>ИТОГО лот 1</t>
    </r>
  </si>
  <si>
    <r>
      <rPr>
        <b/>
        <sz val="11"/>
        <rFont val="Times New Roman"/>
        <family val="1"/>
        <charset val="204"/>
      </rPr>
      <t>Едини ца измере ния</t>
    </r>
  </si>
  <si>
    <r>
      <rPr>
        <b/>
        <sz val="11"/>
        <rFont val="Times New Roman"/>
        <family val="1"/>
        <charset val="204"/>
      </rPr>
      <t>3</t>
    </r>
  </si>
  <si>
    <r>
      <rPr>
        <b/>
        <sz val="11"/>
        <rFont val="Times New Roman"/>
        <family val="1"/>
        <charset val="204"/>
      </rPr>
      <t>Количе ство</t>
    </r>
  </si>
  <si>
    <r>
      <rPr>
        <b/>
        <sz val="11"/>
        <rFont val="Times New Roman"/>
        <family val="1"/>
        <charset val="204"/>
      </rPr>
      <t>4</t>
    </r>
  </si>
  <si>
    <r>
      <rPr>
        <b/>
        <sz val="11"/>
        <rFont val="Times New Roman"/>
        <family val="1"/>
        <charset val="204"/>
      </rPr>
      <t>Цена за единиц у (без НДС)</t>
    </r>
  </si>
  <si>
    <r>
      <rPr>
        <b/>
        <sz val="11"/>
        <rFont val="Times New Roman"/>
        <family val="1"/>
        <charset val="204"/>
      </rPr>
      <t>5</t>
    </r>
  </si>
  <si>
    <r>
      <rPr>
        <b/>
        <sz val="11"/>
        <rFont val="Times New Roman"/>
        <family val="1"/>
        <charset val="204"/>
      </rPr>
      <t>Цена за единиц у (с НДС)</t>
    </r>
  </si>
  <si>
    <r>
      <rPr>
        <b/>
        <sz val="11"/>
        <rFont val="Times New Roman"/>
        <family val="1"/>
        <charset val="204"/>
      </rPr>
      <t>6</t>
    </r>
  </si>
  <si>
    <r>
      <rPr>
        <b/>
        <sz val="11"/>
        <rFont val="Times New Roman"/>
        <family val="1"/>
        <charset val="204"/>
      </rPr>
      <t>Сумма без НДС</t>
    </r>
  </si>
  <si>
    <r>
      <rPr>
        <b/>
        <sz val="11"/>
        <rFont val="Times New Roman"/>
        <family val="1"/>
        <charset val="204"/>
      </rPr>
      <t>7</t>
    </r>
  </si>
  <si>
    <r>
      <rPr>
        <b/>
        <sz val="11"/>
        <rFont val="Times New Roman"/>
        <family val="1"/>
        <charset val="204"/>
      </rPr>
      <t>Сумма с НДС</t>
    </r>
  </si>
  <si>
    <r>
      <rPr>
        <b/>
        <sz val="11"/>
        <rFont val="Times New Roman"/>
        <family val="1"/>
        <charset val="204"/>
      </rPr>
      <t>8</t>
    </r>
  </si>
  <si>
    <r>
      <rPr>
        <b/>
        <sz val="11"/>
        <rFont val="Times New Roman"/>
        <family val="1"/>
        <charset val="204"/>
      </rPr>
      <t>Срок постав ки/ достав ки</t>
    </r>
  </si>
  <si>
    <r>
      <rPr>
        <b/>
        <sz val="11"/>
        <rFont val="Times New Roman"/>
        <family val="1"/>
        <charset val="204"/>
      </rPr>
      <t>9</t>
    </r>
  </si>
  <si>
    <r>
      <rPr>
        <b/>
        <sz val="11"/>
        <rFont val="Times New Roman"/>
        <family val="1"/>
        <charset val="204"/>
      </rPr>
      <t xml:space="preserve">Бюджет ная класси фикаци я </t>
    </r>
    <r>
      <rPr>
        <b/>
        <sz val="11"/>
        <rFont val="Times New Roman"/>
        <family val="1"/>
        <charset val="204"/>
      </rPr>
      <t>(IBAN)</t>
    </r>
  </si>
  <si>
    <r>
      <rPr>
        <b/>
        <sz val="11"/>
        <rFont val="Times New Roman"/>
        <family val="1"/>
        <charset val="204"/>
      </rPr>
      <t>10</t>
    </r>
  </si>
  <si>
    <r>
      <rPr>
        <b/>
        <sz val="11"/>
        <rFont val="Times New Roman"/>
        <family val="1"/>
        <charset val="204"/>
      </rPr>
      <t>скид ка %</t>
    </r>
  </si>
  <si>
    <r>
      <rPr>
        <b/>
        <sz val="11"/>
        <rFont val="Times New Roman"/>
        <family val="1"/>
        <charset val="204"/>
      </rPr>
      <t>11</t>
    </r>
  </si>
  <si>
    <r>
      <rPr>
        <sz val="11"/>
        <rFont val="Times New Roman"/>
        <family val="1"/>
        <charset val="204"/>
      </rPr>
      <t>Оферент:__</t>
    </r>
    <r>
      <rPr>
        <b/>
        <sz val="11"/>
        <rFont val="Times New Roman"/>
        <family val="1"/>
        <charset val="204"/>
      </rPr>
      <t xml:space="preserve">Теоретический лицей им. Ивана </t>
    </r>
    <r>
      <rPr>
        <b/>
        <sz val="11"/>
        <rFont val="Times New Roman"/>
        <family val="1"/>
        <charset val="204"/>
      </rPr>
      <t>Вазова</t>
    </r>
    <r>
      <rPr>
        <b/>
        <sz val="11"/>
        <rFont val="Times New Roman"/>
        <family val="1"/>
        <charset val="204"/>
      </rPr>
      <t>__</t>
    </r>
    <r>
      <rPr>
        <sz val="11"/>
        <rFont val="Times New Roman"/>
        <family val="1"/>
        <charset val="204"/>
      </rPr>
      <t>Адрес</t>
    </r>
    <r>
      <rPr>
        <b/>
        <sz val="11"/>
        <rFont val="Times New Roman"/>
        <family val="1"/>
        <charset val="204"/>
      </rPr>
      <t>: г.Тараклия ул.Котовского, 2а</t>
    </r>
  </si>
  <si>
    <r>
      <rPr>
        <sz val="11"/>
        <rFont val="Times New Roman"/>
        <family val="1"/>
        <charset val="204"/>
      </rPr>
      <t>Подпись:Имя,Фамилия:в качестве: Директора</t>
    </r>
  </si>
  <si>
    <r>
      <rPr>
        <sz val="11"/>
        <rFont val="Times New Roman"/>
        <family val="1"/>
        <charset val="204"/>
      </rPr>
      <t>Оферент:Адрес:</t>
    </r>
  </si>
  <si>
    <t>Номер процедуры закупки_____________от_________</t>
  </si>
  <si>
    <t>кг.</t>
  </si>
  <si>
    <r>
      <rPr>
        <sz val="11"/>
        <rFont val="Times New Roman"/>
        <family val="1"/>
        <charset val="204"/>
      </rPr>
      <t>1</t>
    </r>
  </si>
  <si>
    <r>
      <rPr>
        <sz val="11"/>
        <rFont val="Times New Roman"/>
        <family val="1"/>
        <charset val="204"/>
      </rPr>
      <t>2</t>
    </r>
  </si>
  <si>
    <r>
      <rPr>
        <sz val="11"/>
        <rFont val="Times New Roman"/>
        <family val="1"/>
        <charset val="204"/>
      </rPr>
      <t>3</t>
    </r>
  </si>
  <si>
    <r>
      <rPr>
        <sz val="11"/>
        <rFont val="Times New Roman"/>
        <family val="1"/>
        <charset val="204"/>
      </rPr>
      <t>4</t>
    </r>
  </si>
  <si>
    <r>
      <rPr>
        <sz val="11"/>
        <rFont val="Times New Roman"/>
        <family val="1"/>
        <charset val="204"/>
      </rPr>
      <t>5</t>
    </r>
  </si>
  <si>
    <r>
      <rPr>
        <sz val="11"/>
        <rFont val="Times New Roman"/>
        <family val="1"/>
        <charset val="204"/>
      </rPr>
      <t>Предмет закупки:</t>
    </r>
    <r>
      <rPr>
        <b/>
        <u/>
        <sz val="11"/>
        <rFont val="Times New Roman"/>
        <family val="1"/>
        <charset val="204"/>
      </rPr>
      <t xml:space="preserve"> Овощи и фрукты</t>
    </r>
  </si>
  <si>
    <t>15800000-6</t>
  </si>
  <si>
    <t>Картофель</t>
  </si>
  <si>
    <t>Морковь</t>
  </si>
  <si>
    <t>Лук репчатый</t>
  </si>
  <si>
    <t>Капуста</t>
  </si>
  <si>
    <t>Свекла</t>
  </si>
  <si>
    <t>Яблоко</t>
  </si>
  <si>
    <t>Лимон</t>
  </si>
  <si>
    <t>Бананы</t>
  </si>
  <si>
    <t>Пекинская капуста</t>
  </si>
  <si>
    <t>Мандарины</t>
  </si>
  <si>
    <t>Красная капуста</t>
  </si>
  <si>
    <t>Огурцы</t>
  </si>
  <si>
    <t>Помидоры</t>
  </si>
  <si>
    <t>Сухофрукты чернослив</t>
  </si>
  <si>
    <t>Изюм</t>
  </si>
  <si>
    <t>Перец</t>
  </si>
  <si>
    <t>Лук зеленый листовой</t>
  </si>
  <si>
    <t>Курага</t>
  </si>
  <si>
    <t>Баклажаны</t>
  </si>
  <si>
    <r>
      <rPr>
        <b/>
        <sz val="11"/>
        <rFont val="Times New Roman"/>
        <family val="1"/>
        <charset val="204"/>
      </rPr>
      <t>ЦЕНОВЫЕ СПЕЦИФИКАЦИИ</t>
    </r>
    <r>
      <rPr>
        <sz val="10"/>
        <rFont val="Arial"/>
        <family val="2"/>
        <charset val="204"/>
      </rPr>
      <t xml:space="preserve">  </t>
    </r>
    <r>
      <rPr>
        <b/>
        <sz val="10"/>
        <rFont val="Arial"/>
        <family val="2"/>
        <charset val="204"/>
      </rPr>
      <t>НА 2026</t>
    </r>
  </si>
  <si>
    <r>
      <rPr>
        <sz val="11"/>
        <rFont val="Times New Roman"/>
        <family val="1"/>
        <charset val="204"/>
      </rPr>
      <t xml:space="preserve">Подпись:Имя,Фамилия: Эмилия Запорожан, в качестве: </t>
    </r>
    <r>
      <rPr>
        <b/>
        <sz val="11"/>
        <rFont val="Times New Roman"/>
        <family val="1"/>
        <charset val="204"/>
      </rPr>
      <t>Директора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</si>
</sst>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u/>
      <sz val="11"/>
      <name val="Times New Roman"/>
      <family val="1"/>
      <charset val="204"/>
    </font>
    <font>
      <b/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1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 applyAlignment="1">
      <alignment vertical="top"/>
    </xf>
    <xf numFmtId="0" fontId="0" fillId="0" borderId="3" xfId="0" applyBorder="1" applyAlignment="1">
      <alignment horizontal="left" vertical="top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center" indent="2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left" wrapText="1"/>
    </xf>
    <xf numFmtId="0" fontId="0" fillId="0" borderId="12" xfId="0" applyBorder="1" applyAlignment="1">
      <alignment horizontal="center" vertical="top"/>
    </xf>
    <xf numFmtId="0" fontId="0" fillId="0" borderId="13" xfId="0" applyBorder="1" applyAlignment="1">
      <alignment horizontal="left" vertical="top"/>
    </xf>
    <xf numFmtId="0" fontId="0" fillId="0" borderId="18" xfId="0" applyBorder="1" applyAlignment="1">
      <alignment horizontal="left" vertical="center" wrapText="1"/>
    </xf>
    <xf numFmtId="0" fontId="1" fillId="0" borderId="4" xfId="0" applyFont="1" applyBorder="1" applyAlignment="1">
      <alignment horizontal="left"/>
    </xf>
    <xf numFmtId="0" fontId="3" fillId="0" borderId="16" xfId="0" applyFont="1" applyBorder="1" applyAlignment="1">
      <alignment horizontal="center"/>
    </xf>
    <xf numFmtId="0" fontId="4" fillId="0" borderId="15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top"/>
    </xf>
    <xf numFmtId="0" fontId="3" fillId="0" borderId="21" xfId="0" applyFont="1" applyBorder="1" applyAlignment="1">
      <alignment horizontal="center" vertical="top"/>
    </xf>
    <xf numFmtId="0" fontId="4" fillId="0" borderId="23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/>
    </xf>
    <xf numFmtId="0" fontId="0" fillId="0" borderId="23" xfId="0" applyBorder="1" applyAlignment="1">
      <alignment horizontal="left" vertical="top"/>
    </xf>
    <xf numFmtId="0" fontId="0" fillId="0" borderId="23" xfId="0" applyBorder="1" applyAlignment="1">
      <alignment horizontal="left" vertical="center" wrapText="1"/>
    </xf>
    <xf numFmtId="0" fontId="4" fillId="0" borderId="23" xfId="0" applyFont="1" applyBorder="1"/>
    <xf numFmtId="0" fontId="3" fillId="0" borderId="23" xfId="0" applyFont="1" applyBorder="1" applyAlignment="1">
      <alignment horizontal="left" vertical="center" wrapText="1"/>
    </xf>
    <xf numFmtId="0" fontId="4" fillId="0" borderId="23" xfId="0" applyFont="1" applyBorder="1" applyAlignment="1">
      <alignment horizontal="center" vertical="top"/>
    </xf>
    <xf numFmtId="0" fontId="3" fillId="0" borderId="23" xfId="0" applyFont="1" applyBorder="1" applyAlignment="1">
      <alignment horizontal="center" vertical="top"/>
    </xf>
    <xf numFmtId="0" fontId="5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6" fillId="0" borderId="4" xfId="0" applyFont="1" applyBorder="1" applyAlignment="1">
      <alignment horizontal="left"/>
    </xf>
    <xf numFmtId="0" fontId="3" fillId="0" borderId="0" xfId="0" applyFont="1"/>
    <xf numFmtId="0" fontId="3" fillId="0" borderId="24" xfId="0" applyFont="1" applyBorder="1" applyAlignment="1">
      <alignment horizontal="left" vertical="center" wrapText="1"/>
    </xf>
    <xf numFmtId="0" fontId="3" fillId="0" borderId="25" xfId="0" applyFont="1" applyBorder="1" applyAlignment="1">
      <alignment horizontal="left" vertical="center" wrapText="1"/>
    </xf>
    <xf numFmtId="0" fontId="0" fillId="0" borderId="27" xfId="0" applyBorder="1" applyAlignment="1">
      <alignment horizontal="center" vertical="center"/>
    </xf>
    <xf numFmtId="0" fontId="4" fillId="0" borderId="28" xfId="0" applyFont="1" applyBorder="1" applyAlignment="1">
      <alignment horizontal="center" vertical="top"/>
    </xf>
    <xf numFmtId="0" fontId="3" fillId="0" borderId="26" xfId="0" applyFont="1" applyBorder="1" applyAlignment="1">
      <alignment horizontal="left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3" fillId="0" borderId="30" xfId="0" applyFont="1" applyBorder="1" applyAlignment="1">
      <alignment horizontal="left" vertical="center" wrapText="1"/>
    </xf>
    <xf numFmtId="0" fontId="0" fillId="0" borderId="24" xfId="0" applyBorder="1" applyAlignment="1">
      <alignment horizontal="left" vertical="top"/>
    </xf>
    <xf numFmtId="0" fontId="0" fillId="0" borderId="26" xfId="0" applyBorder="1" applyAlignment="1">
      <alignment horizontal="center" vertical="center"/>
    </xf>
    <xf numFmtId="0" fontId="5" fillId="0" borderId="2" xfId="0" applyFont="1" applyBorder="1" applyAlignment="1">
      <alignment vertical="top"/>
    </xf>
    <xf numFmtId="0" fontId="8" fillId="0" borderId="17" xfId="0" applyFont="1" applyBorder="1" applyAlignment="1">
      <alignment horizontal="left" vertical="center"/>
    </xf>
    <xf numFmtId="0" fontId="8" fillId="0" borderId="15" xfId="0" applyFont="1" applyBorder="1" applyAlignment="1">
      <alignment horizontal="center" vertical="center"/>
    </xf>
    <xf numFmtId="0" fontId="8" fillId="0" borderId="19" xfId="0" applyFont="1" applyBorder="1" applyAlignment="1">
      <alignment horizontal="left" vertical="center" indent="1"/>
    </xf>
    <xf numFmtId="0" fontId="8" fillId="0" borderId="20" xfId="0" applyFont="1" applyBorder="1" applyAlignment="1">
      <alignment horizontal="left" vertical="top"/>
    </xf>
    <xf numFmtId="0" fontId="8" fillId="0" borderId="21" xfId="0" applyFont="1" applyBorder="1" applyAlignment="1">
      <alignment horizontal="center" vertical="top"/>
    </xf>
    <xf numFmtId="0" fontId="8" fillId="0" borderId="23" xfId="0" applyFont="1" applyBorder="1" applyAlignment="1">
      <alignment horizontal="left" vertical="top"/>
    </xf>
    <xf numFmtId="0" fontId="8" fillId="0" borderId="23" xfId="0" applyFont="1" applyBorder="1" applyAlignment="1">
      <alignment horizontal="center" vertical="top"/>
    </xf>
    <xf numFmtId="0" fontId="0" fillId="2" borderId="3" xfId="0" applyFill="1" applyBorder="1" applyAlignment="1">
      <alignment horizontal="left" vertical="top"/>
    </xf>
    <xf numFmtId="0" fontId="8" fillId="2" borderId="3" xfId="0" applyFont="1" applyFill="1" applyBorder="1" applyAlignment="1">
      <alignment horizontal="left" vertical="top"/>
    </xf>
    <xf numFmtId="0" fontId="1" fillId="0" borderId="1" xfId="0" applyFont="1" applyBorder="1" applyAlignment="1">
      <alignment vertical="top"/>
    </xf>
    <xf numFmtId="2" fontId="8" fillId="0" borderId="17" xfId="0" applyNumberFormat="1" applyFont="1" applyBorder="1" applyAlignment="1">
      <alignment horizontal="left" vertical="center"/>
    </xf>
    <xf numFmtId="2" fontId="8" fillId="2" borderId="11" xfId="0" applyNumberFormat="1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1"/>
  <sheetViews>
    <sheetView tabSelected="1" topLeftCell="A18" zoomScale="120" zoomScaleNormal="120" workbookViewId="0">
      <selection activeCell="M33" sqref="M33"/>
    </sheetView>
  </sheetViews>
  <sheetFormatPr defaultRowHeight="12.75" x14ac:dyDescent="0.2"/>
  <cols>
    <col min="1" max="1" width="12" customWidth="1"/>
    <col min="2" max="2" width="40" customWidth="1"/>
    <col min="3" max="5" width="7.5703125"/>
    <col min="6" max="6" width="8"/>
    <col min="7" max="8" width="11.28515625" bestFit="1" customWidth="1"/>
    <col min="9" max="9" width="7.5703125"/>
    <col min="10" max="10" width="8.140625"/>
    <col min="11" max="11" width="6"/>
  </cols>
  <sheetData>
    <row r="1" spans="1:11" ht="15" x14ac:dyDescent="0.2">
      <c r="A1" s="1" t="s">
        <v>0</v>
      </c>
    </row>
    <row r="2" spans="1:11" ht="15" x14ac:dyDescent="0.2">
      <c r="A2" s="1" t="s">
        <v>1</v>
      </c>
    </row>
    <row r="3" spans="1:11" ht="15" x14ac:dyDescent="0.2">
      <c r="A3" s="1" t="s">
        <v>2</v>
      </c>
    </row>
    <row r="5" spans="1:11" ht="14.25" x14ac:dyDescent="0.2">
      <c r="A5" s="41" t="s">
        <v>59</v>
      </c>
    </row>
    <row r="7" spans="1:11" ht="15" x14ac:dyDescent="0.25">
      <c r="A7" s="2"/>
      <c r="B7" s="12" t="s">
        <v>31</v>
      </c>
    </row>
    <row r="8" spans="1:11" ht="15" x14ac:dyDescent="0.25">
      <c r="A8" s="2"/>
      <c r="B8" s="29" t="s">
        <v>38</v>
      </c>
    </row>
    <row r="10" spans="1:11" ht="85.5" x14ac:dyDescent="0.2">
      <c r="A10" s="3" t="s">
        <v>3</v>
      </c>
      <c r="B10" s="3" t="s">
        <v>5</v>
      </c>
      <c r="C10" s="3" t="s">
        <v>10</v>
      </c>
      <c r="D10" s="3" t="s">
        <v>12</v>
      </c>
      <c r="E10" s="4" t="s">
        <v>14</v>
      </c>
      <c r="F10" s="3" t="s">
        <v>16</v>
      </c>
      <c r="G10" s="3" t="s">
        <v>18</v>
      </c>
      <c r="H10" s="5" t="s">
        <v>20</v>
      </c>
      <c r="I10" s="3" t="s">
        <v>22</v>
      </c>
      <c r="J10" s="4" t="s">
        <v>24</v>
      </c>
      <c r="K10" s="3" t="s">
        <v>26</v>
      </c>
    </row>
    <row r="11" spans="1:11" ht="14.25" x14ac:dyDescent="0.2">
      <c r="A11" s="6" t="s">
        <v>4</v>
      </c>
      <c r="B11" s="7" t="s">
        <v>6</v>
      </c>
      <c r="C11" s="7" t="s">
        <v>11</v>
      </c>
      <c r="D11" s="7" t="s">
        <v>13</v>
      </c>
      <c r="E11" s="7" t="s">
        <v>15</v>
      </c>
      <c r="F11" s="7" t="s">
        <v>17</v>
      </c>
      <c r="G11" s="7" t="s">
        <v>19</v>
      </c>
      <c r="H11" s="7" t="s">
        <v>21</v>
      </c>
      <c r="I11" s="6" t="s">
        <v>23</v>
      </c>
      <c r="J11" s="6" t="s">
        <v>25</v>
      </c>
      <c r="K11" s="7" t="s">
        <v>27</v>
      </c>
    </row>
    <row r="12" spans="1:11" ht="15" thickBot="1" x14ac:dyDescent="0.25">
      <c r="A12" s="2"/>
      <c r="B12" s="8" t="s">
        <v>7</v>
      </c>
      <c r="C12" s="2"/>
      <c r="D12" s="2"/>
      <c r="E12" s="2"/>
      <c r="F12" s="2"/>
      <c r="G12" s="2"/>
      <c r="H12" s="2"/>
      <c r="I12" s="2"/>
      <c r="J12" s="2"/>
      <c r="K12" s="2"/>
    </row>
    <row r="13" spans="1:11" ht="16.5" thickBot="1" x14ac:dyDescent="0.3">
      <c r="A13" s="30" t="s">
        <v>39</v>
      </c>
      <c r="B13" s="9" t="s">
        <v>8</v>
      </c>
      <c r="C13" s="2"/>
      <c r="D13" s="2"/>
      <c r="E13" s="2"/>
      <c r="F13" s="2"/>
      <c r="G13" s="2"/>
      <c r="H13" s="2"/>
      <c r="I13" s="10"/>
      <c r="J13" s="2"/>
      <c r="K13" s="2"/>
    </row>
    <row r="14" spans="1:11" ht="16.5" thickBot="1" x14ac:dyDescent="0.3">
      <c r="A14" s="25" t="s">
        <v>33</v>
      </c>
      <c r="B14" s="22" t="s">
        <v>40</v>
      </c>
      <c r="C14" s="14" t="s">
        <v>32</v>
      </c>
      <c r="D14" s="13">
        <f>2000+800</f>
        <v>2800</v>
      </c>
      <c r="E14" s="42">
        <v>7.87</v>
      </c>
      <c r="F14" s="43">
        <v>10</v>
      </c>
      <c r="G14" s="52">
        <f>D14*E14</f>
        <v>22036</v>
      </c>
      <c r="H14" s="52">
        <f>D14*F14</f>
        <v>28000</v>
      </c>
      <c r="I14" s="11"/>
      <c r="J14" s="21">
        <v>333110</v>
      </c>
      <c r="K14" s="2"/>
    </row>
    <row r="15" spans="1:11" ht="16.5" thickBot="1" x14ac:dyDescent="0.3">
      <c r="A15" s="25" t="s">
        <v>34</v>
      </c>
      <c r="B15" s="31" t="s">
        <v>41</v>
      </c>
      <c r="C15" s="14" t="s">
        <v>32</v>
      </c>
      <c r="D15" s="13">
        <f>300+110</f>
        <v>410</v>
      </c>
      <c r="E15" s="44">
        <v>9.26</v>
      </c>
      <c r="F15" s="43">
        <v>10</v>
      </c>
      <c r="G15" s="52">
        <f t="shared" ref="G15:G32" si="0">D15*E15</f>
        <v>3796.6</v>
      </c>
      <c r="H15" s="52">
        <f t="shared" ref="H15:H32" si="1">D15*F15</f>
        <v>4100</v>
      </c>
      <c r="I15" s="11"/>
      <c r="J15" s="21">
        <v>333110</v>
      </c>
      <c r="K15" s="2"/>
    </row>
    <row r="16" spans="1:11" ht="16.5" thickBot="1" x14ac:dyDescent="0.3">
      <c r="A16" s="25" t="s">
        <v>35</v>
      </c>
      <c r="B16" s="31" t="s">
        <v>42</v>
      </c>
      <c r="C16" s="14" t="s">
        <v>32</v>
      </c>
      <c r="D16" s="13">
        <f>300+110</f>
        <v>410</v>
      </c>
      <c r="E16" s="42">
        <v>9.26</v>
      </c>
      <c r="F16" s="43">
        <v>10</v>
      </c>
      <c r="G16" s="52">
        <f t="shared" si="0"/>
        <v>3796.6</v>
      </c>
      <c r="H16" s="52">
        <f t="shared" si="1"/>
        <v>4100</v>
      </c>
      <c r="I16" s="11"/>
      <c r="J16" s="21">
        <v>333110</v>
      </c>
      <c r="K16" s="2"/>
    </row>
    <row r="17" spans="1:11" ht="16.5" thickBot="1" x14ac:dyDescent="0.3">
      <c r="A17" s="25" t="s">
        <v>36</v>
      </c>
      <c r="B17" s="31" t="s">
        <v>43</v>
      </c>
      <c r="C17" s="14" t="s">
        <v>32</v>
      </c>
      <c r="D17" s="13">
        <f>700+125</f>
        <v>825</v>
      </c>
      <c r="E17" s="45">
        <v>9.26</v>
      </c>
      <c r="F17" s="46">
        <v>10</v>
      </c>
      <c r="G17" s="52">
        <f t="shared" si="0"/>
        <v>7639.5</v>
      </c>
      <c r="H17" s="52">
        <f t="shared" si="1"/>
        <v>8250</v>
      </c>
      <c r="I17" s="11"/>
      <c r="J17" s="21">
        <v>333110</v>
      </c>
      <c r="K17" s="2"/>
    </row>
    <row r="18" spans="1:11" ht="16.5" thickBot="1" x14ac:dyDescent="0.3">
      <c r="A18" s="25" t="s">
        <v>37</v>
      </c>
      <c r="B18" s="31" t="s">
        <v>44</v>
      </c>
      <c r="C18" s="14" t="s">
        <v>32</v>
      </c>
      <c r="D18" s="13">
        <f>160+70</f>
        <v>230</v>
      </c>
      <c r="E18" s="45">
        <v>9.26</v>
      </c>
      <c r="F18" s="46">
        <v>10</v>
      </c>
      <c r="G18" s="52">
        <f t="shared" si="0"/>
        <v>2129.7999999999997</v>
      </c>
      <c r="H18" s="52">
        <f t="shared" si="1"/>
        <v>2300</v>
      </c>
      <c r="I18" s="11"/>
      <c r="J18" s="21">
        <v>333110</v>
      </c>
      <c r="K18" s="2"/>
    </row>
    <row r="19" spans="1:11" ht="16.5" thickBot="1" x14ac:dyDescent="0.3">
      <c r="A19" s="26">
        <v>6</v>
      </c>
      <c r="B19" s="31" t="s">
        <v>45</v>
      </c>
      <c r="C19" s="17" t="s">
        <v>32</v>
      </c>
      <c r="D19" s="18">
        <f>800+300</f>
        <v>1100</v>
      </c>
      <c r="E19" s="47">
        <v>11.11</v>
      </c>
      <c r="F19" s="48">
        <v>12</v>
      </c>
      <c r="G19" s="52">
        <f t="shared" si="0"/>
        <v>12221</v>
      </c>
      <c r="H19" s="52">
        <f t="shared" si="1"/>
        <v>13200</v>
      </c>
      <c r="I19" s="20"/>
      <c r="J19" s="21">
        <v>333110</v>
      </c>
      <c r="K19" s="19"/>
    </row>
    <row r="20" spans="1:11" ht="16.5" thickBot="1" x14ac:dyDescent="0.3">
      <c r="A20" s="27">
        <v>7</v>
      </c>
      <c r="B20" s="31" t="s">
        <v>46</v>
      </c>
      <c r="C20" s="17" t="s">
        <v>32</v>
      </c>
      <c r="D20" s="18">
        <f>20+12</f>
        <v>32</v>
      </c>
      <c r="E20" s="47">
        <v>37.5</v>
      </c>
      <c r="F20" s="48">
        <v>45</v>
      </c>
      <c r="G20" s="52">
        <f t="shared" si="0"/>
        <v>1200</v>
      </c>
      <c r="H20" s="52">
        <f t="shared" si="1"/>
        <v>1440</v>
      </c>
      <c r="I20" s="20"/>
      <c r="J20" s="21">
        <v>333110</v>
      </c>
      <c r="K20" s="19"/>
    </row>
    <row r="21" spans="1:11" ht="16.5" thickBot="1" x14ac:dyDescent="0.3">
      <c r="A21" s="27">
        <v>8</v>
      </c>
      <c r="B21" s="31" t="s">
        <v>47</v>
      </c>
      <c r="C21" s="17" t="s">
        <v>32</v>
      </c>
      <c r="D21" s="18">
        <f>1100+300</f>
        <v>1400</v>
      </c>
      <c r="E21" s="47">
        <v>28.33</v>
      </c>
      <c r="F21" s="48">
        <v>35</v>
      </c>
      <c r="G21" s="52">
        <f t="shared" si="0"/>
        <v>39662</v>
      </c>
      <c r="H21" s="52">
        <f t="shared" si="1"/>
        <v>49000</v>
      </c>
      <c r="I21" s="20"/>
      <c r="J21" s="21">
        <v>333110</v>
      </c>
      <c r="K21" s="19"/>
    </row>
    <row r="22" spans="1:11" ht="16.5" thickBot="1" x14ac:dyDescent="0.3">
      <c r="A22" s="27">
        <v>9</v>
      </c>
      <c r="B22" s="31" t="s">
        <v>51</v>
      </c>
      <c r="C22" s="17" t="s">
        <v>32</v>
      </c>
      <c r="D22" s="18">
        <f>360+120</f>
        <v>480</v>
      </c>
      <c r="E22" s="47">
        <v>35.19</v>
      </c>
      <c r="F22" s="48">
        <v>38</v>
      </c>
      <c r="G22" s="52">
        <f t="shared" si="0"/>
        <v>16891.199999999997</v>
      </c>
      <c r="H22" s="52">
        <f t="shared" si="1"/>
        <v>18240</v>
      </c>
      <c r="I22" s="20"/>
      <c r="J22" s="21">
        <v>333110</v>
      </c>
      <c r="K22" s="19"/>
    </row>
    <row r="23" spans="1:11" ht="16.5" thickBot="1" x14ac:dyDescent="0.3">
      <c r="A23" s="28">
        <v>10</v>
      </c>
      <c r="B23" s="31" t="s">
        <v>52</v>
      </c>
      <c r="C23" s="15" t="s">
        <v>32</v>
      </c>
      <c r="D23" s="16">
        <f>360+120</f>
        <v>480</v>
      </c>
      <c r="E23" s="45">
        <v>32.409999999999997</v>
      </c>
      <c r="F23" s="46">
        <v>38</v>
      </c>
      <c r="G23" s="52">
        <f t="shared" si="0"/>
        <v>15556.8</v>
      </c>
      <c r="H23" s="52">
        <f t="shared" si="1"/>
        <v>18240</v>
      </c>
      <c r="I23" s="11"/>
      <c r="J23" s="21">
        <v>333110</v>
      </c>
      <c r="K23" s="2"/>
    </row>
    <row r="24" spans="1:11" ht="16.5" thickBot="1" x14ac:dyDescent="0.3">
      <c r="A24" s="27">
        <v>11</v>
      </c>
      <c r="B24" s="31" t="s">
        <v>58</v>
      </c>
      <c r="C24" s="23" t="s">
        <v>32</v>
      </c>
      <c r="D24" s="24">
        <v>170</v>
      </c>
      <c r="E24" s="47">
        <v>37.04</v>
      </c>
      <c r="F24" s="48">
        <v>45</v>
      </c>
      <c r="G24" s="52">
        <f t="shared" si="0"/>
        <v>6296.8</v>
      </c>
      <c r="H24" s="52">
        <f t="shared" si="1"/>
        <v>7650</v>
      </c>
      <c r="I24" s="20"/>
      <c r="J24" s="21">
        <v>333110</v>
      </c>
      <c r="K24" s="19"/>
    </row>
    <row r="25" spans="1:11" ht="16.5" thickBot="1" x14ac:dyDescent="0.3">
      <c r="A25" s="27">
        <v>12</v>
      </c>
      <c r="B25" s="31" t="s">
        <v>49</v>
      </c>
      <c r="C25" s="23" t="s">
        <v>32</v>
      </c>
      <c r="D25" s="24">
        <f>1000+200</f>
        <v>1200</v>
      </c>
      <c r="E25" s="47">
        <v>29.17</v>
      </c>
      <c r="F25" s="48">
        <v>35</v>
      </c>
      <c r="G25" s="52">
        <f t="shared" si="0"/>
        <v>35004</v>
      </c>
      <c r="H25" s="52">
        <f t="shared" si="1"/>
        <v>42000</v>
      </c>
      <c r="I25" s="20"/>
      <c r="J25" s="21">
        <v>333110</v>
      </c>
      <c r="K25" s="19"/>
    </row>
    <row r="26" spans="1:11" ht="16.5" thickBot="1" x14ac:dyDescent="0.3">
      <c r="A26" s="27">
        <v>13</v>
      </c>
      <c r="B26" s="31" t="s">
        <v>48</v>
      </c>
      <c r="C26" s="23" t="s">
        <v>32</v>
      </c>
      <c r="D26" s="24">
        <v>100</v>
      </c>
      <c r="E26" s="47">
        <v>23.15</v>
      </c>
      <c r="F26" s="48">
        <v>20</v>
      </c>
      <c r="G26" s="52">
        <f t="shared" si="0"/>
        <v>2315</v>
      </c>
      <c r="H26" s="52">
        <f t="shared" si="1"/>
        <v>2000</v>
      </c>
      <c r="I26" s="20"/>
      <c r="J26" s="21">
        <v>333110</v>
      </c>
      <c r="K26" s="19"/>
    </row>
    <row r="27" spans="1:11" ht="16.5" thickBot="1" x14ac:dyDescent="0.3">
      <c r="A27" s="27">
        <v>14</v>
      </c>
      <c r="B27" s="31" t="s">
        <v>57</v>
      </c>
      <c r="C27" s="23" t="s">
        <v>32</v>
      </c>
      <c r="D27" s="24">
        <f>50+10</f>
        <v>60</v>
      </c>
      <c r="E27" s="47">
        <v>120.83</v>
      </c>
      <c r="F27" s="48">
        <v>150</v>
      </c>
      <c r="G27" s="52">
        <f t="shared" si="0"/>
        <v>7249.8</v>
      </c>
      <c r="H27" s="52">
        <f t="shared" si="1"/>
        <v>9000</v>
      </c>
      <c r="I27" s="20"/>
      <c r="J27" s="21">
        <v>333110</v>
      </c>
      <c r="K27" s="19"/>
    </row>
    <row r="28" spans="1:11" ht="16.5" thickBot="1" x14ac:dyDescent="0.3">
      <c r="A28" s="27">
        <v>15</v>
      </c>
      <c r="B28" s="32" t="s">
        <v>53</v>
      </c>
      <c r="C28" s="23" t="s">
        <v>32</v>
      </c>
      <c r="D28" s="24">
        <f>50+14</f>
        <v>64</v>
      </c>
      <c r="E28" s="47">
        <v>54.17</v>
      </c>
      <c r="F28" s="48">
        <v>70</v>
      </c>
      <c r="G28" s="52">
        <f t="shared" si="0"/>
        <v>3466.88</v>
      </c>
      <c r="H28" s="52">
        <f t="shared" si="1"/>
        <v>4480</v>
      </c>
      <c r="I28" s="20"/>
      <c r="J28" s="21">
        <v>333110</v>
      </c>
      <c r="K28" s="19"/>
    </row>
    <row r="29" spans="1:11" ht="16.5" thickBot="1" x14ac:dyDescent="0.3">
      <c r="A29" s="33">
        <v>16</v>
      </c>
      <c r="B29" s="35" t="s">
        <v>56</v>
      </c>
      <c r="C29" s="34" t="s">
        <v>32</v>
      </c>
      <c r="D29" s="24">
        <v>10</v>
      </c>
      <c r="E29" s="47">
        <v>83.33</v>
      </c>
      <c r="F29" s="48">
        <v>100</v>
      </c>
      <c r="G29" s="52">
        <f t="shared" si="0"/>
        <v>833.3</v>
      </c>
      <c r="H29" s="52">
        <f t="shared" si="1"/>
        <v>1000</v>
      </c>
      <c r="I29" s="20"/>
      <c r="J29" s="21">
        <v>333110</v>
      </c>
      <c r="K29" s="19"/>
    </row>
    <row r="30" spans="1:11" ht="16.5" thickBot="1" x14ac:dyDescent="0.3">
      <c r="A30" s="27">
        <v>17</v>
      </c>
      <c r="B30" s="32" t="s">
        <v>50</v>
      </c>
      <c r="C30" s="23" t="s">
        <v>32</v>
      </c>
      <c r="D30" s="24">
        <f>100</f>
        <v>100</v>
      </c>
      <c r="E30" s="47">
        <v>18.52</v>
      </c>
      <c r="F30" s="48">
        <v>20</v>
      </c>
      <c r="G30" s="52">
        <f t="shared" si="0"/>
        <v>1852</v>
      </c>
      <c r="H30" s="52">
        <f t="shared" si="1"/>
        <v>2000</v>
      </c>
      <c r="I30" s="20"/>
      <c r="J30" s="21">
        <v>333110</v>
      </c>
      <c r="K30" s="19"/>
    </row>
    <row r="31" spans="1:11" ht="16.5" thickBot="1" x14ac:dyDescent="0.3">
      <c r="A31" s="37">
        <v>19</v>
      </c>
      <c r="B31" s="38" t="s">
        <v>54</v>
      </c>
      <c r="C31" s="34" t="s">
        <v>32</v>
      </c>
      <c r="D31" s="24">
        <v>50</v>
      </c>
      <c r="E31" s="47">
        <v>50</v>
      </c>
      <c r="F31" s="48">
        <v>70</v>
      </c>
      <c r="G31" s="52">
        <f t="shared" si="0"/>
        <v>2500</v>
      </c>
      <c r="H31" s="52">
        <f t="shared" si="1"/>
        <v>3500</v>
      </c>
      <c r="I31" s="20"/>
      <c r="J31" s="21">
        <v>333110</v>
      </c>
      <c r="K31" s="19"/>
    </row>
    <row r="32" spans="1:11" ht="16.5" thickBot="1" x14ac:dyDescent="0.3">
      <c r="A32" s="40">
        <v>20</v>
      </c>
      <c r="B32" s="35" t="s">
        <v>55</v>
      </c>
      <c r="C32" s="34" t="s">
        <v>32</v>
      </c>
      <c r="D32" s="24">
        <v>150</v>
      </c>
      <c r="E32" s="47">
        <v>32.409999999999997</v>
      </c>
      <c r="F32" s="48">
        <v>50</v>
      </c>
      <c r="G32" s="52">
        <f t="shared" si="0"/>
        <v>4861.4999999999991</v>
      </c>
      <c r="H32" s="52">
        <f t="shared" si="1"/>
        <v>7500</v>
      </c>
      <c r="I32" s="20"/>
      <c r="J32" s="21">
        <v>333110</v>
      </c>
      <c r="K32" s="19"/>
    </row>
    <row r="33" spans="1:11" ht="15" thickBot="1" x14ac:dyDescent="0.25">
      <c r="A33" s="39"/>
      <c r="B33" s="36" t="s">
        <v>9</v>
      </c>
      <c r="C33" s="49"/>
      <c r="D33" s="50">
        <f>SUM(D14:D32)</f>
        <v>10071</v>
      </c>
      <c r="E33" s="50"/>
      <c r="F33" s="50"/>
      <c r="G33" s="53">
        <f>SUM(G14:G32)</f>
        <v>189308.77999999997</v>
      </c>
      <c r="H33" s="53">
        <f>SUM(H14:H32)</f>
        <v>226000</v>
      </c>
      <c r="I33" s="49"/>
      <c r="J33" s="49"/>
      <c r="K33" s="49"/>
    </row>
    <row r="35" spans="1:11" ht="15" x14ac:dyDescent="0.2">
      <c r="A35" s="51" t="s">
        <v>60</v>
      </c>
    </row>
    <row r="37" spans="1:11" ht="15" x14ac:dyDescent="0.2">
      <c r="A37" s="1" t="s">
        <v>28</v>
      </c>
    </row>
    <row r="39" spans="1:11" ht="15" x14ac:dyDescent="0.2">
      <c r="A39" s="1" t="s">
        <v>29</v>
      </c>
    </row>
    <row r="41" spans="1:11" ht="15" x14ac:dyDescent="0.2">
      <c r="A41" s="1" t="s">
        <v>30</v>
      </c>
    </row>
  </sheetData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liudmila.raia</dc:creator>
  <cp:keywords/>
  <cp:lastModifiedBy>Ucitel</cp:lastModifiedBy>
  <cp:lastPrinted>2025-12-29T06:48:56Z</cp:lastPrinted>
  <dcterms:modified xsi:type="dcterms:W3CDTF">2025-12-29T07:10:09Z</dcterms:modified>
</cp:coreProperties>
</file>