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426"/>
  <workbookPr filterPrivacy="1"/>
  <bookViews>
    <workbookView xWindow="65416" yWindow="65416" windowWidth="29040" windowHeight="15840" activeTab="0"/>
  </bookViews>
  <sheets>
    <sheet name="Foaie2" sheetId="2" r:id="rId1"/>
    <sheet name="Sheet1" sheetId="3" r:id="rId2"/>
  </sheets>
  <definedNames>
    <definedName name="_xlnm.Print_Titles" localSheetId="0">'Foaie2'!$4:$7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<sst xmlns="http://schemas.openxmlformats.org/spreadsheetml/2006/main" count="710" uniqueCount="214">
  <si>
    <r>
      <t>Specificații de preț (F4.2)</t>
    </r>
    <r>
      <rPr>
        <sz val="13"/>
        <color rgb="FF4F81BD"/>
        <rFont val="Cambria"/>
        <family val="1"/>
      </rPr>
      <t xml:space="preserve"> </t>
    </r>
  </si>
  <si>
    <t>Cod CPV</t>
  </si>
  <si>
    <t>Denumirea bunurilor şi/sau a serviciilor</t>
  </si>
  <si>
    <t>Unitatea de măsură</t>
  </si>
  <si>
    <t>Canti-tatea</t>
  </si>
  <si>
    <t>Preţ unitar (fără TVA)</t>
  </si>
  <si>
    <t>Preţ unitar (cu TVA)</t>
  </si>
  <si>
    <t>Suma fara TVA</t>
  </si>
  <si>
    <t>Suma cu TVA</t>
  </si>
  <si>
    <t>Termenul de livrare/prestare</t>
  </si>
  <si>
    <t>33100000-1</t>
  </si>
  <si>
    <t>Material de control pentru EPOC Host cu 3 nivele nr 1</t>
  </si>
  <si>
    <t>buc</t>
  </si>
  <si>
    <t>ml</t>
  </si>
  <si>
    <t>La solicitarea cumparatrului</t>
  </si>
  <si>
    <t>Modelul Articolului</t>
  </si>
  <si>
    <t>Tara de origine</t>
  </si>
  <si>
    <t>Producatorul</t>
  </si>
  <si>
    <t>Specificarea tehnică deplină solicitată de către autoritatea contractantă</t>
  </si>
  <si>
    <t>Specificarea tehnică propusa de catre ofertant</t>
  </si>
  <si>
    <t>Standarde de referinţă</t>
  </si>
  <si>
    <t>Germania</t>
  </si>
  <si>
    <t>Siemens</t>
  </si>
  <si>
    <t>Material de control pentru EPOC Host cu 3 nivele nr 3</t>
  </si>
  <si>
    <t xml:space="preserve">Cupe proba 1,5 ml, cu capac (sample cups with lids) </t>
  </si>
  <si>
    <t xml:space="preserve">Consumabile reagenti p-u  analizatorul Biochimic automat ,,Dimension RxL Max,, </t>
  </si>
  <si>
    <t>compatibil cu nalizatorul Biochimic automat ,,Dimension RxL Max,,Ambalaj original de la producator, 5 buc per set</t>
  </si>
  <si>
    <t>ASSY CUVETTE WINDOW 5/PKG</t>
  </si>
  <si>
    <t xml:space="preserve">Cuvette cartridge </t>
  </si>
  <si>
    <t>compatibil cu nalizatorul Biochimic automat ,,Dimension RxL Max,, Ambalaj original de la producator, 12000 cuve per kit</t>
  </si>
  <si>
    <t>Reaction vessel</t>
  </si>
  <si>
    <t>compatibil cu nalizatorul Biochimic automat ,,Dimension RxL Max,, Ambalaj original de la producator, 1000 cupite per kit</t>
  </si>
  <si>
    <t>compatibil cu nalizatorul Biochimic automat ,,Dimension RxL Max,,Ambalaj original de la producator, 1000 buc per kit</t>
  </si>
  <si>
    <t xml:space="preserve">teste ambalate in flex  original de la producator p-u  analizatorul Biochimic automat ,,Dimension RxL Max,, </t>
  </si>
  <si>
    <t>teste ambalate in flex  original de la producator p-u  analizatorul Biochimic automat ,,Dimension RxL Max,, 480 teste per kit</t>
  </si>
  <si>
    <t>Trigliceride</t>
  </si>
  <si>
    <t xml:space="preserve">ALTI - ALT/GPT </t>
  </si>
  <si>
    <t>teste ambalate in flex  original de la producator p-u  analizatorul Biochimic automat ,,Dimension RxL Max,, 240 teste per kit</t>
  </si>
  <si>
    <t xml:space="preserve">AST - AST/GOT </t>
  </si>
  <si>
    <t xml:space="preserve">TBI - Total Bilirubin </t>
  </si>
  <si>
    <t xml:space="preserve">DBI - Direct Bilirubin </t>
  </si>
  <si>
    <t>teste ambalate in flex  original de la producator p-u  analizatorul Biochimic automat ,,Dimension RxL Max,, 320 teste per kit</t>
  </si>
  <si>
    <t xml:space="preserve">CREA2– Creatinine </t>
  </si>
  <si>
    <t xml:space="preserve">URCA - Uric Acid </t>
  </si>
  <si>
    <t xml:space="preserve">IRON – Iron </t>
  </si>
  <si>
    <t>ALB</t>
  </si>
  <si>
    <t>GLUC - Glucose</t>
  </si>
  <si>
    <t>teste ambalate in flex  original de la producator p-u  analizatorul Biochimic automat ,,Dimension RxL Max,, 1440 teste per kit</t>
  </si>
  <si>
    <t xml:space="preserve">TP - Total Protein </t>
  </si>
  <si>
    <t xml:space="preserve">BUN - Urea Nitrogen </t>
  </si>
  <si>
    <t>Alcaline phospatase FS IFCC</t>
  </si>
  <si>
    <t>DiaSys</t>
  </si>
  <si>
    <t>Teste pentru analizatorul  biochimic "Respons 910" cu codul de citire adaptat la aparartul respons 910 in amalalaj original de la producator                                                                                          Ambalaj: flacoane 4x200 ml.</t>
  </si>
  <si>
    <t>Teste pentru analizatorul  biochimic "Respons 910" cu codul de citire adaptat la aparartul respons 910 in ambalalaj original de la producator Ambalaj: flacoane 4x200 ml.</t>
  </si>
  <si>
    <t xml:space="preserve"> ALAT FS IFCC </t>
  </si>
  <si>
    <t>ASAT FS IFCC</t>
  </si>
  <si>
    <t>Teste pentru analizatorul  biochimic "Respons 910" cu codul de citire adaptat la aparartul respons 910 in amalalaj original de la producator                                                                                     Ambalaj: flacoane 4x200 ml.</t>
  </si>
  <si>
    <t>Bilirubina auto total FS</t>
  </si>
  <si>
    <t>Teste pentru analizatorul  biochimic "Respons 910" cu codul de citire adaptat la aparartul respons 910 in amalalaj original de la producator                                                                                                        Ambalaj: flacoane 4x200 ml</t>
  </si>
  <si>
    <t>Bilirubina auto direct FS</t>
  </si>
  <si>
    <t>Alfa-amilaza CCFS</t>
  </si>
  <si>
    <t>Teste pentru analizatorul  biochimic "Respons 910" cu codul de citire adaptat la aparartul respons 910 in amalalaj original de la producator                                                                                                        Ambalaj: flacoane 4x120 ml</t>
  </si>
  <si>
    <t>Createnina FS</t>
  </si>
  <si>
    <t>Teste pentru analizatorul  biochimic "Respons 910" cu codul de citire adaptat la aparartul respons 910 in amalalaj original de la producator                                                                               Ambalaj: flacoane 4x200 ml.</t>
  </si>
  <si>
    <t>Urea FS</t>
  </si>
  <si>
    <t>Glucoza GOD FS</t>
  </si>
  <si>
    <t>Cholesterol FS</t>
  </si>
  <si>
    <t>Trigliceride FS</t>
  </si>
  <si>
    <t>Proteina totala FS</t>
  </si>
  <si>
    <t>Gamma GTP FS IFCC</t>
  </si>
  <si>
    <t>Uric acid FS TOOS</t>
  </si>
  <si>
    <t>HDL-C Immuno FS</t>
  </si>
  <si>
    <t>CK- MB</t>
  </si>
  <si>
    <t xml:space="preserve">  Teste pentru analizatorul  biochimic "Respons 910" cu codul de citire adaptat la aparartul respons 910 in amalalaj original de la producator                                                                                    Ambalaj: 4x120ml</t>
  </si>
  <si>
    <t>LDL FS IFCC</t>
  </si>
  <si>
    <t>Iron FS Ferene</t>
  </si>
  <si>
    <t xml:space="preserve">Albumin </t>
  </si>
  <si>
    <t>Teste pentru analizatorul  biochimic "Respons 910" cu codul de citire adaptat la aparartul respons 910 in amalalaj original de la producator                                                                                Ambalaj: flacoane 4x200 ml.</t>
  </si>
  <si>
    <t>CRP FS</t>
  </si>
  <si>
    <t>Rheumatoid Factor FS</t>
  </si>
  <si>
    <t>Teste pentru analizatorul  biochimic "Respons 910" cu codul de citire adaptat la aparartul respons 910 in amalalaj original de la producator                                                                                Ambalaj: flacoane 4x100 ml.</t>
  </si>
  <si>
    <t>Cleaner A</t>
  </si>
  <si>
    <t>Teste pentru analizatorul  biochimic "Respons 910" cu codul de citire adaptat la aparartul respons 910 in amalalaj original de la producator                                                                                Ambalaj: flacoane 4x60 ml.</t>
  </si>
  <si>
    <t>Cleaner B</t>
  </si>
  <si>
    <t xml:space="preserve">Kit cuvvete sector for respons 910 </t>
  </si>
  <si>
    <t>Cuve pentru testari biochimice ,ambalaj 3840pcs/box =256 cuvvete sector original de la producator adaptat pentru analizatorul respons 910l</t>
  </si>
  <si>
    <t xml:space="preserve"> pentru testari biochimice ,ambalaj 3840pcs/box =256 cuvvete sector original de la producator adaptat pentru analizatorul respons 910l</t>
  </si>
  <si>
    <t xml:space="preserve">Trucal U </t>
  </si>
  <si>
    <t>Ambalaj: flacoane 20x3ml. (alat albumina,fosfataza alcalina amilaza asat bilirubina totata  si directa calciu colesterol CF NAK creatinin gamagtp, fier mg  amilaza pancreatica Na K Cl proteina totala trigliceride urea acid uric)adaptat pentru analizatorul biochimic respons 910</t>
  </si>
  <si>
    <t>Calibrator pentru CK- MB</t>
  </si>
  <si>
    <t>Trucal CK-MB</t>
  </si>
  <si>
    <t>Ambalaj: 6x1ml original de la producato,r  pentru analizatorul  biochimic "Respons 910"</t>
  </si>
  <si>
    <t>HDL-C LDL-C Selec Lipid calibrator</t>
  </si>
  <si>
    <t>Ambalaj: 3x2ml original de la producator , pentru analizatorul  biochimic "Respons 910"</t>
  </si>
  <si>
    <t>Trucal Lipid calibrato</t>
  </si>
  <si>
    <t xml:space="preserve">PCR Calibrator cu 5 nivele </t>
  </si>
  <si>
    <t>ambalaj 5x2ml original de la producator, pentru analizatorul  biochimic "Respons 910"</t>
  </si>
  <si>
    <t>Trucal CRP</t>
  </si>
  <si>
    <t xml:space="preserve">calibrator RF cu 5 nivele </t>
  </si>
  <si>
    <t>Trucal RF</t>
  </si>
  <si>
    <t>ambalaj 5x1ml  original d la producator, pentru analizatorul  biochimic "Respons 910"</t>
  </si>
  <si>
    <t>Ser control normal bazat pe ser uman</t>
  </si>
  <si>
    <t>Trulab N</t>
  </si>
  <si>
    <t>ambalaj flacon 5ml certificat de origine pentru produs  pentru testari biochimice(alat albumina,fosfataza alcalina amilaza asat bilirubina totata  si directa calciu colesterol CF NAK creatinin gamagtp, fier mg  amilaza pancreatica Na K Cl proteina totala trigliceride urea acid uric)adaptat pentru analizatorul biochimic respons 910</t>
  </si>
  <si>
    <t>Ser control patologic  bazat pe ser uman</t>
  </si>
  <si>
    <t>Trulab P</t>
  </si>
  <si>
    <t>ambalaj flacon 5ml certificat de origine pentru produs pentru testari biochimice (alat albumina,fosfataza alcalina amilaza asat bilirubina totata  si directa calciu colesterol CF NAK creatinin gamagtp, fier mg  amilaza pancreatica Na K Cl proteina totala trigliceride urea acid uric)adaptat pentru analizatorul biochimic respons 910</t>
  </si>
  <si>
    <t>Control pentru  probele Reumatice Trulab Protein Level 1</t>
  </si>
  <si>
    <t>Trulab Protein Level 1</t>
  </si>
  <si>
    <t>ambalaj 3x 1 ml, pentru analizatorul  biochimic "Respons 910"</t>
  </si>
  <si>
    <t>Control pentru  probele Reumatice Trulab Protein Level 2</t>
  </si>
  <si>
    <t>Trulab Protein Level 2</t>
  </si>
  <si>
    <t>Antistreptolysin O FS</t>
  </si>
  <si>
    <t>pentru analizatorul  biochimic "Respons 910</t>
  </si>
  <si>
    <t xml:space="preserve">Calibrator ASO liquid satibil cu 5 nivele </t>
  </si>
  <si>
    <t>Trucal ASO</t>
  </si>
  <si>
    <t>ambalaj 5x1ml  pentru analizatorul  biochimic "Respons 910"</t>
  </si>
  <si>
    <t>Calibrator pentru testele de ASO, ambalaj 5x1ml  pentru analizatorul  biochimic "Respons 910"</t>
  </si>
  <si>
    <t>pentru citirea rezultatelor la analizatorul biochimic respons 910  certificat de origine de la producator</t>
  </si>
  <si>
    <t>Proba (ac de dozare)</t>
  </si>
  <si>
    <t>Photometer lamp</t>
  </si>
  <si>
    <t>Probe</t>
  </si>
  <si>
    <t>pentru dozarea probelor si reagentilor la analizatorul biochimic respons 910  certificat de origine de la producator</t>
  </si>
  <si>
    <t>Ac pentru dozarea probelor si reagentilor la analizatorul biochimic respons 910  certificat de origine de la producator</t>
  </si>
  <si>
    <t>Water filter (porexfilter)</t>
  </si>
  <si>
    <t xml:space="preserve">pentru stoparea impuritatilor apei purificate la analizatorul biochimic respons 910 certificat de origine de la producator </t>
  </si>
  <si>
    <t>Tromborel S</t>
  </si>
  <si>
    <t>Reactiv liofilizat de tromboplastina extras din placenta umana pentru determinarea timpului de protrombina (PT) conform metodei Quick, dar si determinarea activitatii factorilor de coagulare ai caii extrinseci de coagulare (II, V, VII, X) atunci cand este folosit impreuna cu plasma deficitara de factor. Sa permita determinarea concomitenta a parametrilor derivati din PT: raportul protrombinic (PR), activitatea protrombinica (PA) si raportul international normalizat (INR). Fiecare lot de reactiv trebuie să fie insotit de un tabel de valori pentru ISI pe categorii de instrumente automate.reactiv sub forma liofilizata cu impachetare originala de la producator10x10 ml,Compozitie:Tromboplastina din placenta umana liofilizata,Clorura de calciu,Stabilitate si stocare:min 5 zile la 2 - 8°C (dupa reconstituire)- pentru cuagulometrul automat Sysmex CA-660 (Sistem Inchis)</t>
  </si>
  <si>
    <t>Actin FS</t>
  </si>
  <si>
    <t>Reactiv lichid pentru determinarea timpului de tromboplastina partial activata (APTT) in plasma citrate, dar si activitatii factorilor de coagulare ai caii intrinseci de coagulare (VIII, IX, XI, XII) atunci cand este folosit impreuna cu plasma deficitara de factor. Sa permita determinarea concomitenta a raportului de tromboplastina partial activata.reactiv sub forma lichida cu impachetare originalade la producator 10x2;Compozitie: Fosfatide din soia purificate in acid elagic, solutie tampon, Stabilizatori, Conservanti. Stabilitate si stocare:min 7 zile la (2 - 8°C ). pentru cuagulometrul automat Sysmex CA-660 (Sistem Inchis)</t>
  </si>
  <si>
    <t>Calcium chloride solution 0.025 mol/l</t>
  </si>
  <si>
    <t>Reactiv suplimentar pentru determinarea timpului de tromboplastina partial activate (APTT).Prezentare:Reactiv sub forma lichida cu impachetare originala de la producator 10 x 15 ml;Compozitie: solutie CaCl2 0.025 mol/l. Stabilitate si stocare:min 8 saptamani la (2 - 25°C) pentru cuagulometrul automat Sysmex CA-660 (Sistem Inchis)</t>
  </si>
  <si>
    <t>Thrombin reagent</t>
  </si>
  <si>
    <t>Reactiv liofilizat pentru determinarea fibrinogenului in plasma conform metodei Clauss modificate (fara dilutie). Reactiv ce nu mai presupune dilutia preliminara a plasmei cu tampon imidazol 1:10.Impachetare 10x1ml Compozitie: Trombina bovina 100 NIH, tampon si stabilizatori. Stabilitate si stocare:  5 zile la 2 - 8°C (dupa reconstituire),  2 luni la ≤ - 20°C (dupa reconstituire)</t>
  </si>
  <si>
    <t>Owren's Veronal Buffer</t>
  </si>
  <si>
    <t>Reactiv suplimentar pentru determinarea testului de fibrinogen.Impachetare: 10 Flacoane  x 15 mL.Compozitie: sodium barbital si sodium chloride, pH 7.35. Stabilitate si stocare: 8 saptamani la 2-8°C pentru cuagulometrul automat Sysmex CA-660 (Sistem Inchis)</t>
  </si>
  <si>
    <t>PT Multicalibrator</t>
  </si>
  <si>
    <t>Set de 6 calibratori pentru trasarea curbei de calibrare pentru activitatea protrombinica (AP) si raportul international normalizat (INR). Sa permita determinarea automata a valorii ISI a instrumentului folosit si a valorii plasmei cu activitate protrombinica de 100%. Fiecare lot de reactiv va fi insotit de un tabel de valori pentru AP si INR pentru fiecare din cei 6 calibratori, pe categorii de reactiv de tromboplastina si instrumente automate.Prezentare:Set de 6 calibratori sub forma liofilizata cu impachetare originala de la producator 6x 1ml;Compozitie: Plasma umana liofilizata si stabilizata cu tampon. Stabilitate si stocare: min 4 saptamani la ≤ -18°C. pentru cuagulometrul automat Sysmex CA-660 (Sistem Inchis)</t>
  </si>
  <si>
    <t>Standard Human Plasma</t>
  </si>
  <si>
    <t>Set de 10 fl calibratori liofilizati pentru trasarea curbei de calibrare a fibrinogenului, testelor speciale, si a testelor de cagulare ce necesita calibrare. Fiecare lot de reactiv este insotit de un tabel de valori pentru toate testele, pe categorii de instrumente. Impachetare: 10 x 1 mL.  Compozitie: Plasma umana liofilizata si diluata si stabilizata cu tampon. Stabilitate si stocare: 4 saptamani la ≤ -18°C. pentru cuagulometrul automat Sysmex CA-660 (Sistem Inchis)</t>
  </si>
  <si>
    <t>Control Plasma N</t>
  </si>
  <si>
    <t>Set. Control liofilizat de plasma umana pentru verificarea preciziei si deviatiei analitice a testelor PT, APTT, fibrinogen si a testelor speciale (a Proteinei C, Proteinei S libere si a Antitrombinei) in intervalul normal. Fiecare lot de control va fi insotit de un tabel de valori pentru toate testele pe categorii de reactivi si instrumente.Prezentare:Reactiv sub forma liofilizata cu impachetare originala 10 x 1ml;Compozitie: Plasma umana obtinuta de la donatori de sange sanatosi si stabilizata cu tampon HEPES.Stabilitate si stocare: min 4 saptamani la -20°C (dupa reconstituire). pentru cuagulometrul automat Sysmex CA-660 (Sistem Inchis)</t>
  </si>
  <si>
    <t>Control Plasma P</t>
  </si>
  <si>
    <t>Set. Control liofilizat de plasma umana pentru verificarea preciziei si deviatiei analitice a testelor PT, fibrinogen si a testelor speciale (a Proteinei C, Proteinei S libere si a Antitrombinei) in intervalul patologic. Fiecare lot de control este insotit de un tabel de valori pentru toate testele pe categorii de reactivi si instrumente.Prezentare:Reactiv sub forma liofilizata cu impachetare originala de la Producator 10 x 1ml;Compozitie: Plasma umana obtinuta de la donatori de sange sanatosi si stabilizata cu tampon HEPES.Stabilitate si stocare: min 4 saptamani la -20°C (dupa reconstituire). pentru cuagulometrul automat Sysmex CA-660 (Sistem Inchis)</t>
  </si>
  <si>
    <t>Ci-Trol 2 PTZ</t>
  </si>
  <si>
    <t>Set. Plasma de control folosita pentru verificarea valorilor patologice de PT si  de timp de APTT Prezentare:Reactiv sub forma liofilizata cu impachetare  originala de la producator 10 x 1ml;Compozitie: Plasma umana liofilizata, conservanti si tampon;Stabilitate si stocare: 8 ore la 15 - 25°C (flacon inchis)16 ore la 4°C (flacon inchis)</t>
  </si>
  <si>
    <t>CA Clean II</t>
  </si>
  <si>
    <t>Set. Solutie de spalare si deproteinzarie a acelor de pipetare. Compozitie: Acid Hidrocloric 0.16%, Surfactant Non-ionic 0.50%.Impachetare originala de la Producator 1 fl x 500 ml.  Stabilitate: pana la data inscriptionata pe ambalaj. Stocare: 2 luni 5-35°C. pentru cuagulometrul automat Sysmex CA-660 (Sistem Inchis)</t>
  </si>
  <si>
    <t>CA Clean I</t>
  </si>
  <si>
    <t>Set. Solutie de spalare Compozitie: Hipocloride de sodiu de concentratie 1% .Impachetare originala de la producator 1x 50 ml.  pentru cuagulometrul automat Sysmex CA-660 (Sistem Inchis</t>
  </si>
  <si>
    <t>CUVETTE SUC-400A</t>
  </si>
  <si>
    <t>Cuvettes</t>
  </si>
  <si>
    <t>Set. Cuve de reactie din plastic siliconat compatibile cu analizorul Sysmex CA – 660 sistem inchis.Impachetrae originala de la producator: 1 set 3000 cuve. pentru cuagulometrul automat Sysmex CA-660 (Sistem Inchis)</t>
  </si>
  <si>
    <t xml:space="preserve">Sample cups p-u eprubete 1,5 ml  </t>
  </si>
  <si>
    <t xml:space="preserve">Cuvvete window(ferestre).  </t>
  </si>
  <si>
    <t xml:space="preserve">Cuvette cartridge 
</t>
  </si>
  <si>
    <t>Consumabile, piese de schimb si reagenti p-u  aparatul Epoc Host</t>
  </si>
  <si>
    <t xml:space="preserve">Teste BGEM </t>
  </si>
  <si>
    <t>Consumabile , reagenti p-u  analizatorul Biochimic automat ,,Dimension RxL Max,, (sistem inchis)</t>
  </si>
  <si>
    <t xml:space="preserve">Cholesterol </t>
  </si>
  <si>
    <t xml:space="preserve">Trigliceride </t>
  </si>
  <si>
    <t xml:space="preserve">ALAT </t>
  </si>
  <si>
    <t>ASAT</t>
  </si>
  <si>
    <t xml:space="preserve">Total Bilirubin </t>
  </si>
  <si>
    <t xml:space="preserve">Direct Bilirubin  </t>
  </si>
  <si>
    <t xml:space="preserve">Creatinin </t>
  </si>
  <si>
    <t xml:space="preserve">Ureia Nitrogen  </t>
  </si>
  <si>
    <t xml:space="preserve">Acid uric </t>
  </si>
  <si>
    <t xml:space="preserve">Iron </t>
  </si>
  <si>
    <t xml:space="preserve">Glucoza </t>
  </si>
  <si>
    <t xml:space="preserve">Proteina totala </t>
  </si>
  <si>
    <t>Consumabile, reagenti p-u  analizatorul Biochimic automat ,,Respons 910,,  (sistem inchis)</t>
  </si>
  <si>
    <t xml:space="preserve">ALAT FS IFCC </t>
  </si>
  <si>
    <t>ASLO</t>
  </si>
  <si>
    <t xml:space="preserve">MultiCalibrator universal </t>
  </si>
  <si>
    <t>Photometr lamp</t>
  </si>
  <si>
    <t>Water filter</t>
  </si>
  <si>
    <t>Consumabile, reagenti pentru cuagulometrul automat Sysmex CA-660 (Sistem Inchis)</t>
  </si>
  <si>
    <t>Calibrator CHEM I</t>
  </si>
  <si>
    <t>Cholesterol calibrator</t>
  </si>
  <si>
    <t xml:space="preserve">TBIL/DBIL calibrator </t>
  </si>
  <si>
    <t>Lotul 1</t>
  </si>
  <si>
    <t>Total Lot 1</t>
  </si>
  <si>
    <t>Lotul 2</t>
  </si>
  <si>
    <t>HbA1c net FS 4x100</t>
  </si>
  <si>
    <t>set</t>
  </si>
  <si>
    <t>HbA1c net Hemolysing Solution 4x200</t>
  </si>
  <si>
    <t>TruCal HbA1c net 2x0,3 ml</t>
  </si>
  <si>
    <t>TruLab HbA1c net Level 1  6x1 ml</t>
  </si>
  <si>
    <t>TruLab HbA1c net Level 2  6x1 ml</t>
  </si>
  <si>
    <t>Reagent Tray Cover Respons 910</t>
  </si>
  <si>
    <t>Lotul 7</t>
  </si>
  <si>
    <t>Total Lot 2</t>
  </si>
  <si>
    <t>Total Lot 7</t>
  </si>
  <si>
    <t>Total Lot 10</t>
  </si>
  <si>
    <t>Lotul 10</t>
  </si>
  <si>
    <t>Lotul 11</t>
  </si>
  <si>
    <t>Cartuș de măsurare pentru 750 de teste</t>
  </si>
  <si>
    <t>Teste de spalare</t>
  </si>
  <si>
    <t>Rola hirtie termosensibila</t>
  </si>
  <si>
    <t>Seringi de heparina cu Litiu</t>
  </si>
  <si>
    <t>33000000-0</t>
  </si>
  <si>
    <t>Consumabile si reagenti p-u  aparatul Rapid Point 500</t>
  </si>
  <si>
    <t>Total Lot 11</t>
  </si>
  <si>
    <t>Total Loturi</t>
  </si>
  <si>
    <t xml:space="preserve">Numărul licitaţiei: </t>
  </si>
  <si>
    <t>Data: „22” decembrie 2020</t>
  </si>
  <si>
    <t>Alternativa nr.: ___________</t>
  </si>
  <si>
    <t>Denumirea licitatiei:</t>
  </si>
  <si>
    <t>Pagina:  1 din 1</t>
  </si>
  <si>
    <t>Lot: 1,2,7,10,11</t>
  </si>
  <si>
    <t>Consumabile de laborator (sistem inchis) pentru anul 2021</t>
  </si>
  <si>
    <r>
      <t xml:space="preserve">Semnat:_______________ Numele, Prenumele:        </t>
    </r>
    <r>
      <rPr>
        <b/>
        <sz val="12"/>
        <color theme="1"/>
        <rFont val="Times New Roman"/>
        <family val="1"/>
      </rPr>
      <t xml:space="preserve">Turcanu Dorel </t>
    </r>
    <r>
      <rPr>
        <sz val="12"/>
        <color theme="1"/>
        <rFont val="Times New Roman"/>
        <family val="1"/>
      </rPr>
      <t xml:space="preserve">         În calitate de:   </t>
    </r>
    <r>
      <rPr>
        <b/>
        <sz val="12"/>
        <color theme="1"/>
        <rFont val="Times New Roman"/>
        <family val="1"/>
      </rPr>
      <t>Reprezentant vanzari</t>
    </r>
  </si>
  <si>
    <r>
      <t xml:space="preserve">Ofertantul:  </t>
    </r>
    <r>
      <rPr>
        <b/>
        <sz val="12"/>
        <color theme="1"/>
        <rFont val="Times New Roman"/>
        <family val="1"/>
      </rPr>
      <t>I.C.S. ”D IAMEDIX IMPEX” S.R.L</t>
    </r>
    <r>
      <rPr>
        <sz val="12"/>
        <color theme="1"/>
        <rFont val="Times New Roman"/>
        <family val="1"/>
      </rPr>
      <t xml:space="preserve">.      Adresa:   </t>
    </r>
    <r>
      <rPr>
        <b/>
        <sz val="12"/>
        <color theme="1"/>
        <rFont val="Times New Roman"/>
        <family val="1"/>
      </rPr>
      <t xml:space="preserve">mun. Chisinau, str. 31 august 1989, 108/2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</si>
</sst>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Red]0.00"/>
  </numFmts>
  <fonts count="33">
    <font>
      <sz val="11"/>
      <color theme="1"/>
      <name val="Calibri"/>
      <family val="2"/>
      <scheme val="minor"/>
    </font>
    <font>
      <sz val="10"/>
      <name val="Arial"/>
      <family val="2"/>
    </font>
    <font>
      <sz val="13"/>
      <color rgb="FF4F81BD"/>
      <name val="Cambria"/>
      <family val="1"/>
    </font>
    <font>
      <b/>
      <sz val="13"/>
      <color rgb="FF4F81BD"/>
      <name val="Cambria"/>
      <family val="1"/>
    </font>
    <font>
      <b/>
      <sz val="12"/>
      <color theme="1"/>
      <name val="Times New Roman"/>
      <family val="1"/>
    </font>
    <font>
      <sz val="11"/>
      <color rgb="FF000000"/>
      <name val="Times New Roman"/>
      <family val="1"/>
    </font>
    <font>
      <sz val="12"/>
      <color theme="1"/>
      <name val="Times New Roman"/>
      <family val="1"/>
    </font>
    <font>
      <sz val="10"/>
      <color rgb="FF000000"/>
      <name val="Times New Roman"/>
      <family val="1"/>
    </font>
    <font>
      <sz val="10"/>
      <color theme="1"/>
      <name val="Times New Roman"/>
      <family val="1"/>
    </font>
    <font>
      <sz val="9"/>
      <color theme="1"/>
      <name val="Arial"/>
      <family val="2"/>
    </font>
    <font>
      <sz val="10"/>
      <color theme="1"/>
      <name val="Arial"/>
      <family val="2"/>
    </font>
    <font>
      <sz val="9"/>
      <color rgb="FF000000"/>
      <name val="Arial"/>
      <family val="2"/>
    </font>
    <font>
      <sz val="9"/>
      <color indexed="8"/>
      <name val="Arial"/>
      <family val="2"/>
    </font>
    <font>
      <sz val="9"/>
      <color theme="1"/>
      <name val="Calibri"/>
      <family val="2"/>
      <scheme val="minor"/>
    </font>
    <font>
      <sz val="11"/>
      <color theme="1"/>
      <name val="Times New Roman"/>
      <family val="1"/>
    </font>
    <font>
      <sz val="9"/>
      <color rgb="FF000000"/>
      <name val="Calibri"/>
      <family val="2"/>
      <scheme val="minor"/>
    </font>
    <font>
      <b/>
      <sz val="11"/>
      <color theme="1"/>
      <name val="Calibri"/>
      <family val="2"/>
      <scheme val="minor"/>
    </font>
    <font>
      <b/>
      <sz val="10"/>
      <color theme="1"/>
      <name val="Times New Roman"/>
      <family val="1"/>
    </font>
    <font>
      <sz val="12"/>
      <name val="Times New Roman"/>
      <family val="1"/>
    </font>
    <font>
      <sz val="10"/>
      <name val="Times New Roman"/>
      <family val="1"/>
    </font>
    <font>
      <sz val="11"/>
      <name val="Calibri"/>
      <family val="2"/>
      <scheme val="minor"/>
    </font>
    <font>
      <sz val="11"/>
      <name val="Times New Roman"/>
      <family val="1"/>
    </font>
    <font>
      <sz val="9"/>
      <name val="Calibri"/>
      <family val="2"/>
      <scheme val="minor"/>
    </font>
    <font>
      <sz val="9"/>
      <name val="Arial"/>
      <family val="2"/>
    </font>
    <font>
      <b/>
      <sz val="10"/>
      <color theme="1"/>
      <name val="Calibri"/>
      <family val="2"/>
      <scheme val="minor"/>
    </font>
    <font>
      <sz val="10"/>
      <color theme="1"/>
      <name val="Calibri"/>
      <family val="2"/>
      <scheme val="minor"/>
    </font>
    <font>
      <sz val="11"/>
      <color rgb="FFFF0000"/>
      <name val="Calibri"/>
      <family val="2"/>
      <scheme val="minor"/>
    </font>
    <font>
      <sz val="10"/>
      <color rgb="FFFF0000"/>
      <name val="Times New Roman"/>
      <family val="1"/>
    </font>
    <font>
      <b/>
      <sz val="11"/>
      <color rgb="FFFF0000"/>
      <name val="Calibri"/>
      <family val="2"/>
      <scheme val="minor"/>
    </font>
    <font>
      <b/>
      <sz val="10"/>
      <color rgb="FFFF0000"/>
      <name val="Times New Roman"/>
      <family val="1"/>
    </font>
    <font>
      <b/>
      <sz val="16"/>
      <color theme="1"/>
      <name val="Times New Roman"/>
      <family val="1"/>
    </font>
    <font>
      <b/>
      <sz val="11"/>
      <color theme="1"/>
      <name val="Times New Roman"/>
      <family val="1"/>
    </font>
    <font>
      <b/>
      <sz val="11"/>
      <color rgb="FFFF0000"/>
      <name val="Times New Roman"/>
      <family val="1"/>
    </font>
  </fonts>
  <fills count="7">
    <fill>
      <patternFill/>
    </fill>
    <fill>
      <patternFill patternType="gray125"/>
    </fill>
    <fill>
      <patternFill patternType="solid">
        <fgColor rgb="FFFFFFFF"/>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25">
    <border>
      <left/>
      <right/>
      <top/>
      <bottom/>
      <diagonal/>
    </border>
    <border>
      <left style="thin"/>
      <right style="thin"/>
      <top style="thin"/>
      <bottom style="thin"/>
    </border>
    <border>
      <left style="thin"/>
      <right style="thin"/>
      <top style="thin"/>
      <bottom/>
    </border>
    <border>
      <left style="thin"/>
      <right style="medium"/>
      <top style="thin"/>
      <bottom style="thin"/>
    </border>
    <border>
      <left style="medium"/>
      <right style="thin"/>
      <top style="thin"/>
      <bottom style="thin"/>
    </border>
    <border>
      <left/>
      <right style="medium"/>
      <top/>
      <bottom style="medium"/>
    </border>
    <border>
      <left style="thin"/>
      <right style="thin"/>
      <top/>
      <bottom style="thin"/>
    </border>
    <border>
      <left style="medium"/>
      <right style="medium"/>
      <top style="medium"/>
      <bottom style="medium"/>
    </border>
    <border>
      <left style="thin"/>
      <right style="medium"/>
      <top style="thin"/>
      <bottom/>
    </border>
    <border>
      <left style="thin"/>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bottom/>
    </border>
    <border>
      <left/>
      <right style="thin"/>
      <top/>
      <bottom style="thin"/>
    </border>
    <border>
      <left/>
      <right/>
      <top/>
      <bottom style="thin"/>
    </border>
    <border>
      <left/>
      <right style="medium"/>
      <top/>
      <bottom style="thin"/>
    </border>
    <border>
      <left style="thin"/>
      <right/>
      <top/>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134">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1" xfId="0" applyBorder="1" applyAlignment="1">
      <alignment horizontal="left" vertical="center" wrapText="1"/>
    </xf>
    <xf numFmtId="0" fontId="0" fillId="0" borderId="2" xfId="0" applyBorder="1" applyAlignment="1">
      <alignment horizontal="center" vertical="center"/>
    </xf>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0" fontId="5" fillId="0" borderId="3" xfId="0" applyFont="1" applyBorder="1" applyAlignment="1">
      <alignment vertical="center" wrapText="1"/>
    </xf>
    <xf numFmtId="0" fontId="6" fillId="0" borderId="4" xfId="0" applyFont="1" applyBorder="1" applyAlignment="1">
      <alignment horizontal="center" vertical="center" wrapText="1"/>
    </xf>
    <xf numFmtId="0" fontId="0" fillId="0" borderId="1" xfId="0" applyFont="1" applyBorder="1" applyAlignment="1">
      <alignment horizontal="left" vertical="center" wrapText="1"/>
    </xf>
    <xf numFmtId="0" fontId="7" fillId="0" borderId="0" xfId="0" applyFont="1"/>
    <xf numFmtId="0" fontId="9" fillId="2" borderId="5" xfId="0" applyFont="1" applyFill="1" applyBorder="1" applyAlignment="1">
      <alignment vertical="center" wrapText="1"/>
    </xf>
    <xf numFmtId="0" fontId="7" fillId="0" borderId="0" xfId="0" applyFont="1" applyAlignment="1">
      <alignment wrapText="1"/>
    </xf>
    <xf numFmtId="0" fontId="0" fillId="0" borderId="0" xfId="0" applyAlignment="1">
      <alignment horizontal="center" vertical="center" wrapText="1"/>
    </xf>
    <xf numFmtId="0" fontId="8" fillId="0" borderId="0" xfId="0" applyFont="1" applyAlignment="1">
      <alignment vertical="center" wrapText="1"/>
    </xf>
    <xf numFmtId="0" fontId="10" fillId="0" borderId="0" xfId="0" applyFont="1"/>
    <xf numFmtId="0" fontId="9" fillId="0" borderId="0" xfId="0" applyFont="1"/>
    <xf numFmtId="0" fontId="0" fillId="0" borderId="1" xfId="0" applyBorder="1" applyAlignment="1">
      <alignment wrapText="1"/>
    </xf>
    <xf numFmtId="0" fontId="11" fillId="0" borderId="0" xfId="0" applyFont="1"/>
    <xf numFmtId="0" fontId="12" fillId="3" borderId="1" xfId="0" applyFont="1" applyFill="1" applyBorder="1" applyAlignment="1">
      <alignment horizontal="left" vertical="center" wrapText="1"/>
    </xf>
    <xf numFmtId="0" fontId="0" fillId="0" borderId="1" xfId="0" applyBorder="1" applyAlignment="1">
      <alignment vertical="center" wrapText="1"/>
    </xf>
    <xf numFmtId="0" fontId="13" fillId="0" borderId="2" xfId="0" applyFont="1" applyBorder="1" applyAlignment="1">
      <alignment vertical="center" wrapText="1"/>
    </xf>
    <xf numFmtId="0" fontId="14" fillId="0" borderId="6" xfId="0" applyFont="1" applyBorder="1" applyAlignment="1">
      <alignment vertical="center" wrapText="1"/>
    </xf>
    <xf numFmtId="0" fontId="7" fillId="0" borderId="7" xfId="0" applyFont="1" applyBorder="1" applyAlignment="1">
      <alignment vertical="center" wrapText="1"/>
    </xf>
    <xf numFmtId="0" fontId="15" fillId="0" borderId="1" xfId="0" applyFont="1" applyBorder="1" applyAlignment="1">
      <alignment wrapText="1"/>
    </xf>
    <xf numFmtId="0" fontId="0" fillId="0" borderId="1" xfId="0" applyBorder="1"/>
    <xf numFmtId="0" fontId="5" fillId="0" borderId="8" xfId="0" applyFont="1" applyBorder="1" applyAlignment="1">
      <alignment vertical="center" wrapText="1"/>
    </xf>
    <xf numFmtId="0" fontId="0" fillId="0" borderId="6" xfId="0" applyBorder="1" applyAlignment="1">
      <alignment horizontal="center" vertical="center"/>
    </xf>
    <xf numFmtId="164" fontId="0" fillId="0" borderId="6" xfId="0" applyNumberFormat="1" applyBorder="1" applyAlignment="1">
      <alignment horizontal="center" vertical="center"/>
    </xf>
    <xf numFmtId="0" fontId="5" fillId="0" borderId="1" xfId="0" applyFont="1" applyBorder="1" applyAlignment="1">
      <alignment vertical="center" wrapText="1"/>
    </xf>
    <xf numFmtId="0" fontId="6" fillId="0" borderId="1" xfId="0" applyFont="1" applyBorder="1" applyAlignment="1">
      <alignment horizontal="center" vertical="center" wrapText="1"/>
    </xf>
    <xf numFmtId="49" fontId="8" fillId="0" borderId="1" xfId="0" applyNumberFormat="1" applyFont="1" applyBorder="1" applyAlignment="1">
      <alignment vertical="center" wrapText="1"/>
    </xf>
    <xf numFmtId="0" fontId="8" fillId="0" borderId="1" xfId="0" applyFont="1" applyBorder="1" applyAlignment="1">
      <alignment vertical="center" wrapText="1"/>
    </xf>
    <xf numFmtId="49" fontId="8" fillId="0" borderId="1" xfId="0" applyNumberFormat="1" applyFont="1" applyBorder="1" applyAlignment="1">
      <alignment vertical="top" wrapText="1"/>
    </xf>
    <xf numFmtId="0" fontId="14" fillId="0" borderId="1" xfId="0" applyFont="1" applyBorder="1" applyAlignment="1">
      <alignment vertical="center" wrapText="1"/>
    </xf>
    <xf numFmtId="0" fontId="8" fillId="0" borderId="1" xfId="0" applyFont="1" applyBorder="1"/>
    <xf numFmtId="0" fontId="8" fillId="0" borderId="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6" xfId="0" applyFont="1" applyBorder="1" applyAlignment="1">
      <alignment vertical="center" wrapText="1"/>
    </xf>
    <xf numFmtId="164" fontId="0" fillId="0" borderId="0" xfId="0" applyNumberFormat="1"/>
    <xf numFmtId="0" fontId="3" fillId="0" borderId="0" xfId="0" applyFont="1" applyAlignment="1">
      <alignment horizontal="left" vertical="center" wrapText="1"/>
    </xf>
    <xf numFmtId="0" fontId="8" fillId="0" borderId="0" xfId="0" applyFont="1"/>
    <xf numFmtId="0" fontId="18" fillId="0" borderId="4" xfId="0" applyFont="1" applyBorder="1" applyAlignment="1">
      <alignment horizontal="center" vertical="center" wrapText="1"/>
    </xf>
    <xf numFmtId="0" fontId="19" fillId="0" borderId="1" xfId="0" applyFont="1" applyBorder="1" applyAlignment="1">
      <alignment vertical="center" wrapText="1"/>
    </xf>
    <xf numFmtId="0" fontId="20" fillId="0" borderId="1" xfId="0" applyFont="1" applyBorder="1" applyAlignment="1">
      <alignment horizontal="center" vertical="center"/>
    </xf>
    <xf numFmtId="164" fontId="20" fillId="0" borderId="1" xfId="0" applyNumberFormat="1" applyFont="1" applyBorder="1" applyAlignment="1">
      <alignment horizontal="center" vertical="center"/>
    </xf>
    <xf numFmtId="0" fontId="21" fillId="0" borderId="3" xfId="0" applyFont="1" applyBorder="1" applyAlignment="1">
      <alignment vertical="center" wrapText="1"/>
    </xf>
    <xf numFmtId="0" fontId="19" fillId="0" borderId="0" xfId="0" applyFont="1"/>
    <xf numFmtId="0" fontId="20" fillId="0" borderId="0" xfId="0" applyFont="1" applyAlignment="1">
      <alignment horizontal="center" vertical="center"/>
    </xf>
    <xf numFmtId="0" fontId="22" fillId="0" borderId="2" xfId="0" applyFont="1" applyBorder="1" applyAlignment="1">
      <alignment vertical="center" wrapText="1"/>
    </xf>
    <xf numFmtId="0" fontId="20" fillId="0" borderId="0" xfId="0" applyFont="1" applyAlignment="1">
      <alignment horizontal="center" vertical="center" wrapText="1"/>
    </xf>
    <xf numFmtId="0" fontId="23" fillId="3" borderId="1" xfId="0" applyFont="1" applyFill="1" applyBorder="1" applyAlignment="1">
      <alignment horizontal="left" vertical="center" wrapText="1"/>
    </xf>
    <xf numFmtId="0" fontId="25" fillId="0" borderId="0" xfId="0" applyFont="1"/>
    <xf numFmtId="0" fontId="25" fillId="0" borderId="0" xfId="0" applyFont="1" applyAlignment="1">
      <alignment horizontal="center" vertical="center"/>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164" fontId="8" fillId="0" borderId="1" xfId="0" applyNumberFormat="1" applyFont="1" applyFill="1" applyBorder="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center"/>
    </xf>
    <xf numFmtId="0" fontId="26" fillId="0" borderId="0" xfId="0" applyFont="1"/>
    <xf numFmtId="164" fontId="26" fillId="0" borderId="1" xfId="0" applyNumberFormat="1" applyFont="1" applyBorder="1" applyAlignment="1">
      <alignment horizontal="center" vertical="center"/>
    </xf>
    <xf numFmtId="164" fontId="26" fillId="0" borderId="6" xfId="0" applyNumberFormat="1" applyFont="1" applyBorder="1" applyAlignment="1">
      <alignment horizontal="center" vertical="center"/>
    </xf>
    <xf numFmtId="164" fontId="26" fillId="0" borderId="2" xfId="0" applyNumberFormat="1" applyFont="1" applyBorder="1" applyAlignment="1">
      <alignment horizontal="center" vertical="center"/>
    </xf>
    <xf numFmtId="164" fontId="27" fillId="0" borderId="1" xfId="0" applyNumberFormat="1" applyFont="1" applyBorder="1" applyAlignment="1">
      <alignment horizontal="center"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6" fillId="0" borderId="2" xfId="0" applyFont="1" applyBorder="1" applyAlignment="1">
      <alignment horizontal="center" vertical="center"/>
    </xf>
    <xf numFmtId="0" fontId="27" fillId="0" borderId="1" xfId="0" applyFont="1" applyFill="1" applyBorder="1" applyAlignment="1">
      <alignment horizontal="center" vertical="center"/>
    </xf>
    <xf numFmtId="0" fontId="27" fillId="0" borderId="1" xfId="0" applyFont="1" applyBorder="1" applyAlignment="1">
      <alignment horizontal="center" vertical="center" wrapText="1"/>
    </xf>
    <xf numFmtId="0" fontId="27" fillId="0" borderId="1" xfId="0" applyFont="1" applyBorder="1" applyAlignment="1">
      <alignment horizontal="center"/>
    </xf>
    <xf numFmtId="4" fontId="0" fillId="0" borderId="0" xfId="0" applyNumberFormat="1"/>
    <xf numFmtId="4" fontId="0" fillId="0" borderId="1" xfId="0" applyNumberFormat="1" applyBorder="1" applyAlignment="1">
      <alignment horizontal="center" vertical="center"/>
    </xf>
    <xf numFmtId="4" fontId="16" fillId="4" borderId="1" xfId="0" applyNumberFormat="1" applyFont="1" applyFill="1" applyBorder="1" applyAlignment="1">
      <alignment horizontal="center" vertical="center"/>
    </xf>
    <xf numFmtId="4" fontId="20" fillId="0" borderId="1" xfId="0" applyNumberFormat="1" applyFont="1" applyBorder="1" applyAlignment="1">
      <alignment horizontal="center" vertical="center"/>
    </xf>
    <xf numFmtId="4" fontId="0" fillId="0" borderId="2" xfId="0" applyNumberFormat="1" applyBorder="1" applyAlignment="1">
      <alignment horizontal="center" vertical="center"/>
    </xf>
    <xf numFmtId="4" fontId="8" fillId="0" borderId="1" xfId="0" applyNumberFormat="1" applyFont="1" applyBorder="1" applyAlignment="1">
      <alignment horizontal="center" vertical="center"/>
    </xf>
    <xf numFmtId="4" fontId="17" fillId="4" borderId="1" xfId="0" applyNumberFormat="1" applyFont="1" applyFill="1" applyBorder="1" applyAlignment="1">
      <alignment horizontal="center" vertical="center" wrapText="1"/>
    </xf>
    <xf numFmtId="4" fontId="26" fillId="0" borderId="0" xfId="0" applyNumberFormat="1" applyFont="1"/>
    <xf numFmtId="4" fontId="26" fillId="0" borderId="9" xfId="0" applyNumberFormat="1" applyFont="1" applyBorder="1" applyAlignment="1">
      <alignment horizontal="center" vertical="center"/>
    </xf>
    <xf numFmtId="4" fontId="28" fillId="4" borderId="9" xfId="0" applyNumberFormat="1" applyFont="1" applyFill="1" applyBorder="1" applyAlignment="1">
      <alignment horizontal="center" vertical="center"/>
    </xf>
    <xf numFmtId="4" fontId="28" fillId="4" borderId="1" xfId="0" applyNumberFormat="1" applyFont="1" applyFill="1" applyBorder="1" applyAlignment="1">
      <alignment horizontal="center" vertical="center"/>
    </xf>
    <xf numFmtId="4" fontId="27" fillId="0" borderId="1" xfId="0" applyNumberFormat="1" applyFont="1" applyBorder="1" applyAlignment="1">
      <alignment horizontal="center" vertical="center"/>
    </xf>
    <xf numFmtId="4" fontId="29" fillId="4"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4" fontId="17" fillId="5" borderId="1" xfId="0" applyNumberFormat="1" applyFont="1" applyFill="1" applyBorder="1" applyAlignment="1">
      <alignment horizontal="center" vertical="center" wrapText="1"/>
    </xf>
    <xf numFmtId="0" fontId="7" fillId="5" borderId="1" xfId="0" applyFont="1" applyFill="1" applyBorder="1" applyAlignment="1">
      <alignment vertical="center" wrapText="1"/>
    </xf>
    <xf numFmtId="0" fontId="17" fillId="5" borderId="4" xfId="0" applyFont="1" applyFill="1" applyBorder="1" applyAlignment="1">
      <alignment horizontal="center" vertical="center" wrapText="1"/>
    </xf>
    <xf numFmtId="4" fontId="17" fillId="5" borderId="10" xfId="0" applyNumberFormat="1" applyFont="1" applyFill="1" applyBorder="1" applyAlignment="1">
      <alignment horizontal="center" vertical="center" wrapText="1"/>
    </xf>
    <xf numFmtId="0" fontId="25" fillId="5" borderId="3" xfId="0" applyFont="1" applyFill="1" applyBorder="1" applyAlignment="1">
      <alignment horizontal="center" vertical="top" wrapText="1"/>
    </xf>
    <xf numFmtId="0" fontId="17" fillId="5" borderId="4"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12" xfId="0" applyFont="1" applyBorder="1" applyAlignment="1">
      <alignment horizontal="center" vertical="center" wrapText="1"/>
    </xf>
    <xf numFmtId="0" fontId="29" fillId="0" borderId="12" xfId="0" applyFont="1" applyBorder="1" applyAlignment="1">
      <alignment horizontal="center" vertical="center" wrapText="1"/>
    </xf>
    <xf numFmtId="4" fontId="17" fillId="0" borderId="12" xfId="0" applyNumberFormat="1" applyFont="1" applyBorder="1" applyAlignment="1">
      <alignment horizontal="center" vertical="center" wrapText="1"/>
    </xf>
    <xf numFmtId="4" fontId="29" fillId="0" borderId="13"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4" fillId="0" borderId="1" xfId="0" applyFont="1" applyBorder="1" applyAlignment="1">
      <alignment vertical="center" wrapText="1"/>
    </xf>
    <xf numFmtId="4" fontId="31" fillId="6" borderId="1" xfId="0" applyNumberFormat="1" applyFont="1" applyFill="1" applyBorder="1" applyAlignment="1">
      <alignment horizontal="center" vertical="center" wrapText="1"/>
    </xf>
    <xf numFmtId="4" fontId="32" fillId="6" borderId="1" xfId="0" applyNumberFormat="1" applyFont="1" applyFill="1" applyBorder="1" applyAlignment="1">
      <alignment horizontal="center" vertical="center" wrapText="1"/>
    </xf>
    <xf numFmtId="1" fontId="17" fillId="0" borderId="16" xfId="0" applyNumberFormat="1" applyFont="1" applyBorder="1" applyAlignment="1">
      <alignment horizontal="center" vertical="center" wrapText="1"/>
    </xf>
    <xf numFmtId="1" fontId="17" fillId="0" borderId="17" xfId="0" applyNumberFormat="1" applyFont="1" applyBorder="1" applyAlignment="1">
      <alignment horizontal="center" vertical="center" wrapText="1"/>
    </xf>
    <xf numFmtId="1" fontId="17" fillId="0" borderId="18" xfId="0" applyNumberFormat="1" applyFont="1" applyBorder="1" applyAlignment="1">
      <alignment horizontal="center" vertical="center" wrapText="1"/>
    </xf>
    <xf numFmtId="1" fontId="17" fillId="0" borderId="19" xfId="0" applyNumberFormat="1" applyFont="1" applyBorder="1" applyAlignment="1">
      <alignment horizontal="center" vertical="center" wrapText="1"/>
    </xf>
    <xf numFmtId="0" fontId="3" fillId="0" borderId="0" xfId="0" applyFont="1" applyAlignment="1">
      <alignment horizontal="left"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0" xfId="0" applyFont="1" applyBorder="1" applyAlignment="1">
      <alignment horizontal="center" vertical="center" wrapText="1"/>
    </xf>
    <xf numFmtId="0" fontId="30" fillId="0" borderId="9" xfId="0" applyFont="1" applyBorder="1" applyAlignment="1">
      <alignment horizontal="center" vertical="center" wrapText="1"/>
    </xf>
    <xf numFmtId="0" fontId="17"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6" fillId="0" borderId="0" xfId="0" applyFont="1"/>
    <xf numFmtId="0" fontId="6" fillId="0" borderId="0" xfId="0" applyFont="1" applyAlignment="1">
      <alignment wrapText="1"/>
    </xf>
    <xf numFmtId="0" fontId="6" fillId="0" borderId="0" xfId="0" applyFont="1" applyAlignment="1">
      <alignment horizontal="left"/>
    </xf>
    <xf numFmtId="0" fontId="6" fillId="0" borderId="0" xfId="0" applyFont="1" applyAlignment="1">
      <alignment/>
    </xf>
  </cellXfs>
  <cellStyles count="7">
    <cellStyle name="Normal" xfId="0"/>
    <cellStyle name="Percent" xfId="15"/>
    <cellStyle name="Currency" xfId="16"/>
    <cellStyle name="Currency [0]" xfId="17"/>
    <cellStyle name="Comma" xfId="18"/>
    <cellStyle name="Comma [0]" xfId="19"/>
    <cellStyle name="Virgulă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105"/>
  <sheetViews>
    <sheetView tabSelected="1" workbookViewId="0" topLeftCell="A94">
      <selection activeCell="I105" sqref="I105"/>
    </sheetView>
  </sheetViews>
  <sheetFormatPr defaultColWidth="9.140625" defaultRowHeight="15"/>
  <cols>
    <col min="1" max="1" width="12.421875" style="0" customWidth="1"/>
    <col min="2" max="2" width="21.57421875" style="3" customWidth="1"/>
    <col min="3" max="3" width="8.7109375" style="0" customWidth="1"/>
    <col min="4" max="4" width="10.140625" style="60" customWidth="1"/>
    <col min="5" max="5" width="12.140625" style="0" customWidth="1"/>
    <col min="6" max="6" width="10.8515625" style="60" customWidth="1"/>
    <col min="7" max="7" width="15.57421875" style="71" customWidth="1"/>
    <col min="8" max="8" width="19.00390625" style="78" customWidth="1"/>
    <col min="9" max="9" width="27.140625" style="0" customWidth="1"/>
    <col min="10" max="10" width="37.57421875" style="0" hidden="1" customWidth="1"/>
    <col min="11" max="11" width="15.7109375" style="0" hidden="1" customWidth="1"/>
    <col min="12" max="12" width="13.28125" style="0" hidden="1" customWidth="1"/>
    <col min="13" max="14" width="255.7109375" style="0" hidden="1" customWidth="1"/>
    <col min="15" max="15" width="13.7109375" style="0" hidden="1" customWidth="1"/>
    <col min="17" max="17" width="10.57421875" style="0" bestFit="1" customWidth="1"/>
  </cols>
  <sheetData>
    <row r="2" spans="1:9" ht="16.5">
      <c r="A2" s="108" t="s">
        <v>0</v>
      </c>
      <c r="B2" s="108"/>
      <c r="C2" s="108"/>
      <c r="D2" s="108"/>
      <c r="E2" s="108"/>
      <c r="F2" s="108"/>
      <c r="G2" s="108"/>
      <c r="H2" s="108"/>
      <c r="I2" s="108"/>
    </row>
    <row r="3" spans="1:9" ht="16.5">
      <c r="A3" s="41"/>
      <c r="B3" s="41"/>
      <c r="C3" s="41"/>
      <c r="D3" s="41"/>
      <c r="E3" s="41"/>
      <c r="F3" s="41"/>
      <c r="G3" s="41"/>
      <c r="H3" s="41"/>
      <c r="I3" s="41"/>
    </row>
    <row r="4" spans="1:9" ht="31.5" customHeight="1">
      <c r="A4" s="101" t="s">
        <v>205</v>
      </c>
      <c r="B4" s="111">
        <v>21031729</v>
      </c>
      <c r="C4" s="112"/>
      <c r="D4" s="113"/>
      <c r="E4" s="111" t="s">
        <v>206</v>
      </c>
      <c r="F4" s="112"/>
      <c r="G4" s="113"/>
      <c r="H4" s="110" t="s">
        <v>207</v>
      </c>
      <c r="I4" s="110"/>
    </row>
    <row r="5" spans="1:9" ht="32.25" customHeight="1" thickBot="1">
      <c r="A5" s="101" t="s">
        <v>208</v>
      </c>
      <c r="B5" s="114" t="s">
        <v>211</v>
      </c>
      <c r="C5" s="115"/>
      <c r="D5" s="116"/>
      <c r="E5" s="114" t="s">
        <v>210</v>
      </c>
      <c r="F5" s="115"/>
      <c r="G5" s="116"/>
      <c r="H5" s="110" t="s">
        <v>209</v>
      </c>
      <c r="I5" s="110"/>
    </row>
    <row r="6" spans="1:15" s="53" customFormat="1" ht="48.75" customHeight="1">
      <c r="A6" s="91" t="s">
        <v>1</v>
      </c>
      <c r="B6" s="92" t="s">
        <v>2</v>
      </c>
      <c r="C6" s="93" t="s">
        <v>3</v>
      </c>
      <c r="D6" s="94" t="s">
        <v>4</v>
      </c>
      <c r="E6" s="93" t="s">
        <v>5</v>
      </c>
      <c r="F6" s="94" t="s">
        <v>6</v>
      </c>
      <c r="G6" s="95" t="s">
        <v>7</v>
      </c>
      <c r="H6" s="96" t="s">
        <v>8</v>
      </c>
      <c r="I6" s="97" t="s">
        <v>9</v>
      </c>
      <c r="J6" s="98" t="s">
        <v>15</v>
      </c>
      <c r="K6" s="99" t="s">
        <v>16</v>
      </c>
      <c r="L6" s="99" t="s">
        <v>17</v>
      </c>
      <c r="M6" s="99" t="s">
        <v>18</v>
      </c>
      <c r="N6" s="99" t="s">
        <v>19</v>
      </c>
      <c r="O6" s="99" t="s">
        <v>20</v>
      </c>
    </row>
    <row r="7" spans="1:15" s="53" customFormat="1" ht="12.75">
      <c r="A7" s="104">
        <v>1</v>
      </c>
      <c r="B7" s="107">
        <v>2</v>
      </c>
      <c r="C7" s="105">
        <v>3</v>
      </c>
      <c r="D7" s="105">
        <v>4</v>
      </c>
      <c r="E7" s="105">
        <v>5</v>
      </c>
      <c r="F7" s="105">
        <v>6</v>
      </c>
      <c r="G7" s="105">
        <v>7</v>
      </c>
      <c r="H7" s="105">
        <v>8</v>
      </c>
      <c r="I7" s="106">
        <v>9</v>
      </c>
      <c r="J7" s="99"/>
      <c r="K7" s="99"/>
      <c r="L7" s="99"/>
      <c r="M7" s="99"/>
      <c r="N7" s="99"/>
      <c r="O7" s="99"/>
    </row>
    <row r="8" spans="1:14" s="2" customFormat="1" ht="27" customHeight="1" thickBot="1">
      <c r="A8" s="100" t="s">
        <v>181</v>
      </c>
      <c r="B8" s="124" t="s">
        <v>158</v>
      </c>
      <c r="C8" s="125"/>
      <c r="D8" s="125"/>
      <c r="E8" s="125"/>
      <c r="F8" s="125"/>
      <c r="G8" s="125"/>
      <c r="H8" s="125"/>
      <c r="I8" s="126"/>
      <c r="J8" s="12" t="s">
        <v>24</v>
      </c>
      <c r="K8" s="2" t="s">
        <v>21</v>
      </c>
      <c r="L8" s="2" t="s">
        <v>22</v>
      </c>
      <c r="M8" s="13" t="s">
        <v>25</v>
      </c>
      <c r="N8" s="14" t="s">
        <v>32</v>
      </c>
    </row>
    <row r="9" spans="1:14" s="2" customFormat="1" ht="25.5" customHeight="1">
      <c r="A9" s="31" t="s">
        <v>10</v>
      </c>
      <c r="B9" s="32" t="s">
        <v>153</v>
      </c>
      <c r="C9" s="1" t="s">
        <v>12</v>
      </c>
      <c r="D9" s="65">
        <v>6000</v>
      </c>
      <c r="E9" s="6">
        <v>0.85</v>
      </c>
      <c r="F9" s="61">
        <f>E9*1.2</f>
        <v>1.02</v>
      </c>
      <c r="G9" s="72">
        <f aca="true" t="shared" si="0" ref="G9:G14">E9*D9</f>
        <v>5100</v>
      </c>
      <c r="H9" s="79">
        <f>F9*D9</f>
        <v>6120</v>
      </c>
      <c r="I9" s="8" t="s">
        <v>14</v>
      </c>
      <c r="J9" s="16" t="s">
        <v>27</v>
      </c>
      <c r="K9" s="2" t="s">
        <v>21</v>
      </c>
      <c r="L9" s="2" t="s">
        <v>22</v>
      </c>
      <c r="M9" s="13" t="s">
        <v>25</v>
      </c>
      <c r="N9" s="14" t="s">
        <v>26</v>
      </c>
    </row>
    <row r="10" spans="1:14" s="2" customFormat="1" ht="21.75" customHeight="1">
      <c r="A10" s="31" t="s">
        <v>10</v>
      </c>
      <c r="B10" s="33" t="s">
        <v>154</v>
      </c>
      <c r="C10" s="1" t="s">
        <v>12</v>
      </c>
      <c r="D10" s="65">
        <v>50</v>
      </c>
      <c r="E10" s="6">
        <v>230</v>
      </c>
      <c r="F10" s="61">
        <f aca="true" t="shared" si="1" ref="F10:F11">E10*1.2</f>
        <v>276</v>
      </c>
      <c r="G10" s="72">
        <f t="shared" si="0"/>
        <v>11500</v>
      </c>
      <c r="H10" s="79">
        <f aca="true" t="shared" si="2" ref="H10:H27">F10*D10</f>
        <v>13800</v>
      </c>
      <c r="I10" s="8" t="s">
        <v>14</v>
      </c>
      <c r="J10" s="17" t="s">
        <v>28</v>
      </c>
      <c r="K10" s="2" t="s">
        <v>21</v>
      </c>
      <c r="L10" s="2" t="s">
        <v>22</v>
      </c>
      <c r="M10" s="13" t="s">
        <v>25</v>
      </c>
      <c r="N10" s="14" t="s">
        <v>29</v>
      </c>
    </row>
    <row r="11" spans="1:14" s="2" customFormat="1" ht="22.5" customHeight="1">
      <c r="A11" s="31" t="s">
        <v>10</v>
      </c>
      <c r="B11" s="34" t="s">
        <v>155</v>
      </c>
      <c r="C11" s="1" t="s">
        <v>12</v>
      </c>
      <c r="D11" s="65">
        <v>156000</v>
      </c>
      <c r="E11" s="6">
        <v>0.5</v>
      </c>
      <c r="F11" s="61">
        <f t="shared" si="1"/>
        <v>0.6</v>
      </c>
      <c r="G11" s="72">
        <f t="shared" si="0"/>
        <v>78000</v>
      </c>
      <c r="H11" s="79">
        <f t="shared" si="2"/>
        <v>93600</v>
      </c>
      <c r="I11" s="8" t="s">
        <v>14</v>
      </c>
      <c r="J11" s="18" t="s">
        <v>30</v>
      </c>
      <c r="K11" s="2" t="s">
        <v>21</v>
      </c>
      <c r="L11" s="2" t="s">
        <v>22</v>
      </c>
      <c r="M11" s="13" t="s">
        <v>25</v>
      </c>
      <c r="N11" s="14" t="s">
        <v>31</v>
      </c>
    </row>
    <row r="12" spans="1:14" s="2" customFormat="1" ht="22.5" customHeight="1">
      <c r="A12" s="9" t="s">
        <v>10</v>
      </c>
      <c r="B12" s="33" t="s">
        <v>159</v>
      </c>
      <c r="C12" s="1" t="s">
        <v>12</v>
      </c>
      <c r="D12" s="65">
        <v>11520</v>
      </c>
      <c r="E12" s="6">
        <v>3</v>
      </c>
      <c r="F12" s="61">
        <f aca="true" t="shared" si="3" ref="F12:F53">E12*1.08</f>
        <v>3.24</v>
      </c>
      <c r="G12" s="72">
        <f t="shared" si="0"/>
        <v>34560</v>
      </c>
      <c r="H12" s="79">
        <f t="shared" si="2"/>
        <v>37324.8</v>
      </c>
      <c r="I12" s="8" t="s">
        <v>14</v>
      </c>
      <c r="J12" s="2" t="s">
        <v>35</v>
      </c>
      <c r="K12" s="2" t="s">
        <v>21</v>
      </c>
      <c r="L12" s="2" t="s">
        <v>22</v>
      </c>
      <c r="M12" s="14" t="s">
        <v>33</v>
      </c>
      <c r="N12" s="14" t="s">
        <v>34</v>
      </c>
    </row>
    <row r="13" spans="1:14" s="2" customFormat="1" ht="20.25" customHeight="1">
      <c r="A13" s="9" t="s">
        <v>10</v>
      </c>
      <c r="B13" s="33" t="s">
        <v>160</v>
      </c>
      <c r="C13" s="1" t="s">
        <v>12</v>
      </c>
      <c r="D13" s="65">
        <v>11520</v>
      </c>
      <c r="E13" s="6">
        <v>4.9</v>
      </c>
      <c r="F13" s="61">
        <f t="shared" si="3"/>
        <v>5.292000000000001</v>
      </c>
      <c r="G13" s="72">
        <f t="shared" si="0"/>
        <v>56448.00000000001</v>
      </c>
      <c r="H13" s="79">
        <f t="shared" si="2"/>
        <v>60963.84000000001</v>
      </c>
      <c r="I13" s="8" t="s">
        <v>14</v>
      </c>
      <c r="J13" s="20" t="s">
        <v>36</v>
      </c>
      <c r="K13" s="2" t="s">
        <v>21</v>
      </c>
      <c r="L13" s="2" t="s">
        <v>22</v>
      </c>
      <c r="M13" s="14" t="s">
        <v>33</v>
      </c>
      <c r="N13" s="14" t="s">
        <v>37</v>
      </c>
    </row>
    <row r="14" spans="1:14" s="2" customFormat="1" ht="21" customHeight="1">
      <c r="A14" s="9" t="s">
        <v>10</v>
      </c>
      <c r="B14" s="33" t="s">
        <v>161</v>
      </c>
      <c r="C14" s="1" t="s">
        <v>12</v>
      </c>
      <c r="D14" s="65">
        <v>11040</v>
      </c>
      <c r="E14" s="6">
        <v>5.1</v>
      </c>
      <c r="F14" s="61">
        <f t="shared" si="3"/>
        <v>5.508</v>
      </c>
      <c r="G14" s="72">
        <f t="shared" si="0"/>
        <v>56303.99999999999</v>
      </c>
      <c r="H14" s="79">
        <f t="shared" si="2"/>
        <v>60808.32</v>
      </c>
      <c r="I14" s="8" t="s">
        <v>14</v>
      </c>
      <c r="J14" s="20" t="s">
        <v>38</v>
      </c>
      <c r="K14" s="2" t="s">
        <v>21</v>
      </c>
      <c r="L14" s="2" t="s">
        <v>22</v>
      </c>
      <c r="M14" s="14" t="s">
        <v>33</v>
      </c>
      <c r="N14" s="14" t="s">
        <v>34</v>
      </c>
    </row>
    <row r="15" spans="1:14" s="2" customFormat="1" ht="19.5" customHeight="1">
      <c r="A15" s="9" t="s">
        <v>10</v>
      </c>
      <c r="B15" s="33" t="s">
        <v>162</v>
      </c>
      <c r="C15" s="1" t="s">
        <v>12</v>
      </c>
      <c r="D15" s="65">
        <v>11160</v>
      </c>
      <c r="E15" s="6">
        <v>3.68</v>
      </c>
      <c r="F15" s="61">
        <f t="shared" si="3"/>
        <v>3.9744000000000006</v>
      </c>
      <c r="G15" s="72">
        <f aca="true" t="shared" si="4" ref="G15:G21">E15*D15</f>
        <v>41068.8</v>
      </c>
      <c r="H15" s="79">
        <f t="shared" si="2"/>
        <v>44354.304000000004</v>
      </c>
      <c r="I15" s="8" t="s">
        <v>14</v>
      </c>
      <c r="J15" s="20" t="s">
        <v>39</v>
      </c>
      <c r="K15" s="2" t="s">
        <v>21</v>
      </c>
      <c r="L15" s="2" t="s">
        <v>22</v>
      </c>
      <c r="M15" s="14" t="s">
        <v>33</v>
      </c>
      <c r="N15" s="14" t="s">
        <v>34</v>
      </c>
    </row>
    <row r="16" spans="1:14" s="2" customFormat="1" ht="22.5" customHeight="1">
      <c r="A16" s="9" t="s">
        <v>10</v>
      </c>
      <c r="B16" s="33" t="s">
        <v>163</v>
      </c>
      <c r="C16" s="1" t="s">
        <v>12</v>
      </c>
      <c r="D16" s="65">
        <v>7200</v>
      </c>
      <c r="E16" s="6">
        <v>4.12</v>
      </c>
      <c r="F16" s="61">
        <f t="shared" si="3"/>
        <v>4.4496</v>
      </c>
      <c r="G16" s="72">
        <f t="shared" si="4"/>
        <v>29664</v>
      </c>
      <c r="H16" s="79">
        <f t="shared" si="2"/>
        <v>32037.120000000003</v>
      </c>
      <c r="I16" s="8" t="s">
        <v>14</v>
      </c>
      <c r="J16" s="20" t="s">
        <v>40</v>
      </c>
      <c r="K16" s="2" t="s">
        <v>21</v>
      </c>
      <c r="L16" s="2" t="s">
        <v>22</v>
      </c>
      <c r="M16" s="14" t="s">
        <v>33</v>
      </c>
      <c r="N16" s="14" t="s">
        <v>41</v>
      </c>
    </row>
    <row r="17" spans="1:14" s="2" customFormat="1" ht="22.5" customHeight="1">
      <c r="A17" s="9" t="s">
        <v>10</v>
      </c>
      <c r="B17" s="33" t="s">
        <v>164</v>
      </c>
      <c r="C17" s="1" t="s">
        <v>12</v>
      </c>
      <c r="D17" s="65">
        <v>2400</v>
      </c>
      <c r="E17" s="6">
        <v>4.12</v>
      </c>
      <c r="F17" s="61">
        <f t="shared" si="3"/>
        <v>4.4496</v>
      </c>
      <c r="G17" s="72">
        <f t="shared" si="4"/>
        <v>9888</v>
      </c>
      <c r="H17" s="79">
        <f t="shared" si="2"/>
        <v>10679.04</v>
      </c>
      <c r="I17" s="8" t="s">
        <v>14</v>
      </c>
      <c r="J17" s="19" t="s">
        <v>42</v>
      </c>
      <c r="K17" s="2" t="s">
        <v>21</v>
      </c>
      <c r="L17" s="2" t="s">
        <v>22</v>
      </c>
      <c r="M17" s="14" t="s">
        <v>33</v>
      </c>
      <c r="N17" s="14" t="s">
        <v>34</v>
      </c>
    </row>
    <row r="18" spans="1:14" s="2" customFormat="1" ht="19.5" customHeight="1">
      <c r="A18" s="9" t="s">
        <v>10</v>
      </c>
      <c r="B18" s="33" t="s">
        <v>165</v>
      </c>
      <c r="C18" s="1" t="s">
        <v>12</v>
      </c>
      <c r="D18" s="65">
        <v>11520</v>
      </c>
      <c r="E18" s="6">
        <v>2.2</v>
      </c>
      <c r="F18" s="61">
        <f t="shared" si="3"/>
        <v>2.3760000000000003</v>
      </c>
      <c r="G18" s="72">
        <f t="shared" si="4"/>
        <v>25344.000000000004</v>
      </c>
      <c r="H18" s="79">
        <f t="shared" si="2"/>
        <v>27371.520000000004</v>
      </c>
      <c r="I18" s="8" t="s">
        <v>14</v>
      </c>
      <c r="J18" s="20" t="s">
        <v>49</v>
      </c>
      <c r="K18" s="2" t="s">
        <v>21</v>
      </c>
      <c r="L18" s="2" t="s">
        <v>22</v>
      </c>
      <c r="M18" s="14" t="s">
        <v>33</v>
      </c>
      <c r="N18" s="14" t="s">
        <v>34</v>
      </c>
    </row>
    <row r="19" spans="1:14" s="2" customFormat="1" ht="19.5" customHeight="1">
      <c r="A19" s="9" t="s">
        <v>10</v>
      </c>
      <c r="B19" s="33" t="s">
        <v>166</v>
      </c>
      <c r="C19" s="1" t="s">
        <v>12</v>
      </c>
      <c r="D19" s="65">
        <v>11520</v>
      </c>
      <c r="E19" s="6">
        <v>2.1</v>
      </c>
      <c r="F19" s="61">
        <f t="shared" si="3"/>
        <v>2.2680000000000002</v>
      </c>
      <c r="G19" s="72">
        <f aca="true" t="shared" si="5" ref="G19">E19*D19</f>
        <v>24192</v>
      </c>
      <c r="H19" s="79">
        <f t="shared" si="2"/>
        <v>26127.360000000004</v>
      </c>
      <c r="I19" s="8" t="s">
        <v>14</v>
      </c>
      <c r="J19" s="20" t="s">
        <v>43</v>
      </c>
      <c r="K19" s="2" t="s">
        <v>21</v>
      </c>
      <c r="L19" s="2" t="s">
        <v>22</v>
      </c>
      <c r="M19" s="14" t="s">
        <v>33</v>
      </c>
      <c r="N19" s="14" t="s">
        <v>34</v>
      </c>
    </row>
    <row r="20" spans="1:14" s="2" customFormat="1" ht="19.5" customHeight="1">
      <c r="A20" s="9" t="s">
        <v>10</v>
      </c>
      <c r="B20" s="33" t="s">
        <v>167</v>
      </c>
      <c r="C20" s="1" t="s">
        <v>12</v>
      </c>
      <c r="D20" s="65">
        <v>5760</v>
      </c>
      <c r="E20" s="6">
        <v>3.75</v>
      </c>
      <c r="F20" s="61">
        <f t="shared" si="3"/>
        <v>4.050000000000001</v>
      </c>
      <c r="G20" s="72">
        <f t="shared" si="4"/>
        <v>21600</v>
      </c>
      <c r="H20" s="79">
        <f t="shared" si="2"/>
        <v>23328.000000000004</v>
      </c>
      <c r="I20" s="8" t="s">
        <v>14</v>
      </c>
      <c r="J20" s="20" t="s">
        <v>44</v>
      </c>
      <c r="K20" s="2" t="s">
        <v>21</v>
      </c>
      <c r="L20" s="2" t="s">
        <v>22</v>
      </c>
      <c r="M20" s="14" t="s">
        <v>33</v>
      </c>
      <c r="N20" s="14" t="s">
        <v>37</v>
      </c>
    </row>
    <row r="21" spans="1:14" s="2" customFormat="1" ht="21" customHeight="1">
      <c r="A21" s="9" t="s">
        <v>10</v>
      </c>
      <c r="B21" s="33" t="s">
        <v>168</v>
      </c>
      <c r="C21" s="1" t="s">
        <v>12</v>
      </c>
      <c r="D21" s="65">
        <v>1920</v>
      </c>
      <c r="E21" s="6">
        <v>4.5</v>
      </c>
      <c r="F21" s="61">
        <f t="shared" si="3"/>
        <v>4.86</v>
      </c>
      <c r="G21" s="72">
        <f t="shared" si="4"/>
        <v>8640</v>
      </c>
      <c r="H21" s="79">
        <f t="shared" si="2"/>
        <v>9331.2</v>
      </c>
      <c r="I21" s="8" t="s">
        <v>14</v>
      </c>
      <c r="J21" s="20" t="s">
        <v>45</v>
      </c>
      <c r="K21" s="2" t="s">
        <v>21</v>
      </c>
      <c r="L21" s="2" t="s">
        <v>22</v>
      </c>
      <c r="M21" s="14" t="s">
        <v>33</v>
      </c>
      <c r="N21" s="14" t="s">
        <v>34</v>
      </c>
    </row>
    <row r="22" spans="1:14" s="2" customFormat="1" ht="18" customHeight="1">
      <c r="A22" s="9" t="s">
        <v>10</v>
      </c>
      <c r="B22" s="33" t="s">
        <v>76</v>
      </c>
      <c r="C22" s="1" t="s">
        <v>12</v>
      </c>
      <c r="D22" s="65">
        <v>2400</v>
      </c>
      <c r="E22" s="6">
        <v>2.5</v>
      </c>
      <c r="F22" s="61">
        <f t="shared" si="3"/>
        <v>2.7</v>
      </c>
      <c r="G22" s="72">
        <f aca="true" t="shared" si="6" ref="G22:G88">E22*D22</f>
        <v>6000</v>
      </c>
      <c r="H22" s="79">
        <f t="shared" si="2"/>
        <v>6480</v>
      </c>
      <c r="I22" s="8" t="s">
        <v>14</v>
      </c>
      <c r="J22" s="21" t="s">
        <v>46</v>
      </c>
      <c r="K22" s="2" t="s">
        <v>21</v>
      </c>
      <c r="L22" s="2" t="s">
        <v>22</v>
      </c>
      <c r="M22" s="14" t="s">
        <v>33</v>
      </c>
      <c r="N22" s="14" t="s">
        <v>47</v>
      </c>
    </row>
    <row r="23" spans="1:14" s="2" customFormat="1" ht="21" customHeight="1">
      <c r="A23" s="9" t="s">
        <v>10</v>
      </c>
      <c r="B23" s="33" t="s">
        <v>169</v>
      </c>
      <c r="C23" s="1" t="s">
        <v>12</v>
      </c>
      <c r="D23" s="65">
        <v>18720</v>
      </c>
      <c r="E23" s="6">
        <v>1.7</v>
      </c>
      <c r="F23" s="61">
        <f t="shared" si="3"/>
        <v>1.836</v>
      </c>
      <c r="G23" s="72">
        <f t="shared" si="6"/>
        <v>31824</v>
      </c>
      <c r="H23" s="79">
        <f t="shared" si="2"/>
        <v>34369.92</v>
      </c>
      <c r="I23" s="8" t="s">
        <v>14</v>
      </c>
      <c r="J23" s="20" t="s">
        <v>48</v>
      </c>
      <c r="K23" s="2" t="s">
        <v>21</v>
      </c>
      <c r="L23" s="2" t="s">
        <v>22</v>
      </c>
      <c r="M23" s="14" t="s">
        <v>33</v>
      </c>
      <c r="N23" s="14" t="s">
        <v>34</v>
      </c>
    </row>
    <row r="24" spans="1:14" s="2" customFormat="1" ht="34.5" customHeight="1">
      <c r="A24" s="9" t="s">
        <v>10</v>
      </c>
      <c r="B24" s="33" t="s">
        <v>170</v>
      </c>
      <c r="C24" s="1" t="s">
        <v>12</v>
      </c>
      <c r="D24" s="65">
        <v>3840</v>
      </c>
      <c r="E24" s="6">
        <v>1.89</v>
      </c>
      <c r="F24" s="61">
        <f t="shared" si="3"/>
        <v>2.0412</v>
      </c>
      <c r="G24" s="72">
        <f t="shared" si="6"/>
        <v>7257.599999999999</v>
      </c>
      <c r="H24" s="79">
        <f t="shared" si="2"/>
        <v>7838.208</v>
      </c>
      <c r="I24" s="8" t="s">
        <v>14</v>
      </c>
      <c r="J24" s="15" t="s">
        <v>50</v>
      </c>
      <c r="K24" s="2" t="s">
        <v>21</v>
      </c>
      <c r="L24" s="22" t="s">
        <v>51</v>
      </c>
      <c r="M24" s="14" t="s">
        <v>52</v>
      </c>
      <c r="N24" s="14" t="s">
        <v>53</v>
      </c>
    </row>
    <row r="25" spans="1:14" s="2" customFormat="1" ht="34.5" customHeight="1">
      <c r="A25" s="9" t="s">
        <v>10</v>
      </c>
      <c r="B25" s="11" t="s">
        <v>178</v>
      </c>
      <c r="C25" s="1" t="s">
        <v>13</v>
      </c>
      <c r="D25" s="65">
        <v>6</v>
      </c>
      <c r="E25" s="6">
        <v>100</v>
      </c>
      <c r="F25" s="61">
        <f t="shared" si="3"/>
        <v>108</v>
      </c>
      <c r="G25" s="72">
        <f t="shared" si="6"/>
        <v>600</v>
      </c>
      <c r="H25" s="79">
        <f t="shared" si="2"/>
        <v>648</v>
      </c>
      <c r="I25" s="8" t="s">
        <v>14</v>
      </c>
      <c r="J25" s="15"/>
      <c r="L25" s="22"/>
      <c r="M25" s="14"/>
      <c r="N25" s="14"/>
    </row>
    <row r="26" spans="1:14" s="2" customFormat="1" ht="34.5" customHeight="1">
      <c r="A26" s="9" t="s">
        <v>10</v>
      </c>
      <c r="B26" s="11" t="s">
        <v>179</v>
      </c>
      <c r="C26" s="1" t="s">
        <v>13</v>
      </c>
      <c r="D26" s="65">
        <v>3</v>
      </c>
      <c r="E26" s="6">
        <v>280</v>
      </c>
      <c r="F26" s="61">
        <f t="shared" si="3"/>
        <v>302.40000000000003</v>
      </c>
      <c r="G26" s="72">
        <f t="shared" si="6"/>
        <v>840</v>
      </c>
      <c r="H26" s="79">
        <f t="shared" si="2"/>
        <v>907.2</v>
      </c>
      <c r="I26" s="8" t="s">
        <v>14</v>
      </c>
      <c r="J26" s="15"/>
      <c r="L26" s="22"/>
      <c r="M26" s="14"/>
      <c r="N26" s="14"/>
    </row>
    <row r="27" spans="1:14" s="2" customFormat="1" ht="34.5" customHeight="1">
      <c r="A27" s="9" t="s">
        <v>10</v>
      </c>
      <c r="B27" s="33" t="s">
        <v>180</v>
      </c>
      <c r="C27" s="1" t="s">
        <v>13</v>
      </c>
      <c r="D27" s="65">
        <v>3</v>
      </c>
      <c r="E27" s="6">
        <v>350</v>
      </c>
      <c r="F27" s="61">
        <f t="shared" si="3"/>
        <v>378</v>
      </c>
      <c r="G27" s="72">
        <f t="shared" si="6"/>
        <v>1050</v>
      </c>
      <c r="H27" s="79">
        <f t="shared" si="2"/>
        <v>1134</v>
      </c>
      <c r="I27" s="8" t="s">
        <v>14</v>
      </c>
      <c r="J27" s="15"/>
      <c r="L27" s="22"/>
      <c r="M27" s="14"/>
      <c r="N27" s="14"/>
    </row>
    <row r="28" spans="1:14" s="2" customFormat="1" ht="24.75" customHeight="1">
      <c r="A28" s="9"/>
      <c r="B28" s="109" t="s">
        <v>182</v>
      </c>
      <c r="C28" s="109"/>
      <c r="D28" s="109"/>
      <c r="E28" s="109"/>
      <c r="F28" s="109"/>
      <c r="G28" s="73">
        <f>SUM(G9:G27)</f>
        <v>449880.39999999997</v>
      </c>
      <c r="H28" s="80">
        <f>SUM(H9:H27)</f>
        <v>497222.832</v>
      </c>
      <c r="I28" s="8"/>
      <c r="J28" s="15"/>
      <c r="L28" s="22"/>
      <c r="M28" s="14"/>
      <c r="N28" s="14"/>
    </row>
    <row r="29" spans="1:14" s="2" customFormat="1" ht="26.25" customHeight="1">
      <c r="A29" s="90" t="s">
        <v>183</v>
      </c>
      <c r="B29" s="121" t="s">
        <v>171</v>
      </c>
      <c r="C29" s="122"/>
      <c r="D29" s="122"/>
      <c r="E29" s="122"/>
      <c r="F29" s="122"/>
      <c r="G29" s="122"/>
      <c r="H29" s="122"/>
      <c r="I29" s="123"/>
      <c r="J29" s="15"/>
      <c r="L29" s="22"/>
      <c r="M29" s="14"/>
      <c r="N29" s="14"/>
    </row>
    <row r="30" spans="1:14" s="2" customFormat="1" ht="32.25" customHeight="1" thickBot="1">
      <c r="A30" s="9" t="s">
        <v>10</v>
      </c>
      <c r="B30" s="33" t="s">
        <v>50</v>
      </c>
      <c r="C30" s="1" t="s">
        <v>12</v>
      </c>
      <c r="D30" s="65">
        <v>4000</v>
      </c>
      <c r="E30" s="6">
        <v>0.61</v>
      </c>
      <c r="F30" s="61">
        <f t="shared" si="3"/>
        <v>0.6588</v>
      </c>
      <c r="G30" s="72">
        <f t="shared" si="6"/>
        <v>2440</v>
      </c>
      <c r="H30" s="79">
        <f>F30*D30</f>
        <v>2635.2000000000003</v>
      </c>
      <c r="I30" s="8" t="s">
        <v>14</v>
      </c>
      <c r="J30" s="23" t="s">
        <v>54</v>
      </c>
      <c r="K30" s="2" t="s">
        <v>21</v>
      </c>
      <c r="L30" s="22" t="s">
        <v>51</v>
      </c>
      <c r="M30" s="14" t="s">
        <v>52</v>
      </c>
      <c r="N30" s="14" t="s">
        <v>52</v>
      </c>
    </row>
    <row r="31" spans="1:14" s="2" customFormat="1" ht="31.5" customHeight="1" thickBot="1">
      <c r="A31" s="9" t="s">
        <v>10</v>
      </c>
      <c r="B31" s="35" t="s">
        <v>172</v>
      </c>
      <c r="C31" s="1" t="s">
        <v>12</v>
      </c>
      <c r="D31" s="65">
        <v>8000</v>
      </c>
      <c r="E31" s="6">
        <v>0.78</v>
      </c>
      <c r="F31" s="61">
        <f t="shared" si="3"/>
        <v>0.8424</v>
      </c>
      <c r="G31" s="72">
        <f t="shared" si="6"/>
        <v>6240</v>
      </c>
      <c r="H31" s="79">
        <f aca="true" t="shared" si="7" ref="H31:H73">F31*D31</f>
        <v>6739.200000000001</v>
      </c>
      <c r="I31" s="8" t="s">
        <v>14</v>
      </c>
      <c r="J31" s="15" t="s">
        <v>55</v>
      </c>
      <c r="K31" s="2" t="s">
        <v>21</v>
      </c>
      <c r="L31" s="22" t="s">
        <v>51</v>
      </c>
      <c r="M31" s="24" t="s">
        <v>56</v>
      </c>
      <c r="N31" s="24" t="s">
        <v>56</v>
      </c>
    </row>
    <row r="32" spans="1:14" s="2" customFormat="1" ht="27.75" customHeight="1">
      <c r="A32" s="9" t="s">
        <v>10</v>
      </c>
      <c r="B32" s="33" t="s">
        <v>55</v>
      </c>
      <c r="C32" s="1" t="s">
        <v>12</v>
      </c>
      <c r="D32" s="65">
        <v>8000</v>
      </c>
      <c r="E32" s="6">
        <v>0.78</v>
      </c>
      <c r="F32" s="61">
        <f t="shared" si="3"/>
        <v>0.8424</v>
      </c>
      <c r="G32" s="72">
        <f t="shared" si="6"/>
        <v>6240</v>
      </c>
      <c r="H32" s="79">
        <f t="shared" si="7"/>
        <v>6739.200000000001</v>
      </c>
      <c r="I32" s="8" t="s">
        <v>14</v>
      </c>
      <c r="J32" s="20" t="s">
        <v>57</v>
      </c>
      <c r="K32" s="2" t="s">
        <v>21</v>
      </c>
      <c r="L32" s="22" t="s">
        <v>51</v>
      </c>
      <c r="M32" s="14" t="s">
        <v>58</v>
      </c>
      <c r="N32" s="14" t="s">
        <v>58</v>
      </c>
    </row>
    <row r="33" spans="1:14" s="2" customFormat="1" ht="32.25" customHeight="1">
      <c r="A33" s="9" t="s">
        <v>10</v>
      </c>
      <c r="B33" s="33" t="s">
        <v>57</v>
      </c>
      <c r="C33" s="1" t="s">
        <v>12</v>
      </c>
      <c r="D33" s="65">
        <v>5600</v>
      </c>
      <c r="E33" s="6">
        <v>0.75</v>
      </c>
      <c r="F33" s="61">
        <f t="shared" si="3"/>
        <v>0.81</v>
      </c>
      <c r="G33" s="72">
        <f t="shared" si="6"/>
        <v>4200</v>
      </c>
      <c r="H33" s="79">
        <f t="shared" si="7"/>
        <v>4536</v>
      </c>
      <c r="I33" s="8" t="s">
        <v>14</v>
      </c>
      <c r="J33" s="20" t="s">
        <v>59</v>
      </c>
      <c r="K33" s="2" t="s">
        <v>21</v>
      </c>
      <c r="L33" s="22" t="s">
        <v>51</v>
      </c>
      <c r="M33" s="14" t="s">
        <v>58</v>
      </c>
      <c r="N33" s="14" t="s">
        <v>58</v>
      </c>
    </row>
    <row r="34" spans="1:14" s="2" customFormat="1" ht="35.25" customHeight="1">
      <c r="A34" s="9" t="s">
        <v>10</v>
      </c>
      <c r="B34" s="33" t="s">
        <v>59</v>
      </c>
      <c r="C34" s="1" t="s">
        <v>12</v>
      </c>
      <c r="D34" s="65">
        <v>5600</v>
      </c>
      <c r="E34" s="6">
        <v>1.2</v>
      </c>
      <c r="F34" s="61">
        <f t="shared" si="3"/>
        <v>1.296</v>
      </c>
      <c r="G34" s="72">
        <f t="shared" si="6"/>
        <v>6720</v>
      </c>
      <c r="H34" s="79">
        <f t="shared" si="7"/>
        <v>7257.6</v>
      </c>
      <c r="I34" s="8" t="s">
        <v>14</v>
      </c>
      <c r="J34" s="20" t="s">
        <v>60</v>
      </c>
      <c r="K34" s="2" t="s">
        <v>21</v>
      </c>
      <c r="L34" s="22" t="s">
        <v>51</v>
      </c>
      <c r="M34" s="14" t="s">
        <v>61</v>
      </c>
      <c r="N34" s="14" t="s">
        <v>61</v>
      </c>
    </row>
    <row r="35" spans="1:14" s="2" customFormat="1" ht="30" customHeight="1">
      <c r="A35" s="9" t="s">
        <v>10</v>
      </c>
      <c r="B35" s="33" t="s">
        <v>60</v>
      </c>
      <c r="C35" s="1" t="s">
        <v>12</v>
      </c>
      <c r="D35" s="65">
        <v>5280</v>
      </c>
      <c r="E35" s="6">
        <v>3.2</v>
      </c>
      <c r="F35" s="61">
        <f t="shared" si="3"/>
        <v>3.4560000000000004</v>
      </c>
      <c r="G35" s="72">
        <f t="shared" si="6"/>
        <v>16896</v>
      </c>
      <c r="H35" s="79">
        <f t="shared" si="7"/>
        <v>18247.680000000004</v>
      </c>
      <c r="I35" s="8" t="s">
        <v>14</v>
      </c>
      <c r="J35" s="11" t="s">
        <v>62</v>
      </c>
      <c r="K35" s="2" t="s">
        <v>21</v>
      </c>
      <c r="L35" s="22" t="s">
        <v>51</v>
      </c>
      <c r="M35" s="14" t="s">
        <v>63</v>
      </c>
      <c r="N35" s="14" t="s">
        <v>63</v>
      </c>
    </row>
    <row r="36" spans="1:14" s="2" customFormat="1" ht="30.75" customHeight="1">
      <c r="A36" s="9" t="s">
        <v>10</v>
      </c>
      <c r="B36" s="33" t="s">
        <v>62</v>
      </c>
      <c r="C36" s="1" t="s">
        <v>12</v>
      </c>
      <c r="D36" s="65">
        <v>8000</v>
      </c>
      <c r="E36" s="6">
        <v>0.36</v>
      </c>
      <c r="F36" s="61">
        <f t="shared" si="3"/>
        <v>0.38880000000000003</v>
      </c>
      <c r="G36" s="72">
        <f t="shared" si="6"/>
        <v>2880</v>
      </c>
      <c r="H36" s="79">
        <f t="shared" si="7"/>
        <v>3110.4</v>
      </c>
      <c r="I36" s="8" t="s">
        <v>14</v>
      </c>
      <c r="J36" s="20" t="s">
        <v>64</v>
      </c>
      <c r="K36" s="2" t="s">
        <v>21</v>
      </c>
      <c r="L36" s="22" t="s">
        <v>51</v>
      </c>
      <c r="M36" s="14" t="s">
        <v>63</v>
      </c>
      <c r="N36" s="14" t="s">
        <v>63</v>
      </c>
    </row>
    <row r="37" spans="1:14" s="2" customFormat="1" ht="34.5" customHeight="1">
      <c r="A37" s="9" t="s">
        <v>10</v>
      </c>
      <c r="B37" s="33" t="s">
        <v>64</v>
      </c>
      <c r="C37" s="1" t="s">
        <v>12</v>
      </c>
      <c r="D37" s="65">
        <v>8000</v>
      </c>
      <c r="E37" s="6">
        <v>0.78</v>
      </c>
      <c r="F37" s="61">
        <f t="shared" si="3"/>
        <v>0.8424</v>
      </c>
      <c r="G37" s="72">
        <f t="shared" si="6"/>
        <v>6240</v>
      </c>
      <c r="H37" s="79">
        <f t="shared" si="7"/>
        <v>6739.200000000001</v>
      </c>
      <c r="I37" s="8" t="s">
        <v>14</v>
      </c>
      <c r="J37" s="20" t="s">
        <v>65</v>
      </c>
      <c r="K37" s="2" t="s">
        <v>21</v>
      </c>
      <c r="L37" s="22" t="s">
        <v>51</v>
      </c>
      <c r="M37" s="14" t="s">
        <v>63</v>
      </c>
      <c r="N37" s="14" t="s">
        <v>63</v>
      </c>
    </row>
    <row r="38" spans="1:14" s="2" customFormat="1" ht="33" customHeight="1">
      <c r="A38" s="9" t="s">
        <v>10</v>
      </c>
      <c r="B38" s="33" t="s">
        <v>65</v>
      </c>
      <c r="C38" s="1" t="s">
        <v>12</v>
      </c>
      <c r="D38" s="65">
        <v>11520</v>
      </c>
      <c r="E38" s="6">
        <v>0.3</v>
      </c>
      <c r="F38" s="61">
        <f t="shared" si="3"/>
        <v>0.324</v>
      </c>
      <c r="G38" s="72">
        <f t="shared" si="6"/>
        <v>3456</v>
      </c>
      <c r="H38" s="79">
        <f t="shared" si="7"/>
        <v>3732.48</v>
      </c>
      <c r="I38" s="8" t="s">
        <v>14</v>
      </c>
      <c r="J38" s="20" t="s">
        <v>66</v>
      </c>
      <c r="K38" s="2" t="s">
        <v>21</v>
      </c>
      <c r="L38" s="22" t="s">
        <v>51</v>
      </c>
      <c r="M38" s="14" t="s">
        <v>63</v>
      </c>
      <c r="N38" s="14" t="s">
        <v>63</v>
      </c>
    </row>
    <row r="39" spans="1:14" s="2" customFormat="1" ht="29.25" customHeight="1">
      <c r="A39" s="9" t="s">
        <v>10</v>
      </c>
      <c r="B39" s="33" t="s">
        <v>66</v>
      </c>
      <c r="C39" s="1" t="s">
        <v>12</v>
      </c>
      <c r="D39" s="65">
        <v>4800</v>
      </c>
      <c r="E39" s="6">
        <v>2.1</v>
      </c>
      <c r="F39" s="61">
        <f t="shared" si="3"/>
        <v>2.2680000000000002</v>
      </c>
      <c r="G39" s="72">
        <f t="shared" si="6"/>
        <v>10080</v>
      </c>
      <c r="H39" s="79">
        <f t="shared" si="7"/>
        <v>10886.400000000001</v>
      </c>
      <c r="I39" s="8" t="s">
        <v>14</v>
      </c>
      <c r="J39" s="20" t="s">
        <v>67</v>
      </c>
      <c r="K39" s="2" t="s">
        <v>21</v>
      </c>
      <c r="L39" s="22" t="s">
        <v>51</v>
      </c>
      <c r="M39" s="14" t="s">
        <v>63</v>
      </c>
      <c r="N39" s="14" t="s">
        <v>63</v>
      </c>
    </row>
    <row r="40" spans="1:14" s="2" customFormat="1" ht="30.75" customHeight="1">
      <c r="A40" s="9" t="s">
        <v>10</v>
      </c>
      <c r="B40" s="33" t="s">
        <v>67</v>
      </c>
      <c r="C40" s="1" t="s">
        <v>12</v>
      </c>
      <c r="D40" s="65">
        <v>4800</v>
      </c>
      <c r="E40" s="6">
        <v>1</v>
      </c>
      <c r="F40" s="61">
        <f t="shared" si="3"/>
        <v>1.08</v>
      </c>
      <c r="G40" s="72">
        <f t="shared" si="6"/>
        <v>4800</v>
      </c>
      <c r="H40" s="79">
        <f t="shared" si="7"/>
        <v>5184</v>
      </c>
      <c r="I40" s="8" t="s">
        <v>14</v>
      </c>
      <c r="J40" s="11" t="s">
        <v>68</v>
      </c>
      <c r="K40" s="2" t="s">
        <v>21</v>
      </c>
      <c r="L40" s="22" t="s">
        <v>51</v>
      </c>
      <c r="M40" s="14" t="s">
        <v>63</v>
      </c>
      <c r="N40" s="14" t="s">
        <v>63</v>
      </c>
    </row>
    <row r="41" spans="1:14" s="2" customFormat="1" ht="30" customHeight="1">
      <c r="A41" s="9" t="s">
        <v>10</v>
      </c>
      <c r="B41" s="33" t="s">
        <v>68</v>
      </c>
      <c r="C41" s="1" t="s">
        <v>12</v>
      </c>
      <c r="D41" s="65">
        <v>2400</v>
      </c>
      <c r="E41" s="6">
        <v>0.4</v>
      </c>
      <c r="F41" s="61">
        <f t="shared" si="3"/>
        <v>0.43200000000000005</v>
      </c>
      <c r="G41" s="72">
        <f t="shared" si="6"/>
        <v>960</v>
      </c>
      <c r="H41" s="79">
        <f t="shared" si="7"/>
        <v>1036.8000000000002</v>
      </c>
      <c r="I41" s="8" t="s">
        <v>14</v>
      </c>
      <c r="J41" s="20" t="s">
        <v>69</v>
      </c>
      <c r="K41" s="2" t="s">
        <v>21</v>
      </c>
      <c r="L41" s="22" t="s">
        <v>51</v>
      </c>
      <c r="M41" s="14" t="s">
        <v>63</v>
      </c>
      <c r="N41" s="14" t="s">
        <v>63</v>
      </c>
    </row>
    <row r="42" spans="1:14" s="2" customFormat="1" ht="30.75" customHeight="1">
      <c r="A42" s="9" t="s">
        <v>10</v>
      </c>
      <c r="B42" s="33" t="s">
        <v>69</v>
      </c>
      <c r="C42" s="1" t="s">
        <v>12</v>
      </c>
      <c r="D42" s="65">
        <v>4000</v>
      </c>
      <c r="E42" s="6">
        <v>1.1</v>
      </c>
      <c r="F42" s="61">
        <f t="shared" si="3"/>
        <v>1.1880000000000002</v>
      </c>
      <c r="G42" s="72">
        <f t="shared" si="6"/>
        <v>4400</v>
      </c>
      <c r="H42" s="79">
        <f t="shared" si="7"/>
        <v>4752.000000000001</v>
      </c>
      <c r="I42" s="8" t="s">
        <v>14</v>
      </c>
      <c r="J42" s="15" t="s">
        <v>70</v>
      </c>
      <c r="K42" s="2" t="s">
        <v>21</v>
      </c>
      <c r="L42" s="22" t="s">
        <v>51</v>
      </c>
      <c r="M42" s="14" t="s">
        <v>63</v>
      </c>
      <c r="N42" s="14" t="s">
        <v>63</v>
      </c>
    </row>
    <row r="43" spans="1:14" s="2" customFormat="1" ht="28.5" customHeight="1" thickBot="1">
      <c r="A43" s="9" t="s">
        <v>10</v>
      </c>
      <c r="B43" s="33" t="s">
        <v>70</v>
      </c>
      <c r="C43" s="1" t="s">
        <v>12</v>
      </c>
      <c r="D43" s="65">
        <v>4800</v>
      </c>
      <c r="E43" s="6">
        <v>1.3</v>
      </c>
      <c r="F43" s="61">
        <f t="shared" si="3"/>
        <v>1.4040000000000001</v>
      </c>
      <c r="G43" s="72">
        <f t="shared" si="6"/>
        <v>6240</v>
      </c>
      <c r="H43" s="79">
        <f t="shared" si="7"/>
        <v>6739.200000000001</v>
      </c>
      <c r="I43" s="8" t="s">
        <v>14</v>
      </c>
      <c r="J43" s="23" t="s">
        <v>71</v>
      </c>
      <c r="K43" s="2" t="s">
        <v>21</v>
      </c>
      <c r="L43" s="22" t="s">
        <v>51</v>
      </c>
      <c r="M43" s="14" t="s">
        <v>63</v>
      </c>
      <c r="N43" s="14" t="s">
        <v>63</v>
      </c>
    </row>
    <row r="44" spans="1:14" s="2" customFormat="1" ht="33" customHeight="1" thickBot="1">
      <c r="A44" s="9" t="s">
        <v>10</v>
      </c>
      <c r="B44" s="35" t="s">
        <v>71</v>
      </c>
      <c r="C44" s="1" t="s">
        <v>12</v>
      </c>
      <c r="D44" s="65">
        <v>7200</v>
      </c>
      <c r="E44" s="6">
        <v>7</v>
      </c>
      <c r="F44" s="61">
        <f t="shared" si="3"/>
        <v>7.5600000000000005</v>
      </c>
      <c r="G44" s="72">
        <f t="shared" si="6"/>
        <v>50400</v>
      </c>
      <c r="H44" s="79">
        <f t="shared" si="7"/>
        <v>54432</v>
      </c>
      <c r="I44" s="8" t="s">
        <v>14</v>
      </c>
      <c r="J44" s="15" t="s">
        <v>72</v>
      </c>
      <c r="K44" s="2" t="s">
        <v>21</v>
      </c>
      <c r="L44" s="22" t="s">
        <v>51</v>
      </c>
      <c r="M44" s="24" t="s">
        <v>73</v>
      </c>
      <c r="N44" s="24" t="s">
        <v>73</v>
      </c>
    </row>
    <row r="45" spans="1:14" s="2" customFormat="1" ht="27.75" customHeight="1" thickBot="1">
      <c r="A45" s="9" t="s">
        <v>10</v>
      </c>
      <c r="B45" s="33" t="s">
        <v>72</v>
      </c>
      <c r="C45" s="1" t="s">
        <v>12</v>
      </c>
      <c r="D45" s="65">
        <v>9600</v>
      </c>
      <c r="E45" s="6">
        <v>8</v>
      </c>
      <c r="F45" s="61">
        <f t="shared" si="3"/>
        <v>8.64</v>
      </c>
      <c r="G45" s="72">
        <f t="shared" si="6"/>
        <v>76800</v>
      </c>
      <c r="H45" s="79">
        <f t="shared" si="7"/>
        <v>82944</v>
      </c>
      <c r="I45" s="8" t="s">
        <v>14</v>
      </c>
      <c r="J45" s="20" t="s">
        <v>74</v>
      </c>
      <c r="K45" s="2" t="s">
        <v>21</v>
      </c>
      <c r="L45" s="22" t="s">
        <v>51</v>
      </c>
      <c r="M45" s="24" t="s">
        <v>73</v>
      </c>
      <c r="N45" s="24" t="s">
        <v>73</v>
      </c>
    </row>
    <row r="46" spans="1:14" s="2" customFormat="1" ht="28.5" customHeight="1" thickBot="1">
      <c r="A46" s="9" t="s">
        <v>10</v>
      </c>
      <c r="B46" s="33" t="s">
        <v>74</v>
      </c>
      <c r="C46" s="1" t="s">
        <v>12</v>
      </c>
      <c r="D46" s="65">
        <v>2880</v>
      </c>
      <c r="E46" s="6">
        <v>13.2</v>
      </c>
      <c r="F46" s="61">
        <f t="shared" si="3"/>
        <v>14.256</v>
      </c>
      <c r="G46" s="72">
        <f t="shared" si="6"/>
        <v>38016</v>
      </c>
      <c r="H46" s="79">
        <f t="shared" si="7"/>
        <v>41057.28</v>
      </c>
      <c r="I46" s="8" t="s">
        <v>14</v>
      </c>
      <c r="J46" s="20" t="s">
        <v>75</v>
      </c>
      <c r="K46" s="2" t="s">
        <v>21</v>
      </c>
      <c r="L46" s="22" t="s">
        <v>51</v>
      </c>
      <c r="M46" s="24" t="s">
        <v>73</v>
      </c>
      <c r="N46" s="24" t="s">
        <v>73</v>
      </c>
    </row>
    <row r="47" spans="1:14" s="2" customFormat="1" ht="24.75" customHeight="1">
      <c r="A47" s="9" t="s">
        <v>10</v>
      </c>
      <c r="B47" s="33" t="s">
        <v>75</v>
      </c>
      <c r="C47" s="1" t="s">
        <v>12</v>
      </c>
      <c r="D47" s="65">
        <v>2400</v>
      </c>
      <c r="E47" s="6">
        <v>1.5</v>
      </c>
      <c r="F47" s="61">
        <f t="shared" si="3"/>
        <v>1.62</v>
      </c>
      <c r="G47" s="72">
        <f t="shared" si="6"/>
        <v>3600</v>
      </c>
      <c r="H47" s="79">
        <f t="shared" si="7"/>
        <v>3888.0000000000005</v>
      </c>
      <c r="I47" s="8" t="s">
        <v>14</v>
      </c>
      <c r="J47" s="20" t="s">
        <v>76</v>
      </c>
      <c r="K47" s="2" t="s">
        <v>21</v>
      </c>
      <c r="L47" s="22" t="s">
        <v>51</v>
      </c>
      <c r="M47" s="14" t="s">
        <v>77</v>
      </c>
      <c r="N47" s="14" t="s">
        <v>77</v>
      </c>
    </row>
    <row r="48" spans="1:14" s="2" customFormat="1" ht="30.75" customHeight="1">
      <c r="A48" s="9" t="s">
        <v>10</v>
      </c>
      <c r="B48" s="33" t="s">
        <v>76</v>
      </c>
      <c r="C48" s="1" t="s">
        <v>12</v>
      </c>
      <c r="D48" s="65">
        <v>4000</v>
      </c>
      <c r="E48" s="6">
        <v>0.51</v>
      </c>
      <c r="F48" s="61">
        <f t="shared" si="3"/>
        <v>0.5508000000000001</v>
      </c>
      <c r="G48" s="72">
        <f t="shared" si="6"/>
        <v>2040</v>
      </c>
      <c r="H48" s="79">
        <f t="shared" si="7"/>
        <v>2203.2000000000003</v>
      </c>
      <c r="I48" s="8" t="s">
        <v>14</v>
      </c>
      <c r="J48" s="15" t="s">
        <v>78</v>
      </c>
      <c r="K48" s="2" t="s">
        <v>21</v>
      </c>
      <c r="L48" s="22" t="s">
        <v>51</v>
      </c>
      <c r="M48" s="14" t="s">
        <v>77</v>
      </c>
      <c r="N48" s="14" t="s">
        <v>77</v>
      </c>
    </row>
    <row r="49" spans="1:14" s="2" customFormat="1" ht="30" customHeight="1" thickBot="1">
      <c r="A49" s="9" t="s">
        <v>10</v>
      </c>
      <c r="B49" s="33" t="s">
        <v>78</v>
      </c>
      <c r="C49" s="1" t="s">
        <v>12</v>
      </c>
      <c r="D49" s="65">
        <v>6400</v>
      </c>
      <c r="E49" s="6">
        <v>5.7</v>
      </c>
      <c r="F49" s="61">
        <f>E49*1.2</f>
        <v>6.84</v>
      </c>
      <c r="G49" s="72">
        <f t="shared" si="6"/>
        <v>36480</v>
      </c>
      <c r="H49" s="79">
        <f t="shared" si="7"/>
        <v>43776</v>
      </c>
      <c r="I49" s="8" t="s">
        <v>14</v>
      </c>
      <c r="J49" s="15" t="s">
        <v>79</v>
      </c>
      <c r="K49" s="2" t="s">
        <v>21</v>
      </c>
      <c r="L49" s="22" t="s">
        <v>51</v>
      </c>
      <c r="M49" s="14" t="s">
        <v>80</v>
      </c>
      <c r="N49" s="14" t="s">
        <v>80</v>
      </c>
    </row>
    <row r="50" spans="1:14" s="2" customFormat="1" ht="27" customHeight="1" thickBot="1">
      <c r="A50" s="9" t="s">
        <v>10</v>
      </c>
      <c r="B50" s="35" t="s">
        <v>173</v>
      </c>
      <c r="C50" s="1" t="s">
        <v>12</v>
      </c>
      <c r="D50" s="65">
        <v>800</v>
      </c>
      <c r="E50" s="6">
        <v>15</v>
      </c>
      <c r="F50" s="61">
        <f t="shared" si="3"/>
        <v>16.200000000000003</v>
      </c>
      <c r="G50" s="72">
        <f aca="true" t="shared" si="8" ref="G50">E50*D50</f>
        <v>12000</v>
      </c>
      <c r="H50" s="79">
        <f t="shared" si="7"/>
        <v>12960.000000000002</v>
      </c>
      <c r="I50" s="8" t="s">
        <v>14</v>
      </c>
      <c r="J50" s="15" t="s">
        <v>115</v>
      </c>
      <c r="K50" s="2" t="s">
        <v>21</v>
      </c>
      <c r="L50" s="22" t="s">
        <v>51</v>
      </c>
      <c r="M50" s="24" t="s">
        <v>116</v>
      </c>
      <c r="N50" s="24" t="s">
        <v>117</v>
      </c>
    </row>
    <row r="51" spans="1:14" s="2" customFormat="1" ht="22.5" customHeight="1">
      <c r="A51" s="9" t="s">
        <v>10</v>
      </c>
      <c r="B51" s="33" t="s">
        <v>79</v>
      </c>
      <c r="C51" s="1" t="s">
        <v>12</v>
      </c>
      <c r="D51" s="65">
        <v>2400</v>
      </c>
      <c r="E51" s="6">
        <v>10.1</v>
      </c>
      <c r="F51" s="61">
        <f>E51*1.2</f>
        <v>12.12</v>
      </c>
      <c r="G51" s="72">
        <f t="shared" si="6"/>
        <v>24240</v>
      </c>
      <c r="H51" s="79">
        <f t="shared" si="7"/>
        <v>29087.999999999996</v>
      </c>
      <c r="I51" s="8" t="s">
        <v>14</v>
      </c>
      <c r="J51" s="15" t="s">
        <v>81</v>
      </c>
      <c r="K51" s="2" t="s">
        <v>21</v>
      </c>
      <c r="L51" s="22" t="s">
        <v>51</v>
      </c>
      <c r="M51" s="14" t="s">
        <v>82</v>
      </c>
      <c r="N51" s="14" t="s">
        <v>82</v>
      </c>
    </row>
    <row r="52" spans="1:14" s="2" customFormat="1" ht="24.75" customHeight="1">
      <c r="A52" s="9" t="s">
        <v>10</v>
      </c>
      <c r="B52" s="33" t="s">
        <v>81</v>
      </c>
      <c r="C52" s="1" t="s">
        <v>13</v>
      </c>
      <c r="D52" s="65">
        <v>1680</v>
      </c>
      <c r="E52" s="6">
        <v>1.6</v>
      </c>
      <c r="F52" s="61">
        <f t="shared" si="3"/>
        <v>1.7280000000000002</v>
      </c>
      <c r="G52" s="72">
        <f t="shared" si="6"/>
        <v>2688</v>
      </c>
      <c r="H52" s="79">
        <f t="shared" si="7"/>
        <v>2903.0400000000004</v>
      </c>
      <c r="I52" s="8" t="s">
        <v>14</v>
      </c>
      <c r="J52" s="20" t="s">
        <v>83</v>
      </c>
      <c r="K52" s="2" t="s">
        <v>21</v>
      </c>
      <c r="L52" s="22" t="s">
        <v>51</v>
      </c>
      <c r="M52" s="14" t="s">
        <v>82</v>
      </c>
      <c r="N52" s="14" t="s">
        <v>82</v>
      </c>
    </row>
    <row r="53" spans="1:14" s="2" customFormat="1" ht="24.75" customHeight="1">
      <c r="A53" s="9" t="s">
        <v>10</v>
      </c>
      <c r="B53" s="33" t="s">
        <v>83</v>
      </c>
      <c r="C53" s="1" t="s">
        <v>13</v>
      </c>
      <c r="D53" s="65">
        <v>960</v>
      </c>
      <c r="E53" s="6">
        <v>1.6</v>
      </c>
      <c r="F53" s="61">
        <f t="shared" si="3"/>
        <v>1.7280000000000002</v>
      </c>
      <c r="G53" s="72">
        <f t="shared" si="6"/>
        <v>1536</v>
      </c>
      <c r="H53" s="79">
        <f t="shared" si="7"/>
        <v>1658.88</v>
      </c>
      <c r="I53" s="8" t="s">
        <v>14</v>
      </c>
      <c r="J53" s="20" t="s">
        <v>84</v>
      </c>
      <c r="K53" s="2" t="s">
        <v>21</v>
      </c>
      <c r="L53" s="22" t="s">
        <v>51</v>
      </c>
      <c r="M53" s="25" t="s">
        <v>86</v>
      </c>
      <c r="N53" s="25" t="s">
        <v>85</v>
      </c>
    </row>
    <row r="54" spans="1:14" s="2" customFormat="1" ht="24.75" customHeight="1">
      <c r="A54" s="9" t="s">
        <v>10</v>
      </c>
      <c r="B54" s="33" t="s">
        <v>84</v>
      </c>
      <c r="C54" s="1" t="s">
        <v>12</v>
      </c>
      <c r="D54" s="65">
        <v>10</v>
      </c>
      <c r="E54" s="6">
        <v>7778</v>
      </c>
      <c r="F54" s="61">
        <f>E54*1.2</f>
        <v>9333.6</v>
      </c>
      <c r="G54" s="72">
        <f t="shared" si="6"/>
        <v>77780</v>
      </c>
      <c r="H54" s="79">
        <f t="shared" si="7"/>
        <v>93336</v>
      </c>
      <c r="I54" s="8" t="s">
        <v>14</v>
      </c>
      <c r="J54" s="11" t="s">
        <v>87</v>
      </c>
      <c r="K54" s="2" t="s">
        <v>21</v>
      </c>
      <c r="L54" s="22" t="s">
        <v>51</v>
      </c>
      <c r="M54" s="14" t="s">
        <v>88</v>
      </c>
      <c r="N54" s="14" t="s">
        <v>88</v>
      </c>
    </row>
    <row r="55" spans="1:14" s="2" customFormat="1" ht="25.5" customHeight="1">
      <c r="A55" s="9" t="s">
        <v>10</v>
      </c>
      <c r="B55" s="33" t="s">
        <v>174</v>
      </c>
      <c r="C55" s="1" t="s">
        <v>13</v>
      </c>
      <c r="D55" s="65">
        <v>60</v>
      </c>
      <c r="E55" s="6">
        <v>72.2</v>
      </c>
      <c r="F55" s="61">
        <f aca="true" t="shared" si="9" ref="F55:F64">E55*1.08</f>
        <v>77.97600000000001</v>
      </c>
      <c r="G55" s="72">
        <f t="shared" si="6"/>
        <v>4332</v>
      </c>
      <c r="H55" s="79">
        <f t="shared" si="7"/>
        <v>4678.56</v>
      </c>
      <c r="I55" s="8" t="s">
        <v>14</v>
      </c>
      <c r="J55" s="20" t="s">
        <v>90</v>
      </c>
      <c r="K55" s="2" t="s">
        <v>21</v>
      </c>
      <c r="L55" s="22" t="s">
        <v>51</v>
      </c>
      <c r="M55" s="14" t="s">
        <v>91</v>
      </c>
      <c r="N55" s="14" t="s">
        <v>91</v>
      </c>
    </row>
    <row r="56" spans="1:14" s="2" customFormat="1" ht="23.25" customHeight="1">
      <c r="A56" s="9" t="s">
        <v>10</v>
      </c>
      <c r="B56" s="33" t="s">
        <v>89</v>
      </c>
      <c r="C56" s="1" t="s">
        <v>13</v>
      </c>
      <c r="D56" s="65">
        <v>12</v>
      </c>
      <c r="E56" s="6">
        <v>470</v>
      </c>
      <c r="F56" s="61">
        <f t="shared" si="9"/>
        <v>507.6</v>
      </c>
      <c r="G56" s="72">
        <f t="shared" si="6"/>
        <v>5640</v>
      </c>
      <c r="H56" s="79">
        <f t="shared" si="7"/>
        <v>6091.200000000001</v>
      </c>
      <c r="I56" s="8" t="s">
        <v>14</v>
      </c>
      <c r="J56" s="20" t="s">
        <v>94</v>
      </c>
      <c r="K56" s="2" t="s">
        <v>21</v>
      </c>
      <c r="L56" s="22" t="s">
        <v>51</v>
      </c>
      <c r="M56" s="14" t="s">
        <v>93</v>
      </c>
      <c r="N56" s="14" t="s">
        <v>93</v>
      </c>
    </row>
    <row r="57" spans="1:14" s="2" customFormat="1" ht="28.5" customHeight="1">
      <c r="A57" s="9" t="s">
        <v>10</v>
      </c>
      <c r="B57" s="33" t="s">
        <v>92</v>
      </c>
      <c r="C57" s="1" t="s">
        <v>13</v>
      </c>
      <c r="D57" s="65">
        <v>15</v>
      </c>
      <c r="E57" s="6">
        <v>560</v>
      </c>
      <c r="F57" s="61">
        <f t="shared" si="9"/>
        <v>604.8000000000001</v>
      </c>
      <c r="G57" s="72">
        <f t="shared" si="6"/>
        <v>8400</v>
      </c>
      <c r="H57" s="79">
        <f t="shared" si="7"/>
        <v>9072.000000000002</v>
      </c>
      <c r="I57" s="8" t="s">
        <v>14</v>
      </c>
      <c r="J57" s="20" t="s">
        <v>97</v>
      </c>
      <c r="K57" s="2" t="s">
        <v>21</v>
      </c>
      <c r="L57" s="22" t="s">
        <v>51</v>
      </c>
      <c r="M57" s="14" t="s">
        <v>96</v>
      </c>
      <c r="N57" s="14" t="s">
        <v>96</v>
      </c>
    </row>
    <row r="58" spans="1:14" s="2" customFormat="1" ht="29.25" customHeight="1">
      <c r="A58" s="9" t="s">
        <v>10</v>
      </c>
      <c r="B58" s="33" t="s">
        <v>95</v>
      </c>
      <c r="C58" s="1" t="s">
        <v>13</v>
      </c>
      <c r="D58" s="65">
        <v>20</v>
      </c>
      <c r="E58" s="6">
        <v>330</v>
      </c>
      <c r="F58" s="61">
        <f t="shared" si="9"/>
        <v>356.40000000000003</v>
      </c>
      <c r="G58" s="72">
        <f t="shared" si="6"/>
        <v>6600</v>
      </c>
      <c r="H58" s="79">
        <f t="shared" si="7"/>
        <v>7128.000000000001</v>
      </c>
      <c r="I58" s="8" t="s">
        <v>14</v>
      </c>
      <c r="J58" s="20" t="s">
        <v>99</v>
      </c>
      <c r="K58" s="2" t="s">
        <v>21</v>
      </c>
      <c r="L58" s="22" t="s">
        <v>51</v>
      </c>
      <c r="M58" s="14" t="s">
        <v>100</v>
      </c>
      <c r="N58" s="14" t="s">
        <v>100</v>
      </c>
    </row>
    <row r="59" spans="1:14" s="2" customFormat="1" ht="26.25" customHeight="1">
      <c r="A59" s="9" t="s">
        <v>10</v>
      </c>
      <c r="B59" s="33" t="s">
        <v>98</v>
      </c>
      <c r="C59" s="1" t="s">
        <v>13</v>
      </c>
      <c r="D59" s="65">
        <v>15</v>
      </c>
      <c r="E59" s="6">
        <v>250</v>
      </c>
      <c r="F59" s="61">
        <f t="shared" si="9"/>
        <v>270</v>
      </c>
      <c r="G59" s="72">
        <f t="shared" si="6"/>
        <v>3750</v>
      </c>
      <c r="H59" s="79">
        <f t="shared" si="7"/>
        <v>4050</v>
      </c>
      <c r="I59" s="8" t="s">
        <v>14</v>
      </c>
      <c r="J59" s="20" t="s">
        <v>102</v>
      </c>
      <c r="K59" s="2" t="s">
        <v>21</v>
      </c>
      <c r="L59" s="22" t="s">
        <v>51</v>
      </c>
      <c r="M59" s="14" t="s">
        <v>103</v>
      </c>
      <c r="N59" s="14" t="s">
        <v>103</v>
      </c>
    </row>
    <row r="60" spans="1:14" s="49" customFormat="1" ht="27.75" customHeight="1">
      <c r="A60" s="43" t="s">
        <v>10</v>
      </c>
      <c r="B60" s="44" t="s">
        <v>101</v>
      </c>
      <c r="C60" s="45" t="s">
        <v>13</v>
      </c>
      <c r="D60" s="65">
        <v>150</v>
      </c>
      <c r="E60" s="46">
        <v>180</v>
      </c>
      <c r="F60" s="61">
        <f t="shared" si="9"/>
        <v>194.4</v>
      </c>
      <c r="G60" s="74">
        <f t="shared" si="6"/>
        <v>27000</v>
      </c>
      <c r="H60" s="79">
        <f t="shared" si="7"/>
        <v>29160</v>
      </c>
      <c r="I60" s="47" t="s">
        <v>14</v>
      </c>
      <c r="J60" s="48" t="s">
        <v>105</v>
      </c>
      <c r="K60" s="49" t="s">
        <v>21</v>
      </c>
      <c r="L60" s="50" t="s">
        <v>51</v>
      </c>
      <c r="M60" s="51" t="s">
        <v>106</v>
      </c>
      <c r="N60" s="51" t="s">
        <v>106</v>
      </c>
    </row>
    <row r="61" spans="1:14" s="49" customFormat="1" ht="28.5" customHeight="1">
      <c r="A61" s="43" t="s">
        <v>10</v>
      </c>
      <c r="B61" s="44" t="s">
        <v>104</v>
      </c>
      <c r="C61" s="45" t="s">
        <v>13</v>
      </c>
      <c r="D61" s="65">
        <v>150</v>
      </c>
      <c r="E61" s="46">
        <v>180</v>
      </c>
      <c r="F61" s="61">
        <f t="shared" si="9"/>
        <v>194.4</v>
      </c>
      <c r="G61" s="74">
        <f t="shared" si="6"/>
        <v>27000</v>
      </c>
      <c r="H61" s="79">
        <f t="shared" si="7"/>
        <v>29160</v>
      </c>
      <c r="I61" s="47" t="s">
        <v>14</v>
      </c>
      <c r="J61" s="52" t="s">
        <v>108</v>
      </c>
      <c r="K61" s="49" t="s">
        <v>21</v>
      </c>
      <c r="L61" s="50" t="s">
        <v>51</v>
      </c>
      <c r="M61" s="51" t="s">
        <v>109</v>
      </c>
      <c r="N61" s="51" t="s">
        <v>109</v>
      </c>
    </row>
    <row r="62" spans="1:14" s="2" customFormat="1" ht="22.5" customHeight="1">
      <c r="A62" s="9" t="s">
        <v>10</v>
      </c>
      <c r="B62" s="33" t="s">
        <v>107</v>
      </c>
      <c r="C62" s="1" t="s">
        <v>13</v>
      </c>
      <c r="D62" s="65">
        <v>12</v>
      </c>
      <c r="E62" s="6">
        <v>650</v>
      </c>
      <c r="F62" s="61">
        <f t="shared" si="9"/>
        <v>702</v>
      </c>
      <c r="G62" s="72">
        <f t="shared" si="6"/>
        <v>7800</v>
      </c>
      <c r="H62" s="79">
        <f t="shared" si="7"/>
        <v>8424</v>
      </c>
      <c r="I62" s="8" t="s">
        <v>14</v>
      </c>
      <c r="J62" s="20" t="s">
        <v>111</v>
      </c>
      <c r="K62" s="2" t="s">
        <v>21</v>
      </c>
      <c r="L62" s="22" t="s">
        <v>51</v>
      </c>
      <c r="M62" s="14" t="s">
        <v>109</v>
      </c>
      <c r="N62" s="14" t="s">
        <v>109</v>
      </c>
    </row>
    <row r="63" spans="1:14" s="2" customFormat="1" ht="23.25" customHeight="1" thickBot="1">
      <c r="A63" s="9" t="s">
        <v>10</v>
      </c>
      <c r="B63" s="33" t="s">
        <v>110</v>
      </c>
      <c r="C63" s="1" t="s">
        <v>13</v>
      </c>
      <c r="D63" s="65">
        <v>12</v>
      </c>
      <c r="E63" s="6">
        <v>728</v>
      </c>
      <c r="F63" s="61">
        <f t="shared" si="9"/>
        <v>786.24</v>
      </c>
      <c r="G63" s="72">
        <f t="shared" si="6"/>
        <v>8736</v>
      </c>
      <c r="H63" s="79">
        <f t="shared" si="7"/>
        <v>9434.880000000001</v>
      </c>
      <c r="I63" s="8" t="s">
        <v>14</v>
      </c>
      <c r="J63" s="23" t="s">
        <v>112</v>
      </c>
      <c r="K63" s="2" t="s">
        <v>21</v>
      </c>
      <c r="L63" s="22" t="s">
        <v>51</v>
      </c>
      <c r="M63" s="14" t="s">
        <v>113</v>
      </c>
      <c r="N63" s="14" t="s">
        <v>80</v>
      </c>
    </row>
    <row r="64" spans="1:14" s="2" customFormat="1" ht="24.75" customHeight="1" thickBot="1">
      <c r="A64" s="9" t="s">
        <v>10</v>
      </c>
      <c r="B64" s="33" t="s">
        <v>114</v>
      </c>
      <c r="C64" s="1" t="s">
        <v>13</v>
      </c>
      <c r="D64" s="65">
        <v>10</v>
      </c>
      <c r="E64" s="6">
        <v>412</v>
      </c>
      <c r="F64" s="61">
        <f t="shared" si="9"/>
        <v>444.96000000000004</v>
      </c>
      <c r="G64" s="72">
        <f t="shared" si="6"/>
        <v>4120</v>
      </c>
      <c r="H64" s="79">
        <f t="shared" si="7"/>
        <v>4449.6</v>
      </c>
      <c r="I64" s="8" t="s">
        <v>14</v>
      </c>
      <c r="J64" t="s">
        <v>120</v>
      </c>
      <c r="K64" s="2" t="s">
        <v>21</v>
      </c>
      <c r="L64" s="22" t="s">
        <v>51</v>
      </c>
      <c r="M64" s="24" t="s">
        <v>118</v>
      </c>
      <c r="N64" s="24" t="s">
        <v>118</v>
      </c>
    </row>
    <row r="65" spans="1:14" s="2" customFormat="1" ht="20.25" customHeight="1" thickBot="1">
      <c r="A65" s="9" t="s">
        <v>10</v>
      </c>
      <c r="B65" s="36" t="s">
        <v>175</v>
      </c>
      <c r="C65" s="1" t="s">
        <v>12</v>
      </c>
      <c r="D65" s="65">
        <v>3</v>
      </c>
      <c r="E65" s="6">
        <v>3000</v>
      </c>
      <c r="F65" s="61">
        <f>E65*1.2</f>
        <v>3600</v>
      </c>
      <c r="G65" s="72">
        <f t="shared" si="6"/>
        <v>9000</v>
      </c>
      <c r="H65" s="79">
        <f t="shared" si="7"/>
        <v>10800</v>
      </c>
      <c r="I65" s="8" t="s">
        <v>14</v>
      </c>
      <c r="J65" s="26" t="s">
        <v>121</v>
      </c>
      <c r="K65" s="2" t="s">
        <v>21</v>
      </c>
      <c r="L65" s="22" t="s">
        <v>51</v>
      </c>
      <c r="M65" s="24" t="s">
        <v>122</v>
      </c>
      <c r="N65" s="24" t="s">
        <v>123</v>
      </c>
    </row>
    <row r="66" spans="1:14" s="2" customFormat="1" ht="22.5" customHeight="1">
      <c r="A66" s="9" t="s">
        <v>10</v>
      </c>
      <c r="B66" s="33" t="s">
        <v>119</v>
      </c>
      <c r="C66" s="1" t="s">
        <v>12</v>
      </c>
      <c r="D66" s="65">
        <v>1</v>
      </c>
      <c r="E66" s="6">
        <v>3900</v>
      </c>
      <c r="F66" s="61">
        <f>E66*1.2</f>
        <v>4680</v>
      </c>
      <c r="G66" s="72">
        <f t="shared" si="6"/>
        <v>3900</v>
      </c>
      <c r="H66" s="79">
        <f t="shared" si="7"/>
        <v>4680</v>
      </c>
      <c r="I66" s="8" t="s">
        <v>14</v>
      </c>
      <c r="J66" s="20" t="s">
        <v>124</v>
      </c>
      <c r="K66" s="2" t="s">
        <v>21</v>
      </c>
      <c r="L66" s="22" t="s">
        <v>51</v>
      </c>
      <c r="M66" s="14" t="s">
        <v>125</v>
      </c>
      <c r="N66" s="14" t="s">
        <v>125</v>
      </c>
    </row>
    <row r="67" spans="1:14" s="2" customFormat="1" ht="24" customHeight="1">
      <c r="A67" s="9" t="s">
        <v>10</v>
      </c>
      <c r="B67" s="33" t="s">
        <v>176</v>
      </c>
      <c r="C67" s="1" t="s">
        <v>12</v>
      </c>
      <c r="D67" s="65">
        <v>3</v>
      </c>
      <c r="E67" s="6">
        <v>120</v>
      </c>
      <c r="F67" s="61">
        <f>E67*1.2</f>
        <v>144</v>
      </c>
      <c r="G67" s="72">
        <f t="shared" si="6"/>
        <v>360</v>
      </c>
      <c r="H67" s="79">
        <f t="shared" si="7"/>
        <v>432</v>
      </c>
      <c r="I67" s="8" t="s">
        <v>14</v>
      </c>
      <c r="J67" s="15" t="s">
        <v>126</v>
      </c>
      <c r="K67" s="2" t="s">
        <v>21</v>
      </c>
      <c r="L67" s="22" t="s">
        <v>22</v>
      </c>
      <c r="M67" s="14" t="s">
        <v>127</v>
      </c>
      <c r="N67" s="14" t="s">
        <v>127</v>
      </c>
    </row>
    <row r="68" spans="1:14" s="2" customFormat="1" ht="24" customHeight="1">
      <c r="A68" s="9" t="s">
        <v>10</v>
      </c>
      <c r="B68" s="33" t="s">
        <v>184</v>
      </c>
      <c r="C68" s="1" t="s">
        <v>185</v>
      </c>
      <c r="D68" s="65">
        <v>8</v>
      </c>
      <c r="E68" s="6">
        <v>10000</v>
      </c>
      <c r="F68" s="61">
        <f>E68*1.08</f>
        <v>10800</v>
      </c>
      <c r="G68" s="72">
        <f t="shared" si="6"/>
        <v>80000</v>
      </c>
      <c r="H68" s="79">
        <f t="shared" si="7"/>
        <v>86400</v>
      </c>
      <c r="I68" s="8" t="s">
        <v>14</v>
      </c>
      <c r="J68" s="15"/>
      <c r="L68" s="22"/>
      <c r="M68" s="14"/>
      <c r="N68" s="14"/>
    </row>
    <row r="69" spans="1:14" s="2" customFormat="1" ht="24" customHeight="1">
      <c r="A69" s="9" t="s">
        <v>10</v>
      </c>
      <c r="B69" s="33" t="s">
        <v>186</v>
      </c>
      <c r="C69" s="1" t="s">
        <v>185</v>
      </c>
      <c r="D69" s="65">
        <v>4</v>
      </c>
      <c r="E69" s="6">
        <v>850</v>
      </c>
      <c r="F69" s="61">
        <f aca="true" t="shared" si="10" ref="F69:F72">E69*1.08</f>
        <v>918.0000000000001</v>
      </c>
      <c r="G69" s="72">
        <f t="shared" si="6"/>
        <v>3400</v>
      </c>
      <c r="H69" s="79">
        <f t="shared" si="7"/>
        <v>3672.0000000000005</v>
      </c>
      <c r="I69" s="8" t="s">
        <v>14</v>
      </c>
      <c r="J69" s="15"/>
      <c r="L69" s="22"/>
      <c r="M69" s="14"/>
      <c r="N69" s="14"/>
    </row>
    <row r="70" spans="1:14" s="2" customFormat="1" ht="24" customHeight="1">
      <c r="A70" s="9" t="s">
        <v>10</v>
      </c>
      <c r="B70" s="33" t="s">
        <v>187</v>
      </c>
      <c r="C70" s="1" t="s">
        <v>185</v>
      </c>
      <c r="D70" s="65">
        <v>1</v>
      </c>
      <c r="E70" s="6">
        <v>3000</v>
      </c>
      <c r="F70" s="61">
        <f t="shared" si="10"/>
        <v>3240</v>
      </c>
      <c r="G70" s="72">
        <f t="shared" si="6"/>
        <v>3000</v>
      </c>
      <c r="H70" s="79">
        <f t="shared" si="7"/>
        <v>3240</v>
      </c>
      <c r="I70" s="8" t="s">
        <v>14</v>
      </c>
      <c r="J70" s="15"/>
      <c r="L70" s="22"/>
      <c r="M70" s="14"/>
      <c r="N70" s="14"/>
    </row>
    <row r="71" spans="1:14" s="2" customFormat="1" ht="24" customHeight="1">
      <c r="A71" s="9" t="s">
        <v>10</v>
      </c>
      <c r="B71" s="33" t="s">
        <v>188</v>
      </c>
      <c r="C71" s="1" t="s">
        <v>185</v>
      </c>
      <c r="D71" s="65">
        <v>1</v>
      </c>
      <c r="E71" s="6">
        <v>8000</v>
      </c>
      <c r="F71" s="61">
        <f t="shared" si="10"/>
        <v>8640</v>
      </c>
      <c r="G71" s="72">
        <f t="shared" si="6"/>
        <v>8000</v>
      </c>
      <c r="H71" s="79">
        <f t="shared" si="7"/>
        <v>8640</v>
      </c>
      <c r="I71" s="8" t="s">
        <v>14</v>
      </c>
      <c r="J71" s="15"/>
      <c r="L71" s="22"/>
      <c r="M71" s="14"/>
      <c r="N71" s="14"/>
    </row>
    <row r="72" spans="1:14" s="2" customFormat="1" ht="24" customHeight="1">
      <c r="A72" s="9" t="s">
        <v>10</v>
      </c>
      <c r="B72" s="42" t="s">
        <v>189</v>
      </c>
      <c r="C72" s="1" t="s">
        <v>185</v>
      </c>
      <c r="D72" s="65">
        <v>1</v>
      </c>
      <c r="E72" s="6">
        <v>8000</v>
      </c>
      <c r="F72" s="61">
        <f t="shared" si="10"/>
        <v>8640</v>
      </c>
      <c r="G72" s="72">
        <f t="shared" si="6"/>
        <v>8000</v>
      </c>
      <c r="H72" s="79">
        <f t="shared" si="7"/>
        <v>8640</v>
      </c>
      <c r="I72" s="8" t="s">
        <v>14</v>
      </c>
      <c r="J72" s="15"/>
      <c r="L72" s="22"/>
      <c r="M72" s="14"/>
      <c r="N72" s="14"/>
    </row>
    <row r="73" spans="1:14" s="2" customFormat="1" ht="24" customHeight="1">
      <c r="A73" s="9" t="s">
        <v>10</v>
      </c>
      <c r="B73" s="42" t="s">
        <v>190</v>
      </c>
      <c r="C73" s="1" t="s">
        <v>12</v>
      </c>
      <c r="D73" s="65">
        <v>1</v>
      </c>
      <c r="E73" s="6">
        <v>1600</v>
      </c>
      <c r="F73" s="61">
        <f aca="true" t="shared" si="11" ref="F73">E73*1.2</f>
        <v>1920</v>
      </c>
      <c r="G73" s="72">
        <f t="shared" si="6"/>
        <v>1600</v>
      </c>
      <c r="H73" s="79">
        <f t="shared" si="7"/>
        <v>1920</v>
      </c>
      <c r="I73" s="8" t="s">
        <v>14</v>
      </c>
      <c r="J73" s="15"/>
      <c r="L73" s="22"/>
      <c r="M73" s="14"/>
      <c r="N73" s="14"/>
    </row>
    <row r="74" spans="1:14" s="2" customFormat="1" ht="26.25" customHeight="1">
      <c r="A74" s="9"/>
      <c r="B74" s="109" t="s">
        <v>192</v>
      </c>
      <c r="C74" s="109"/>
      <c r="D74" s="109"/>
      <c r="E74" s="109"/>
      <c r="F74" s="109"/>
      <c r="G74" s="73">
        <f>SUM(G30:G73)</f>
        <v>628010</v>
      </c>
      <c r="H74" s="80">
        <f>SUM(H30:H73)</f>
        <v>696654</v>
      </c>
      <c r="I74" s="8"/>
      <c r="J74" s="15"/>
      <c r="L74" s="22"/>
      <c r="M74" s="14"/>
      <c r="N74" s="14"/>
    </row>
    <row r="75" spans="1:14" s="2" customFormat="1" ht="26.25" customHeight="1">
      <c r="A75" s="90" t="s">
        <v>191</v>
      </c>
      <c r="B75" s="121" t="s">
        <v>177</v>
      </c>
      <c r="C75" s="122"/>
      <c r="D75" s="122"/>
      <c r="E75" s="122"/>
      <c r="F75" s="122"/>
      <c r="G75" s="122"/>
      <c r="H75" s="122"/>
      <c r="I75" s="123"/>
      <c r="J75" s="15"/>
      <c r="L75" s="22"/>
      <c r="M75" s="14"/>
      <c r="N75" s="14"/>
    </row>
    <row r="76" spans="1:14" s="2" customFormat="1" ht="33" customHeight="1">
      <c r="A76" s="38" t="s">
        <v>201</v>
      </c>
      <c r="B76" s="39" t="s">
        <v>126</v>
      </c>
      <c r="C76" s="28" t="s">
        <v>12</v>
      </c>
      <c r="D76" s="66">
        <v>35</v>
      </c>
      <c r="E76" s="29">
        <v>2242</v>
      </c>
      <c r="F76" s="62">
        <f aca="true" t="shared" si="12" ref="F76:F85">E76*1.08</f>
        <v>2421.36</v>
      </c>
      <c r="G76" s="72">
        <f t="shared" si="6"/>
        <v>78470</v>
      </c>
      <c r="H76" s="79">
        <f>F76*D76</f>
        <v>84747.6</v>
      </c>
      <c r="I76" s="8" t="s">
        <v>14</v>
      </c>
      <c r="J76" s="15" t="s">
        <v>128</v>
      </c>
      <c r="K76" s="2" t="s">
        <v>21</v>
      </c>
      <c r="L76" s="22" t="s">
        <v>22</v>
      </c>
      <c r="M76" s="14" t="s">
        <v>129</v>
      </c>
      <c r="N76" s="14" t="s">
        <v>129</v>
      </c>
    </row>
    <row r="77" spans="1:14" s="2" customFormat="1" ht="35.25" customHeight="1">
      <c r="A77" s="38" t="s">
        <v>201</v>
      </c>
      <c r="B77" s="33" t="s">
        <v>128</v>
      </c>
      <c r="C77" s="1" t="s">
        <v>12</v>
      </c>
      <c r="D77" s="65">
        <v>7</v>
      </c>
      <c r="E77" s="6">
        <v>1248</v>
      </c>
      <c r="F77" s="61">
        <f t="shared" si="12"/>
        <v>1347.8400000000001</v>
      </c>
      <c r="G77" s="72">
        <f t="shared" si="6"/>
        <v>8736</v>
      </c>
      <c r="H77" s="79">
        <f aca="true" t="shared" si="13" ref="H77:H88">F77*D77</f>
        <v>9434.880000000001</v>
      </c>
      <c r="I77" s="8" t="s">
        <v>14</v>
      </c>
      <c r="J77" s="15" t="s">
        <v>130</v>
      </c>
      <c r="K77" s="2" t="s">
        <v>21</v>
      </c>
      <c r="L77" s="22" t="s">
        <v>22</v>
      </c>
      <c r="M77" s="14" t="s">
        <v>131</v>
      </c>
      <c r="N77" s="14" t="s">
        <v>131</v>
      </c>
    </row>
    <row r="78" spans="1:14" s="2" customFormat="1" ht="30" customHeight="1">
      <c r="A78" s="38" t="s">
        <v>201</v>
      </c>
      <c r="B78" s="33" t="s">
        <v>130</v>
      </c>
      <c r="C78" s="1" t="s">
        <v>12</v>
      </c>
      <c r="D78" s="65">
        <v>2</v>
      </c>
      <c r="E78" s="6">
        <v>702</v>
      </c>
      <c r="F78" s="61">
        <f>E78*1.2</f>
        <v>842.4</v>
      </c>
      <c r="G78" s="72">
        <f t="shared" si="6"/>
        <v>1404</v>
      </c>
      <c r="H78" s="79">
        <f t="shared" si="13"/>
        <v>1684.8</v>
      </c>
      <c r="I78" s="8" t="s">
        <v>14</v>
      </c>
      <c r="J78" s="20" t="s">
        <v>132</v>
      </c>
      <c r="K78" s="2" t="s">
        <v>21</v>
      </c>
      <c r="L78" s="22" t="s">
        <v>22</v>
      </c>
      <c r="M78" s="14" t="s">
        <v>133</v>
      </c>
      <c r="N78" s="14" t="s">
        <v>133</v>
      </c>
    </row>
    <row r="79" spans="1:14" s="2" customFormat="1" ht="35.25" customHeight="1">
      <c r="A79" s="38" t="s">
        <v>201</v>
      </c>
      <c r="B79" s="33" t="s">
        <v>132</v>
      </c>
      <c r="C79" s="5" t="s">
        <v>12</v>
      </c>
      <c r="D79" s="67">
        <v>14</v>
      </c>
      <c r="E79" s="6">
        <v>800</v>
      </c>
      <c r="F79" s="61">
        <f t="shared" si="12"/>
        <v>864</v>
      </c>
      <c r="G79" s="72">
        <f t="shared" si="6"/>
        <v>11200</v>
      </c>
      <c r="H79" s="79">
        <f t="shared" si="13"/>
        <v>12096</v>
      </c>
      <c r="I79" s="8" t="s">
        <v>14</v>
      </c>
      <c r="J79" s="11" t="s">
        <v>134</v>
      </c>
      <c r="K79" s="2" t="s">
        <v>21</v>
      </c>
      <c r="L79" s="22" t="s">
        <v>22</v>
      </c>
      <c r="M79" s="14" t="s">
        <v>135</v>
      </c>
      <c r="N79" s="14" t="s">
        <v>135</v>
      </c>
    </row>
    <row r="80" spans="1:14" s="2" customFormat="1" ht="25.5" customHeight="1">
      <c r="A80" s="38" t="s">
        <v>201</v>
      </c>
      <c r="B80" s="33" t="s">
        <v>134</v>
      </c>
      <c r="C80" s="1" t="s">
        <v>12</v>
      </c>
      <c r="D80" s="65">
        <v>3</v>
      </c>
      <c r="E80" s="6">
        <v>750</v>
      </c>
      <c r="F80" s="61">
        <f t="shared" si="12"/>
        <v>810</v>
      </c>
      <c r="G80" s="72">
        <f t="shared" si="6"/>
        <v>2250</v>
      </c>
      <c r="H80" s="79">
        <f t="shared" si="13"/>
        <v>2430</v>
      </c>
      <c r="I80" s="8" t="s">
        <v>14</v>
      </c>
      <c r="J80" s="20" t="s">
        <v>136</v>
      </c>
      <c r="K80" s="2" t="s">
        <v>21</v>
      </c>
      <c r="L80" s="22" t="s">
        <v>22</v>
      </c>
      <c r="M80" s="14" t="s">
        <v>137</v>
      </c>
      <c r="N80" s="14" t="s">
        <v>137</v>
      </c>
    </row>
    <row r="81" spans="1:14" s="2" customFormat="1" ht="33.75" customHeight="1">
      <c r="A81" s="38" t="s">
        <v>201</v>
      </c>
      <c r="B81" s="33" t="s">
        <v>136</v>
      </c>
      <c r="C81" s="5" t="s">
        <v>12</v>
      </c>
      <c r="D81" s="67">
        <v>4</v>
      </c>
      <c r="E81" s="6">
        <v>3100</v>
      </c>
      <c r="F81" s="61">
        <f t="shared" si="12"/>
        <v>3348</v>
      </c>
      <c r="G81" s="72">
        <f t="shared" si="6"/>
        <v>12400</v>
      </c>
      <c r="H81" s="79">
        <f t="shared" si="13"/>
        <v>13392</v>
      </c>
      <c r="I81" s="8" t="s">
        <v>14</v>
      </c>
      <c r="J81" s="15" t="s">
        <v>138</v>
      </c>
      <c r="K81" s="2" t="s">
        <v>21</v>
      </c>
      <c r="L81" s="22" t="s">
        <v>22</v>
      </c>
      <c r="M81" s="14" t="s">
        <v>139</v>
      </c>
      <c r="N81" s="14" t="s">
        <v>139</v>
      </c>
    </row>
    <row r="82" spans="1:14" s="2" customFormat="1" ht="24" customHeight="1">
      <c r="A82" s="38" t="s">
        <v>201</v>
      </c>
      <c r="B82" s="33" t="s">
        <v>138</v>
      </c>
      <c r="C82" s="1" t="s">
        <v>12</v>
      </c>
      <c r="D82" s="65">
        <v>2</v>
      </c>
      <c r="E82" s="6">
        <v>2800</v>
      </c>
      <c r="F82" s="61">
        <f t="shared" si="12"/>
        <v>3024</v>
      </c>
      <c r="G82" s="72">
        <f t="shared" si="6"/>
        <v>5600</v>
      </c>
      <c r="H82" s="79">
        <f t="shared" si="13"/>
        <v>6048</v>
      </c>
      <c r="I82" s="8" t="s">
        <v>14</v>
      </c>
      <c r="J82" s="15" t="s">
        <v>140</v>
      </c>
      <c r="K82" s="2" t="s">
        <v>21</v>
      </c>
      <c r="L82" s="22" t="s">
        <v>22</v>
      </c>
      <c r="M82" s="14" t="s">
        <v>141</v>
      </c>
      <c r="N82" s="14" t="s">
        <v>141</v>
      </c>
    </row>
    <row r="83" spans="1:14" s="2" customFormat="1" ht="19.5" customHeight="1">
      <c r="A83" s="38" t="s">
        <v>201</v>
      </c>
      <c r="B83" s="33" t="s">
        <v>140</v>
      </c>
      <c r="C83" s="1" t="s">
        <v>12</v>
      </c>
      <c r="D83" s="65">
        <v>6</v>
      </c>
      <c r="E83" s="6">
        <v>2700</v>
      </c>
      <c r="F83" s="61">
        <f t="shared" si="12"/>
        <v>2916</v>
      </c>
      <c r="G83" s="72">
        <f t="shared" si="6"/>
        <v>16200</v>
      </c>
      <c r="H83" s="79">
        <f t="shared" si="13"/>
        <v>17496</v>
      </c>
      <c r="I83" s="8" t="s">
        <v>14</v>
      </c>
      <c r="J83" s="15" t="s">
        <v>142</v>
      </c>
      <c r="K83" s="2" t="s">
        <v>21</v>
      </c>
      <c r="L83" s="22" t="s">
        <v>22</v>
      </c>
      <c r="M83" s="14" t="s">
        <v>143</v>
      </c>
      <c r="N83" s="14" t="s">
        <v>143</v>
      </c>
    </row>
    <row r="84" spans="1:14" s="2" customFormat="1" ht="27" customHeight="1">
      <c r="A84" s="38" t="s">
        <v>201</v>
      </c>
      <c r="B84" s="33" t="s">
        <v>142</v>
      </c>
      <c r="C84" s="1" t="s">
        <v>12</v>
      </c>
      <c r="D84" s="65">
        <v>6</v>
      </c>
      <c r="E84" s="6">
        <v>2500</v>
      </c>
      <c r="F84" s="61">
        <f t="shared" si="12"/>
        <v>2700</v>
      </c>
      <c r="G84" s="72">
        <f t="shared" si="6"/>
        <v>15000</v>
      </c>
      <c r="H84" s="79">
        <f t="shared" si="13"/>
        <v>16200</v>
      </c>
      <c r="I84" s="8" t="s">
        <v>14</v>
      </c>
      <c r="J84" s="20" t="s">
        <v>144</v>
      </c>
      <c r="K84" s="2" t="s">
        <v>21</v>
      </c>
      <c r="L84" s="22" t="s">
        <v>22</v>
      </c>
      <c r="M84" s="14" t="s">
        <v>145</v>
      </c>
      <c r="N84" s="14" t="s">
        <v>145</v>
      </c>
    </row>
    <row r="85" spans="1:14" s="2" customFormat="1" ht="22.5" customHeight="1">
      <c r="A85" s="38" t="s">
        <v>201</v>
      </c>
      <c r="B85" s="33" t="s">
        <v>144</v>
      </c>
      <c r="C85" s="5" t="s">
        <v>12</v>
      </c>
      <c r="D85" s="67">
        <v>1</v>
      </c>
      <c r="E85" s="6">
        <v>2300</v>
      </c>
      <c r="F85" s="61">
        <f t="shared" si="12"/>
        <v>2484</v>
      </c>
      <c r="G85" s="72">
        <f t="shared" si="6"/>
        <v>2300</v>
      </c>
      <c r="H85" s="79">
        <f t="shared" si="13"/>
        <v>2484</v>
      </c>
      <c r="I85" s="8" t="s">
        <v>14</v>
      </c>
      <c r="J85" s="11" t="s">
        <v>146</v>
      </c>
      <c r="K85" s="2" t="s">
        <v>21</v>
      </c>
      <c r="L85" s="22" t="s">
        <v>22</v>
      </c>
      <c r="M85" s="14" t="s">
        <v>147</v>
      </c>
      <c r="N85" s="14" t="s">
        <v>147</v>
      </c>
    </row>
    <row r="86" spans="1:14" s="2" customFormat="1" ht="28.5" customHeight="1">
      <c r="A86" s="38" t="s">
        <v>201</v>
      </c>
      <c r="B86" s="33" t="s">
        <v>146</v>
      </c>
      <c r="C86" s="1" t="s">
        <v>12</v>
      </c>
      <c r="D86" s="65">
        <v>2</v>
      </c>
      <c r="E86" s="6">
        <v>858</v>
      </c>
      <c r="F86" s="61">
        <f>E86*1.2</f>
        <v>1029.6</v>
      </c>
      <c r="G86" s="72">
        <f t="shared" si="6"/>
        <v>1716</v>
      </c>
      <c r="H86" s="79">
        <f t="shared" si="13"/>
        <v>2059.2</v>
      </c>
      <c r="I86" s="8" t="s">
        <v>14</v>
      </c>
      <c r="J86" s="20" t="s">
        <v>148</v>
      </c>
      <c r="K86" s="2" t="s">
        <v>21</v>
      </c>
      <c r="L86" s="22" t="s">
        <v>22</v>
      </c>
      <c r="M86" s="14" t="s">
        <v>149</v>
      </c>
      <c r="N86" s="14" t="s">
        <v>149</v>
      </c>
    </row>
    <row r="87" spans="1:14" s="2" customFormat="1" ht="27.75" customHeight="1">
      <c r="A87" s="38" t="s">
        <v>201</v>
      </c>
      <c r="B87" s="33" t="s">
        <v>148</v>
      </c>
      <c r="C87" s="5" t="s">
        <v>12</v>
      </c>
      <c r="D87" s="67">
        <v>65</v>
      </c>
      <c r="E87" s="7">
        <v>1050</v>
      </c>
      <c r="F87" s="63">
        <f>E87*1.2</f>
        <v>1260</v>
      </c>
      <c r="G87" s="75">
        <f t="shared" si="6"/>
        <v>68250</v>
      </c>
      <c r="H87" s="79">
        <f t="shared" si="13"/>
        <v>81900</v>
      </c>
      <c r="I87" s="27" t="s">
        <v>14</v>
      </c>
      <c r="J87" s="20" t="s">
        <v>151</v>
      </c>
      <c r="K87" s="2" t="s">
        <v>21</v>
      </c>
      <c r="L87" s="22" t="s">
        <v>22</v>
      </c>
      <c r="M87" s="14" t="s">
        <v>152</v>
      </c>
      <c r="N87" s="14" t="s">
        <v>152</v>
      </c>
    </row>
    <row r="88" spans="1:11" ht="15.75">
      <c r="A88" s="38" t="s">
        <v>201</v>
      </c>
      <c r="B88" s="33" t="s">
        <v>150</v>
      </c>
      <c r="C88" s="1" t="s">
        <v>12</v>
      </c>
      <c r="D88" s="65">
        <v>8</v>
      </c>
      <c r="E88" s="6">
        <v>13000</v>
      </c>
      <c r="F88" s="61">
        <f>E88*1.2</f>
        <v>15600</v>
      </c>
      <c r="G88" s="72">
        <f t="shared" si="6"/>
        <v>104000</v>
      </c>
      <c r="H88" s="79">
        <f t="shared" si="13"/>
        <v>124800</v>
      </c>
      <c r="I88" s="30" t="s">
        <v>14</v>
      </c>
      <c r="K88" s="2"/>
    </row>
    <row r="89" spans="1:11" ht="19.5" customHeight="1">
      <c r="A89" s="31"/>
      <c r="B89" s="109" t="s">
        <v>193</v>
      </c>
      <c r="C89" s="109"/>
      <c r="D89" s="109"/>
      <c r="E89" s="109"/>
      <c r="F89" s="109"/>
      <c r="G89" s="73">
        <f>SUM(G76:G88)</f>
        <v>327526</v>
      </c>
      <c r="H89" s="81">
        <f>SUM(H76:H88)</f>
        <v>374772.48000000004</v>
      </c>
      <c r="I89" s="30"/>
      <c r="K89" s="2"/>
    </row>
    <row r="90" spans="1:11" s="53" customFormat="1" ht="12.75">
      <c r="A90" s="87" t="s">
        <v>195</v>
      </c>
      <c r="B90" s="127" t="s">
        <v>156</v>
      </c>
      <c r="C90" s="128"/>
      <c r="D90" s="128"/>
      <c r="E90" s="128"/>
      <c r="F90" s="128"/>
      <c r="G90" s="128"/>
      <c r="H90" s="88"/>
      <c r="I90" s="89"/>
      <c r="K90" s="54"/>
    </row>
    <row r="91" spans="1:24" ht="60" customHeight="1">
      <c r="A91" s="31" t="s">
        <v>201</v>
      </c>
      <c r="B91" s="10" t="s">
        <v>11</v>
      </c>
      <c r="C91" s="1" t="s">
        <v>13</v>
      </c>
      <c r="D91" s="65">
        <v>5</v>
      </c>
      <c r="E91" s="6">
        <v>100</v>
      </c>
      <c r="F91" s="61">
        <f>E91*1.08</f>
        <v>108</v>
      </c>
      <c r="G91" s="72">
        <f>E91*D91</f>
        <v>500</v>
      </c>
      <c r="H91" s="79">
        <f>F91*D91</f>
        <v>540</v>
      </c>
      <c r="I91" s="8" t="s">
        <v>14</v>
      </c>
      <c r="K91" s="2"/>
      <c r="Q91" s="40"/>
      <c r="W91" s="40"/>
      <c r="X91" s="40"/>
    </row>
    <row r="92" spans="1:9" ht="54" customHeight="1">
      <c r="A92" s="31" t="s">
        <v>201</v>
      </c>
      <c r="B92" s="4" t="s">
        <v>23</v>
      </c>
      <c r="C92" s="1" t="s">
        <v>13</v>
      </c>
      <c r="D92" s="65">
        <v>5</v>
      </c>
      <c r="E92" s="6">
        <v>100</v>
      </c>
      <c r="F92" s="61">
        <f aca="true" t="shared" si="14" ref="F92">E92*1.08</f>
        <v>108</v>
      </c>
      <c r="G92" s="72">
        <f aca="true" t="shared" si="15" ref="G92:G93">E92*D92</f>
        <v>500</v>
      </c>
      <c r="H92" s="79">
        <f aca="true" t="shared" si="16" ref="H92:H93">F92*D92</f>
        <v>540</v>
      </c>
      <c r="I92" s="8" t="s">
        <v>14</v>
      </c>
    </row>
    <row r="93" spans="1:9" ht="15.75">
      <c r="A93" s="31" t="s">
        <v>201</v>
      </c>
      <c r="B93" s="4" t="s">
        <v>157</v>
      </c>
      <c r="C93" s="1" t="s">
        <v>12</v>
      </c>
      <c r="D93" s="65">
        <v>250</v>
      </c>
      <c r="E93" s="6">
        <v>125</v>
      </c>
      <c r="F93" s="61">
        <f>E93*1.08</f>
        <v>135</v>
      </c>
      <c r="G93" s="72">
        <f t="shared" si="15"/>
        <v>31250</v>
      </c>
      <c r="H93" s="79">
        <f t="shared" si="16"/>
        <v>33750</v>
      </c>
      <c r="I93" s="8" t="s">
        <v>14</v>
      </c>
    </row>
    <row r="94" spans="1:9" ht="15.75">
      <c r="A94" s="31"/>
      <c r="B94" s="109" t="s">
        <v>194</v>
      </c>
      <c r="C94" s="109"/>
      <c r="D94" s="109"/>
      <c r="E94" s="109"/>
      <c r="F94" s="109"/>
      <c r="G94" s="73">
        <f>SUM(G91:G93)</f>
        <v>32250</v>
      </c>
      <c r="H94" s="81">
        <f>SUM(H91:H93)</f>
        <v>34830</v>
      </c>
      <c r="I94" s="30"/>
    </row>
    <row r="95" spans="1:9" s="53" customFormat="1" ht="25.5" customHeight="1">
      <c r="A95" s="84" t="s">
        <v>196</v>
      </c>
      <c r="B95" s="129" t="s">
        <v>202</v>
      </c>
      <c r="C95" s="129"/>
      <c r="D95" s="129"/>
      <c r="E95" s="129"/>
      <c r="F95" s="129"/>
      <c r="G95" s="129"/>
      <c r="H95" s="85"/>
      <c r="I95" s="86"/>
    </row>
    <row r="96" spans="1:9" ht="25.5">
      <c r="A96" s="37" t="s">
        <v>201</v>
      </c>
      <c r="B96" s="55" t="s">
        <v>197</v>
      </c>
      <c r="C96" s="56" t="s">
        <v>185</v>
      </c>
      <c r="D96" s="68">
        <v>14</v>
      </c>
      <c r="E96" s="57">
        <v>24800</v>
      </c>
      <c r="F96" s="64">
        <f>E96*1.08</f>
        <v>26784</v>
      </c>
      <c r="G96" s="76">
        <f>D96*E96</f>
        <v>347200</v>
      </c>
      <c r="H96" s="82">
        <f>F96*D96</f>
        <v>374976</v>
      </c>
      <c r="I96" s="36" t="s">
        <v>14</v>
      </c>
    </row>
    <row r="97" spans="1:9" ht="15">
      <c r="A97" s="37" t="s">
        <v>201</v>
      </c>
      <c r="B97" s="58" t="s">
        <v>198</v>
      </c>
      <c r="C97" s="56" t="s">
        <v>185</v>
      </c>
      <c r="D97" s="68">
        <v>13</v>
      </c>
      <c r="E97" s="57">
        <v>5580</v>
      </c>
      <c r="F97" s="64">
        <f>E97*1.2</f>
        <v>6696</v>
      </c>
      <c r="G97" s="76">
        <f aca="true" t="shared" si="17" ref="G97:G99">D97*E97</f>
        <v>72540</v>
      </c>
      <c r="H97" s="82">
        <f aca="true" t="shared" si="18" ref="H97:H99">F97*D97</f>
        <v>87048</v>
      </c>
      <c r="I97" s="36" t="s">
        <v>14</v>
      </c>
    </row>
    <row r="98" spans="1:9" ht="15" customHeight="1">
      <c r="A98" s="37" t="s">
        <v>201</v>
      </c>
      <c r="B98" s="58" t="s">
        <v>199</v>
      </c>
      <c r="C98" s="37" t="s">
        <v>12</v>
      </c>
      <c r="D98" s="69">
        <v>35</v>
      </c>
      <c r="E98" s="37">
        <v>30</v>
      </c>
      <c r="F98" s="64">
        <f aca="true" t="shared" si="19" ref="F98:F99">E98*1.2</f>
        <v>36</v>
      </c>
      <c r="G98" s="76">
        <f t="shared" si="17"/>
        <v>1050</v>
      </c>
      <c r="H98" s="82">
        <f t="shared" si="18"/>
        <v>1260</v>
      </c>
      <c r="I98" s="36" t="s">
        <v>14</v>
      </c>
    </row>
    <row r="99" spans="1:9" ht="25.5">
      <c r="A99" s="37" t="s">
        <v>201</v>
      </c>
      <c r="B99" s="55" t="s">
        <v>200</v>
      </c>
      <c r="C99" s="59" t="s">
        <v>12</v>
      </c>
      <c r="D99" s="70">
        <v>6000</v>
      </c>
      <c r="E99" s="59">
        <v>12</v>
      </c>
      <c r="F99" s="64">
        <f t="shared" si="19"/>
        <v>14.399999999999999</v>
      </c>
      <c r="G99" s="76">
        <f t="shared" si="17"/>
        <v>72000</v>
      </c>
      <c r="H99" s="82">
        <f t="shared" si="18"/>
        <v>86399.99999999999</v>
      </c>
      <c r="I99" s="36" t="s">
        <v>14</v>
      </c>
    </row>
    <row r="100" spans="1:9" ht="15" customHeight="1">
      <c r="A100" s="55"/>
      <c r="B100" s="117" t="s">
        <v>203</v>
      </c>
      <c r="C100" s="118"/>
      <c r="D100" s="118"/>
      <c r="E100" s="118"/>
      <c r="F100" s="119"/>
      <c r="G100" s="77">
        <f>SUM(G96:G99)</f>
        <v>492790</v>
      </c>
      <c r="H100" s="83">
        <f>SUM(H96:H99)</f>
        <v>549684</v>
      </c>
      <c r="I100" s="36" t="s">
        <v>14</v>
      </c>
    </row>
    <row r="101" spans="1:9" ht="29.25" customHeight="1">
      <c r="A101" s="55"/>
      <c r="B101" s="120" t="s">
        <v>204</v>
      </c>
      <c r="C101" s="118"/>
      <c r="D101" s="118"/>
      <c r="E101" s="118"/>
      <c r="F101" s="119"/>
      <c r="G101" s="102">
        <f>G28+G74+G89+G94+G100</f>
        <v>1930456.4</v>
      </c>
      <c r="H101" s="103">
        <f>H28+H74+H89+H94+H100</f>
        <v>2153163.312</v>
      </c>
      <c r="I101" s="36" t="s">
        <v>14</v>
      </c>
    </row>
    <row r="103" spans="1:7" ht="15.75">
      <c r="A103" s="133" t="s">
        <v>212</v>
      </c>
      <c r="B103" s="133"/>
      <c r="C103" s="133"/>
      <c r="D103" s="133"/>
      <c r="E103" s="133"/>
      <c r="F103" s="133"/>
      <c r="G103" s="130"/>
    </row>
    <row r="104" spans="1:7" ht="15.75">
      <c r="A104" s="130"/>
      <c r="B104" s="130"/>
      <c r="C104" s="131"/>
      <c r="D104" s="130"/>
      <c r="E104" s="130"/>
      <c r="F104" s="130"/>
      <c r="G104" s="130"/>
    </row>
    <row r="105" spans="1:7" ht="15.75">
      <c r="A105" s="132" t="s">
        <v>213</v>
      </c>
      <c r="B105" s="132"/>
      <c r="C105" s="132"/>
      <c r="D105" s="132"/>
      <c r="E105" s="132"/>
      <c r="F105" s="132"/>
      <c r="G105" s="132"/>
    </row>
  </sheetData>
  <mergeCells count="18">
    <mergeCell ref="B100:F100"/>
    <mergeCell ref="B101:F101"/>
    <mergeCell ref="B75:I75"/>
    <mergeCell ref="B29:I29"/>
    <mergeCell ref="B8:I8"/>
    <mergeCell ref="B94:F94"/>
    <mergeCell ref="B89:F89"/>
    <mergeCell ref="B90:G90"/>
    <mergeCell ref="B95:G95"/>
    <mergeCell ref="A2:I2"/>
    <mergeCell ref="B28:F28"/>
    <mergeCell ref="B74:F74"/>
    <mergeCell ref="H4:I4"/>
    <mergeCell ref="H5:I5"/>
    <mergeCell ref="B4:D4"/>
    <mergeCell ref="B5:D5"/>
    <mergeCell ref="E4:G4"/>
    <mergeCell ref="E5:G5"/>
  </mergeCells>
  <printOptions/>
  <pageMargins left="0" right="0" top="0.3937007874015748"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2020-12-24T07:20:07Z</dcterms:modified>
  <cp:category/>
  <cp:version/>
  <cp:contentType/>
  <cp:contentStatus/>
</cp:coreProperties>
</file>