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7\Programe Speciale\implante spinale\"/>
    </mc:Choice>
  </mc:AlternateContent>
  <xr:revisionPtr revIDLastSave="0" documentId="8_{DFC7E8E6-3319-46A0-98DF-901B6234B5FA}" xr6:coauthVersionLast="47" xr6:coauthVersionMax="47" xr10:uidLastSave="{00000000-0000-0000-0000-000000000000}"/>
  <bookViews>
    <workbookView xWindow="28680" yWindow="-120" windowWidth="29040" windowHeight="15840" xr2:uid="{476A6848-E208-436B-8B79-5CDC9EF70933}"/>
  </bookViews>
  <sheets>
    <sheet name="Sheet1" sheetId="1" r:id="rId1"/>
  </sheets>
  <definedNames>
    <definedName name="_xlnm._FilterDatabase" localSheetId="0" hidden="1">Sheet1!$A$1:$U$161</definedName>
  </definedNames>
  <calcPr calcId="181029"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61" i="1" l="1"/>
  <c r="U161" i="1" s="1"/>
  <c r="T160" i="1"/>
  <c r="U160" i="1" s="1"/>
  <c r="T157" i="1"/>
  <c r="U157" i="1" s="1"/>
  <c r="T156" i="1"/>
  <c r="U156" i="1" s="1"/>
  <c r="I156" i="1"/>
  <c r="U155" i="1"/>
  <c r="T155" i="1"/>
  <c r="U154" i="1"/>
  <c r="T154" i="1"/>
  <c r="I154" i="1"/>
  <c r="T153" i="1"/>
  <c r="U153" i="1" s="1"/>
  <c r="H153" i="1"/>
  <c r="I153" i="1" s="1"/>
  <c r="T152" i="1"/>
  <c r="U152" i="1" s="1"/>
  <c r="I152" i="1"/>
  <c r="U151" i="1"/>
  <c r="T151" i="1"/>
  <c r="T150" i="1"/>
  <c r="T149" i="1"/>
  <c r="U149" i="1" s="1"/>
  <c r="T148" i="1"/>
  <c r="U148" i="1" s="1"/>
  <c r="T147" i="1"/>
  <c r="U147" i="1" s="1"/>
  <c r="T146" i="1"/>
  <c r="U146" i="1" s="1"/>
  <c r="T145" i="1"/>
  <c r="U145" i="1" s="1"/>
  <c r="I145" i="1"/>
  <c r="U144" i="1"/>
  <c r="T144" i="1"/>
  <c r="I144" i="1"/>
  <c r="T143" i="1"/>
  <c r="U143" i="1" s="1"/>
  <c r="I143" i="1"/>
  <c r="U142" i="1"/>
  <c r="T142" i="1"/>
  <c r="I142" i="1"/>
  <c r="T141" i="1"/>
  <c r="U141" i="1" s="1"/>
  <c r="I141" i="1"/>
  <c r="T140" i="1"/>
  <c r="T139" i="1"/>
  <c r="U139" i="1" s="1"/>
  <c r="T138" i="1"/>
  <c r="U138" i="1" s="1"/>
  <c r="T137" i="1"/>
  <c r="U137" i="1" s="1"/>
  <c r="I137" i="1"/>
  <c r="T136" i="1"/>
  <c r="U136" i="1" s="1"/>
  <c r="U135" i="1"/>
  <c r="T135" i="1"/>
  <c r="I135" i="1"/>
  <c r="T134" i="1"/>
  <c r="U134" i="1" s="1"/>
  <c r="I134" i="1"/>
  <c r="U133" i="1"/>
  <c r="T133" i="1"/>
  <c r="I133" i="1"/>
  <c r="T132" i="1"/>
  <c r="U132" i="1" s="1"/>
  <c r="I132" i="1"/>
  <c r="U131" i="1"/>
  <c r="T131" i="1"/>
  <c r="I131" i="1"/>
  <c r="T130" i="1"/>
  <c r="U130" i="1" s="1"/>
  <c r="I130" i="1"/>
  <c r="T129" i="1"/>
  <c r="T128" i="1"/>
  <c r="K128" i="1"/>
  <c r="U128" i="1" s="1"/>
  <c r="I128" i="1"/>
  <c r="U127" i="1"/>
  <c r="T127" i="1"/>
  <c r="I127" i="1"/>
  <c r="T126" i="1"/>
  <c r="U126" i="1" s="1"/>
  <c r="I126" i="1"/>
  <c r="U125" i="1"/>
  <c r="T125" i="1"/>
  <c r="I125" i="1"/>
  <c r="T124" i="1"/>
  <c r="T123" i="1"/>
  <c r="T122" i="1"/>
  <c r="U122" i="1" s="1"/>
  <c r="I122" i="1"/>
  <c r="U121" i="1"/>
  <c r="T121" i="1"/>
  <c r="I121" i="1"/>
  <c r="T120" i="1"/>
  <c r="U120" i="1" s="1"/>
  <c r="I120" i="1"/>
  <c r="U119" i="1"/>
  <c r="T119" i="1"/>
  <c r="I119" i="1"/>
  <c r="T118" i="1"/>
  <c r="U118" i="1" s="1"/>
  <c r="I118" i="1"/>
  <c r="U117" i="1"/>
  <c r="T117" i="1"/>
  <c r="K117" i="1"/>
  <c r="L117" i="1" s="1"/>
  <c r="I117" i="1"/>
  <c r="T116" i="1"/>
  <c r="U116" i="1" s="1"/>
  <c r="I116" i="1"/>
  <c r="T115" i="1"/>
  <c r="L115" i="1"/>
  <c r="K115" i="1"/>
  <c r="U115" i="1" s="1"/>
  <c r="I115" i="1"/>
  <c r="T114" i="1"/>
  <c r="U114" i="1" s="1"/>
  <c r="I114" i="1"/>
  <c r="U113" i="1"/>
  <c r="T113" i="1"/>
  <c r="I113" i="1"/>
  <c r="T112" i="1"/>
  <c r="T111" i="1"/>
  <c r="T110" i="1"/>
  <c r="U110" i="1" s="1"/>
  <c r="I110" i="1"/>
  <c r="U109" i="1"/>
  <c r="T109" i="1"/>
  <c r="I109" i="1"/>
  <c r="T108" i="1"/>
  <c r="U108" i="1" s="1"/>
  <c r="I108" i="1"/>
  <c r="U107" i="1"/>
  <c r="T107" i="1"/>
  <c r="I107" i="1"/>
  <c r="T106" i="1"/>
  <c r="T105" i="1"/>
  <c r="T104" i="1"/>
  <c r="U104" i="1" s="1"/>
  <c r="I104" i="1"/>
  <c r="T103" i="1"/>
  <c r="U103" i="1" s="1"/>
  <c r="I103" i="1"/>
  <c r="T102" i="1"/>
  <c r="U102" i="1" s="1"/>
  <c r="I102" i="1"/>
  <c r="T101" i="1"/>
  <c r="U101" i="1" s="1"/>
  <c r="I101" i="1"/>
  <c r="T100" i="1"/>
  <c r="U100" i="1" s="1"/>
  <c r="I100" i="1"/>
  <c r="T99" i="1"/>
  <c r="L99" i="1"/>
  <c r="K99" i="1"/>
  <c r="U99" i="1" s="1"/>
  <c r="I99" i="1"/>
  <c r="T98" i="1"/>
  <c r="U98" i="1" s="1"/>
  <c r="I98" i="1"/>
  <c r="U97" i="1"/>
  <c r="T97" i="1"/>
  <c r="I97" i="1"/>
  <c r="T96" i="1"/>
  <c r="U96" i="1" s="1"/>
  <c r="I96" i="1"/>
  <c r="U95" i="1"/>
  <c r="T95" i="1"/>
  <c r="I95" i="1"/>
  <c r="T94" i="1"/>
  <c r="U94" i="1" s="1"/>
  <c r="I94" i="1"/>
  <c r="U93" i="1"/>
  <c r="T93" i="1"/>
  <c r="I93" i="1"/>
  <c r="T92" i="1"/>
  <c r="T91" i="1"/>
  <c r="T90" i="1"/>
  <c r="U89" i="1"/>
  <c r="T89" i="1"/>
  <c r="I89" i="1"/>
  <c r="T88" i="1"/>
  <c r="T87" i="1"/>
  <c r="T86" i="1"/>
  <c r="T85" i="1"/>
  <c r="T84" i="1"/>
  <c r="U84" i="1" s="1"/>
  <c r="I84" i="1"/>
  <c r="T83" i="1"/>
  <c r="U83" i="1" s="1"/>
  <c r="I83" i="1"/>
  <c r="T82" i="1"/>
  <c r="U82" i="1" s="1"/>
  <c r="I82" i="1"/>
  <c r="T81" i="1"/>
  <c r="U81" i="1" s="1"/>
  <c r="I81" i="1"/>
  <c r="T80" i="1"/>
  <c r="U80" i="1" s="1"/>
  <c r="I80" i="1"/>
  <c r="T79" i="1"/>
  <c r="U79" i="1" s="1"/>
  <c r="I79" i="1"/>
  <c r="T78" i="1"/>
  <c r="U78" i="1" s="1"/>
  <c r="I78" i="1"/>
  <c r="T77" i="1"/>
  <c r="U77" i="1" s="1"/>
  <c r="I77" i="1"/>
  <c r="T76" i="1"/>
  <c r="U76" i="1" s="1"/>
  <c r="I76" i="1"/>
  <c r="T75" i="1"/>
  <c r="U75" i="1" s="1"/>
  <c r="I75" i="1"/>
  <c r="T74" i="1"/>
  <c r="U74" i="1" s="1"/>
  <c r="I74" i="1"/>
  <c r="T73" i="1"/>
  <c r="U73" i="1" s="1"/>
  <c r="I73" i="1"/>
  <c r="T72" i="1"/>
  <c r="U72" i="1" s="1"/>
  <c r="T71" i="1"/>
  <c r="U71" i="1" s="1"/>
  <c r="I71" i="1"/>
  <c r="T70" i="1"/>
  <c r="T69" i="1"/>
  <c r="T68" i="1"/>
  <c r="K68" i="1"/>
  <c r="L68" i="1" s="1"/>
  <c r="I68" i="1"/>
  <c r="T67" i="1"/>
  <c r="T66" i="1"/>
  <c r="U65" i="1"/>
  <c r="T65" i="1"/>
  <c r="T64" i="1"/>
  <c r="T63" i="1"/>
  <c r="U62" i="1"/>
  <c r="T62" i="1"/>
  <c r="T61" i="1"/>
  <c r="T60" i="1"/>
  <c r="U60" i="1" s="1"/>
  <c r="I60" i="1"/>
  <c r="U59" i="1"/>
  <c r="T59" i="1"/>
  <c r="I59" i="1"/>
  <c r="T58" i="1"/>
  <c r="U58" i="1" s="1"/>
  <c r="I58" i="1"/>
  <c r="U57" i="1"/>
  <c r="T57" i="1"/>
  <c r="I57" i="1"/>
  <c r="T56" i="1"/>
  <c r="U56" i="1" s="1"/>
  <c r="I56" i="1"/>
  <c r="U55" i="1"/>
  <c r="T55" i="1"/>
  <c r="I55" i="1"/>
  <c r="T54" i="1"/>
  <c r="U54" i="1" s="1"/>
  <c r="I54" i="1"/>
  <c r="U53" i="1"/>
  <c r="T53" i="1"/>
  <c r="I53" i="1"/>
  <c r="T52" i="1"/>
  <c r="U52" i="1" s="1"/>
  <c r="I52" i="1"/>
  <c r="U51" i="1"/>
  <c r="T51" i="1"/>
  <c r="I51" i="1"/>
  <c r="T50" i="1"/>
  <c r="U50" i="1" s="1"/>
  <c r="I50" i="1"/>
  <c r="U49" i="1"/>
  <c r="T49" i="1"/>
  <c r="I49" i="1"/>
  <c r="T48" i="1"/>
  <c r="U48" i="1" s="1"/>
  <c r="I48" i="1"/>
  <c r="U47" i="1"/>
  <c r="T47" i="1"/>
  <c r="I47" i="1"/>
  <c r="T46" i="1"/>
  <c r="U46" i="1" s="1"/>
  <c r="I46" i="1"/>
  <c r="U45" i="1"/>
  <c r="T45" i="1"/>
  <c r="I45" i="1"/>
  <c r="T44" i="1"/>
  <c r="U44" i="1" s="1"/>
  <c r="I44" i="1"/>
  <c r="U43" i="1"/>
  <c r="T43" i="1"/>
  <c r="U42" i="1"/>
  <c r="T42" i="1"/>
  <c r="I42" i="1"/>
  <c r="T41" i="1"/>
  <c r="U41" i="1" s="1"/>
  <c r="I41" i="1"/>
  <c r="T40" i="1"/>
  <c r="K40" i="1"/>
  <c r="U40" i="1" s="1"/>
  <c r="I40" i="1"/>
  <c r="T39" i="1"/>
  <c r="U39" i="1" s="1"/>
  <c r="I39" i="1"/>
  <c r="T38" i="1"/>
  <c r="U38" i="1" s="1"/>
  <c r="I38" i="1"/>
  <c r="T37" i="1"/>
  <c r="U37" i="1" s="1"/>
  <c r="I37" i="1"/>
  <c r="T36" i="1"/>
  <c r="U36" i="1" s="1"/>
  <c r="I36" i="1"/>
  <c r="T35" i="1"/>
  <c r="U35" i="1" s="1"/>
  <c r="I35" i="1"/>
  <c r="T34" i="1"/>
  <c r="U34" i="1" s="1"/>
  <c r="I34" i="1"/>
  <c r="T33" i="1"/>
  <c r="U33" i="1" s="1"/>
  <c r="I33" i="1"/>
  <c r="T32" i="1"/>
  <c r="U32" i="1" s="1"/>
  <c r="I32" i="1"/>
  <c r="T31" i="1"/>
  <c r="U30" i="1"/>
  <c r="T30" i="1"/>
  <c r="I30" i="1"/>
  <c r="T29" i="1"/>
  <c r="U29" i="1" s="1"/>
  <c r="I29" i="1"/>
  <c r="T28" i="1"/>
  <c r="U28" i="1" s="1"/>
  <c r="I28" i="1"/>
  <c r="T27" i="1"/>
  <c r="U27" i="1" s="1"/>
  <c r="I27" i="1"/>
  <c r="U26" i="1"/>
  <c r="T26" i="1"/>
  <c r="I26" i="1"/>
  <c r="T25" i="1"/>
  <c r="U25" i="1" s="1"/>
  <c r="I25" i="1"/>
  <c r="T24" i="1"/>
  <c r="U24" i="1" s="1"/>
  <c r="I24" i="1"/>
  <c r="T23" i="1"/>
  <c r="U23" i="1" s="1"/>
  <c r="T22" i="1"/>
  <c r="U22" i="1" s="1"/>
  <c r="I22" i="1"/>
  <c r="T21" i="1"/>
  <c r="U21" i="1" s="1"/>
  <c r="I21" i="1"/>
  <c r="T20" i="1"/>
  <c r="L20" i="1"/>
  <c r="K20" i="1"/>
  <c r="U20" i="1" s="1"/>
  <c r="I20" i="1"/>
  <c r="U19" i="1"/>
  <c r="T19" i="1"/>
  <c r="I19" i="1"/>
  <c r="T18" i="1"/>
  <c r="U18" i="1" s="1"/>
  <c r="I18" i="1"/>
  <c r="U17" i="1"/>
  <c r="T17" i="1"/>
  <c r="I17" i="1"/>
  <c r="U16" i="1"/>
  <c r="T16" i="1"/>
  <c r="I16" i="1"/>
  <c r="U15" i="1"/>
  <c r="T15" i="1"/>
  <c r="I15" i="1"/>
  <c r="T14" i="1"/>
  <c r="U14" i="1" s="1"/>
  <c r="I14" i="1"/>
  <c r="U13" i="1"/>
  <c r="T13" i="1"/>
  <c r="I13" i="1"/>
  <c r="U12" i="1"/>
  <c r="T12" i="1"/>
  <c r="I12" i="1"/>
  <c r="U11" i="1"/>
  <c r="T11" i="1"/>
  <c r="I11" i="1"/>
  <c r="T10" i="1"/>
  <c r="U10" i="1" s="1"/>
  <c r="I10" i="1"/>
  <c r="U9" i="1"/>
  <c r="T9" i="1"/>
  <c r="I9" i="1"/>
  <c r="U8" i="1"/>
  <c r="T8" i="1"/>
  <c r="I8" i="1"/>
  <c r="T7" i="1"/>
  <c r="T6" i="1"/>
  <c r="U6" i="1" s="1"/>
  <c r="U162" i="1" s="1"/>
  <c r="K6" i="1"/>
  <c r="L6" i="1" s="1"/>
  <c r="I6" i="1"/>
  <c r="T5" i="1"/>
  <c r="U5" i="1" s="1"/>
  <c r="T4" i="1"/>
  <c r="T3" i="1"/>
  <c r="T2" i="1"/>
  <c r="L40" i="1" l="1"/>
  <c r="L128" i="1"/>
</calcChain>
</file>

<file path=xl/sharedStrings.xml><?xml version="1.0" encoding="utf-8"?>
<sst xmlns="http://schemas.openxmlformats.org/spreadsheetml/2006/main" count="926" uniqueCount="538">
  <si>
    <t>Cod Numeric</t>
  </si>
  <si>
    <t>nr. lot</t>
  </si>
  <si>
    <t>DCI/Denumire Lot</t>
  </si>
  <si>
    <t>Denumire Poziție</t>
  </si>
  <si>
    <t>Specificație Tehnică</t>
  </si>
  <si>
    <t>UM</t>
  </si>
  <si>
    <t>Preț estimativ (cu TVA)</t>
  </si>
  <si>
    <t>Preț estimativ (fără TVA)</t>
  </si>
  <si>
    <t>preț contractat</t>
  </si>
  <si>
    <t>IMSP SPITALUL CLINIC BALTI</t>
  </si>
  <si>
    <t>IMSP SPITALUL CLINIC REPUBLICAN TIMOFEI MOSNEAGA</t>
  </si>
  <si>
    <t>IMSP INSTITUTUL DE NEUROLOGIE SI NEUROCHIRURGIE DIOMID GHERMAN</t>
  </si>
  <si>
    <t>IMSP INSTITUTUL MAMEI SI COPILULUI</t>
  </si>
  <si>
    <t>IMSP INSTITUTUL DE MEDICINA URGENTA</t>
  </si>
  <si>
    <t>IMSP SPITALUL RAIONAL ORHEI</t>
  </si>
  <si>
    <t>IMSP INSTITUTUL ONCOLOGIC</t>
  </si>
  <si>
    <t>Total</t>
  </si>
  <si>
    <t>valoarea estimativă</t>
  </si>
  <si>
    <t>004573</t>
  </si>
  <si>
    <t>Tube mesh (cilindru din plasa pentru protezarea corpului vertebral)</t>
  </si>
  <si>
    <t xml:space="preserve">Rotund Lungime 40-100mm Diametru 10-28mm Grosimea de la 1.0mm compatibil CT сi RMN; Material: aliaj din titan </t>
  </si>
  <si>
    <t>bucată</t>
  </si>
  <si>
    <t>004574</t>
  </si>
  <si>
    <t>Implante spinale. Instrumentație pediculară toraco-lombară minim invazivă</t>
  </si>
  <si>
    <t xml:space="preserve">Designul implantului să fie constituit din 2 părți: a) șurubul propriu-zis și b) pivotul de manipulare multifuncțională. Diametrul șurubului - 5.0mm, 6.0mm, 7.0mm, 8,0mm (colorate diferit). Lungimea - 35-55mm. Să prezinte dublu-filet multiconic pentru a oferi o stabilitate optimă, să fie autotarodant și autofiletant. Să prezinte posibilitate de reducere prin înșurubare prin brațul de reducere a șurubului cu pasul minim de 25mm. Să prezinte variantele: poliaxial (cu unghi de deschidere de până la 55°) și/sau quadriaxial transversal/sagital. Să fie canulat pentru inserara pe borșa de ghidaj și cu cel puțin 2 orificii laterale pentru posibilitatea augmentării cu ciment. Să prezinte o canulă specială pentru umplere cu ciment osos pentru augmentarea șuruburilor. Să se conecteze la tija longitudinală prin tehnica „SnapOff”.
Pivotul de manipulare multifuncțională să aibă diametrul de 12mm și o legătură rigidă la șurub. Cu și prin acesta (pivotul de manipulare), se efectuează toți pașii chirurgicali. Șuruburile și tijele să fie produse de același producător. Material: aliaj din titan Ti - 6Al- 4V ELI. Să fie compatibile CT și RMN.  
</t>
  </si>
  <si>
    <t>004575</t>
  </si>
  <si>
    <t>set de instumente</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</si>
  <si>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</si>
  <si>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004576</t>
  </si>
  <si>
    <t xml:space="preserve">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 </t>
  </si>
  <si>
    <t>004577</t>
  </si>
  <si>
    <t>1</t>
  </si>
  <si>
    <t>Ace pentru biopsie osoasă vertebrală</t>
  </si>
  <si>
    <t xml:space="preserve">Sistem pentru prelevarea intraoperatorie a biopsiei vertebrale - Diametru 8G, 11G. Lungimea de la 150mm. Ac cu gradare. Stilet solid. Canula pentru biopsie. Set steril.
</t>
  </si>
  <si>
    <t>004578</t>
  </si>
  <si>
    <t>Set pentru kyphoplastie/vertebroplastie</t>
  </si>
  <si>
    <t>Setul sa contina - troacar de acces -1 bucata, ghid-brosa Kirshner - 1 bucata, spatiator/drill - 1 bucata, dSPINALenser (bone-filler) pentru aplicarea lentă, manuală a cimentului vertebral - 3 bucati.  Instruirea specialiștilor în centre de referință specializate a producătorului pentru produsele care nu au fost folosite anterior, în termen de o lună de la solicitare.</t>
  </si>
  <si>
    <t>004579</t>
  </si>
  <si>
    <t>2</t>
  </si>
  <si>
    <t>Implante spinale. Instrumentatie pediculară toraco-lombara</t>
  </si>
  <si>
    <t>Conector lateral pentru 2 tije in plan paralel.</t>
  </si>
  <si>
    <t>P/u conectarea tijelor 6.0-7.0mm,. in plan paralel, cu fixarea fiecarei tije cu 2 suruburi interne. Material: titan Ti - 6Al- 4V ELI ,</t>
  </si>
  <si>
    <t>004580</t>
  </si>
  <si>
    <t>Conector lateral iliac</t>
  </si>
  <si>
    <t>P/u conectarea surubului sacro-iliac pe tija 6.0-7.0mm,. Minim 4 marimi diferite. Material: titan Ti - 6Al- 4V ELI.</t>
  </si>
  <si>
    <t>004581</t>
  </si>
  <si>
    <t>Cross-link ajustabil poliaxial toraco-lombar</t>
  </si>
  <si>
    <t>Poliaxiale, cu 3 suruburi de fixare; 40-80 mm fixare pe tija 6.0-7.0mm Colorate diferit; Material: aliaj din titan Ti - 6Al- 4V ELI.</t>
  </si>
  <si>
    <t>004582</t>
  </si>
  <si>
    <t>Tija longitudinala toraco-lombara 200mm Ti</t>
  </si>
  <si>
    <t xml:space="preserve"> Diametrul 6.0-7.0mm, lungimea 200mm un capăt hexagonal compatibil CT si RMN culoare nereflectoare la lumină . Material: titan Ti - 6Al- 4V ELI. </t>
  </si>
  <si>
    <t>004583</t>
  </si>
  <si>
    <t>Tija longitudinala toraco-lombara 400mm Ti</t>
  </si>
  <si>
    <t xml:space="preserve">Diametrul 6.0-7.0mm, lungimea 400mm un capăt hexagonal compatibil CT si RMN culoare nereflectoare la lumină . Material: titan Ti - 6Al- 4V ELI. </t>
  </si>
  <si>
    <t>004584</t>
  </si>
  <si>
    <t>Tija longitudinala toraco-lombara 120mm Ti</t>
  </si>
  <si>
    <t xml:space="preserve">Diametrul 6.0-7.0mm, lungimea 120mm un capăt hexagonal compatibil CT si RMN culoare nereflectoare la lumină . Material: titan Ti - 6Al- 4V ELI. </t>
  </si>
  <si>
    <t>004585</t>
  </si>
  <si>
    <t>Tija longitudinala toraco-lombara 400mm CoCr</t>
  </si>
  <si>
    <t xml:space="preserve">Diametrul 6.0-7.0mm, lungimea 400mm un capăt hexagonal compatibil CT si RMN culoare nereflectoare la lumină; Material:aliaj din 65%,cobalt,30% chromiu,5% molybdenum. Consistenta tare p/u diformitati. </t>
  </si>
  <si>
    <t>004586</t>
  </si>
  <si>
    <t>Surub pedicular monoaxial  preasamblat cu piulita de blocare</t>
  </si>
  <si>
    <t>Diametru 3.5mm, 4.5mm, 5.5mm, 6.5mm, 7.5mm, 8.0mm lungimea 25-55mm, fixare pe tija 6.0-7.0mm, vârf rotund filet dublu; partea filetata a corpului surubului cu 2 diametre; colorate diferit; compatibil CT сi RMN; Material: aliaj din titan Ti - 6Al- 4V ELI.</t>
  </si>
  <si>
    <t>004587</t>
  </si>
  <si>
    <t>Surub pedicular poliaxial  preasamblat cu piulita de blocare</t>
  </si>
  <si>
    <t>Diametru 3.5mm, 4.5mm, 5.5mm, 6.5mm, 7.5mm, 8.0mm lungimea 25-55mm fixare pe tija 6.0-7.0mm, vârf rotund filet dublu (tip cortical in treimea superioara si spongios in rest); partea filetata a corpului surubului cu 2 diametre; compatibil CT сi RMN; Material: aliaj din titan Ti - 6Al- 4V ELI..</t>
  </si>
  <si>
    <t>004588</t>
  </si>
  <si>
    <t>Surub pedicular poliaxial tip cimentat preasamblat cu piulita de blocare si conector pentru introducerea cimentului</t>
  </si>
  <si>
    <t>Diametru 5.5mm, 6.5mm, 7.5mm, 8.0mm lungimea 30-55mm fixare pe tija 6.0-7.0mm, vârf rotund; canulat cu orificii laterale p/u augmentarea cimentata; filet dublu; partea filetata a corpului surubului cu 2 diametre; colorate diferit; canulat cu trei orificii laterale compatibil CT сi RMN; Material: aliaj din titan Ti - 6Al- 4V ELI</t>
  </si>
  <si>
    <t>004589</t>
  </si>
  <si>
    <t>Surub pedicular monoaxial tip cimentat preasamblat cu piulita de blocare si conector pentru introducerea cimentului</t>
  </si>
  <si>
    <t>Diametru 5.5mm, 6.5mm, 7.5mm, lungimea 30-55mm fixare pe tija 6.0-7.0mm, vârf rotund; canulat cu orificii laterale p/u augmentarea cimentata; filet dublu ; partea filetata a corpului surubului cu 2 diametre; colorate diferit; canulat cu trei orificii laterale compatibil CT сi RMN; Material: aliaj din titan Ti - 6Al- 4V ELI.</t>
  </si>
  <si>
    <t>004590</t>
  </si>
  <si>
    <t>Surub sacro-iliac poliaxial preasamblat cu piulita de blocare</t>
  </si>
  <si>
    <t xml:space="preserve"> Diametru 8.0mm lungimea 60-100mm fixare pe tija 6.0-7.0mm vârf rotund filet dublu ; partea filetata a corpului surubului cu 2 diametre; colorate diferit; compatibil CT сi RMN; Material: aliaj din titan Ti - 6Al- 4V ELI </t>
  </si>
  <si>
    <t>004591</t>
  </si>
  <si>
    <t>Surub sacral poliaxial preasamblat cu piulita de blocare</t>
  </si>
  <si>
    <t xml:space="preserve"> Diametru 6.0mm lungimea 35-55mm fixare pe tija 6.0-7.0mm vârf rotund filet dublu; partea filetata a corpului surubului cu 2 diametre; colorate diferit; compatibil CT сi RMN; Material: aliaj din titan Ti - 6Al- 4V ELI </t>
  </si>
  <si>
    <t>004592</t>
  </si>
  <si>
    <t>Carlig laminar preasamblat cu piulita de blocare</t>
  </si>
  <si>
    <t>Drept si offset, minimum 6 marimi diferite, fixare pe tija 6.0-7.0mm,compatibil CT сi RMN; Material: aliaj din titan Ti - 6Al- 4V ELI..</t>
  </si>
  <si>
    <t>004593</t>
  </si>
  <si>
    <t>Carlig pedicular preasamblat cu piulita de blocare</t>
  </si>
  <si>
    <t>Minimum 6 marimi diferite, fixare pe tija 6.0-7.0mm,compatibil CT сi RMN; Material: aliaj din titan Ti - 6Al- 4V ELI.</t>
  </si>
  <si>
    <t>004594</t>
  </si>
  <si>
    <t xml:space="preserve">Set de instrumente.
Instrumentatie pediculara toraco-lombara
</t>
  </si>
  <si>
    <t>Gratuit in folosinta. Componenta minima setului: 1. trusa de stelirizare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dSPINALozitiv-bender pentru modelarea tijei – 1buc 19. cheie pentru modelarea tijei in plan sagital in situ – 2buc 20. cheia pentru cross-link – 1buc 21. cheia pentru conrctor iliac lateral – 1buc 22. maner-cheia pentru piulita de blocare – 1buc 23. cheia pentru scurtarea bratului lung surubului – 1buc 24. tepusa pentru penetrare stratului cortical – 1buc 25. maner-cheia pentru impingere tijei – 1buc 26. tarod cu diametru 4.0mm – 1buc 27. tarod cu diametru 5.0mm – 1buc 28. tarod cu diametru 6.0mm – 1buc.</t>
  </si>
  <si>
    <t>set</t>
  </si>
  <si>
    <t>004595</t>
  </si>
  <si>
    <t xml:space="preserve">Set de instrumente.
Instrumentatie pediculara toraco-lombara pentru corectia deformitatilor prin derotatie vertebrala directa
</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</si>
  <si>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2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dSPINALozitiv-bender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1buc33. tarod cu diametru 6.0mm – 1buc.</t>
  </si>
  <si>
    <t>004596</t>
  </si>
  <si>
    <t>Set pentru taierea tijei</t>
  </si>
  <si>
    <t>Gratuit în folosință. DSPINALozitiv se fixeaza stabil pe masa. Are orificii separate pentru taierea tijelor din Titan si Vitallium cu diametru 3.5mm-4.0mm si 6.0-7.0mm .</t>
  </si>
  <si>
    <t>004597</t>
  </si>
  <si>
    <t>Set pentru osteotomie vertebrala</t>
  </si>
  <si>
    <t xml:space="preserve">Gratuit în folosință.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 </t>
  </si>
  <si>
    <t>004598</t>
  </si>
  <si>
    <t>Surub pedicular cervical poliaxial preasamblat cu piulita de blocare</t>
  </si>
  <si>
    <t>diametru 3.5-4.0mm, lungimea 10-40mm vârf rotund filet dublu (tip conical in treimea superioara si spongios in rest); partea filetata a corpului surubului cu 2 diametre; compatibil CT сi RMN; Material: aliaj din titan Ti - 6Al- 4V ELI.</t>
  </si>
  <si>
    <t>004599</t>
  </si>
  <si>
    <t>Conector hibrid lateral pentru 2 tije in plan paralel</t>
  </si>
  <si>
    <t>P/u conectarea tijelor 6.0-7.0mm cu tija 3.5-4.0mm. in plan paralel, cu fixarea fiecarei tije cu 2 suruburi interne.Material: titan Ti - 6Al- 4V ELI.</t>
  </si>
  <si>
    <t>004600</t>
  </si>
  <si>
    <t>3</t>
  </si>
  <si>
    <t>Cross-link ajustabil poliaxial cervical</t>
  </si>
  <si>
    <t xml:space="preserve"> Fixare pe tija 3.5-4.0mm Colorate diferit; Material: aliaj din titan Ti - 6Al- 4V ELI. </t>
  </si>
  <si>
    <t>004601</t>
  </si>
  <si>
    <t>Tija longitudinala cervicala 160mm Ti</t>
  </si>
  <si>
    <t>Diametrul 3.5-4.0mm, lungimea 160mm compatibil CT si RMN culoare nereflectoare la lumină . Material: titan Ti - 6Al- 4V ELI.</t>
  </si>
  <si>
    <t>004602</t>
  </si>
  <si>
    <t>Tija longitudinala cervicala 80mm Ti</t>
  </si>
  <si>
    <t>Diametrul 3.5-4.0mm, lungimea 80mm compatibil CT si RMN culoare nereflectoare la lumină . Material: titan Ti - 6Al- 4V ELI.</t>
  </si>
  <si>
    <t>004603</t>
  </si>
  <si>
    <t>Tija longitudinala cervicala 160mm CoCr</t>
  </si>
  <si>
    <t>Diametrul 3.5-4.0mm, lungimea 160mm un capăt hexagonal compatibil CT si RMN culoare nereflectoare la lumină; Material:aliaj din 65%,cobalt,30% chromiu,5% molybdenum.. Consistenta tare p/u diformitati.</t>
  </si>
  <si>
    <t>004604</t>
  </si>
  <si>
    <t>Tija longitudinala hibrid 240mm Ti</t>
  </si>
  <si>
    <t>Diametrul hibrid, cervicala 3.5-4.0mm, toracala -6.0-7.0mm,L lungimea 240mm, compatibil CT si RMN culoare nereflectoare la lumină; Material: titan Ti - 6Al- 4V ELI.</t>
  </si>
  <si>
    <t>004605</t>
  </si>
  <si>
    <t>Set de instrumente.
Instrumentatie occipito-cervico-toracalaSet de instrumente.
Instrumentatie occipito-cervico-toracalaSet de instrumente.
Instrumentatie occipito-cervico-toracala</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</si>
  <si>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dSPINALozitiv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dSPINALozitiv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</si>
  <si>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004606</t>
  </si>
  <si>
    <t>4</t>
  </si>
  <si>
    <t>Implante spinale. Cusca pentru fuziunea intersomatică cervicală ACIF</t>
  </si>
  <si>
    <t>Cusca ACIF</t>
  </si>
  <si>
    <t xml:space="preserve"> lungimea 14-15 mm lătimea 12-14 mm înăltimea 5-6-7-8 mm Caracteristicile: suprafata superioară si inferioară dintată ; Contine dSPINALozitiv pentru fixare cageului in corpuri adiacente (suruburi sau lama rotanta) compatibil CT si RMN ; Material: cusca - polimer biocompatibil PEEK sau Titan; suruburi sau lama - aliaj din titan; </t>
  </si>
  <si>
    <t>004607</t>
  </si>
  <si>
    <t>Set de instrumente</t>
  </si>
  <si>
    <t xml:space="preserve">Gratuit in folosinta. Componenta minima setului: 1. trusa de stelirizare speciala – 1buc. 2. maner –cheia pentru implantare -1buc 3. trialuri pentru fiecare marimea cagului – 1buc 4. dSPINALozitiv pentru distractie intre doua corpuri verebrale – 1buc 5. pinuri pentru dSPINALozitiv de distractie – 4buc </t>
  </si>
  <si>
    <t>004608</t>
  </si>
  <si>
    <t>5</t>
  </si>
  <si>
    <t>Implante spinale. Cusca pentru fuziunea intersomatică lombară transforaminala TLIF</t>
  </si>
  <si>
    <t>Cusca TLIF</t>
  </si>
  <si>
    <t xml:space="preserve"> Posibilitatea menevrarii poliaxiale in spatiu discal pe inserter varianta neutra si lordotica lungimea între 30-40 mm înăltimea 7-15 mm cu pas de 1 mm,suprafata superioară si inferioară dintată; compatibil CT si RMN; forma "banana sau rinichi" cu spatiu central gol; Material: cusca - Titan sau PEEK</t>
  </si>
  <si>
    <t>004609</t>
  </si>
  <si>
    <t xml:space="preserve">Gratuit in folosinta. Componenta minima setului: 1. trusa de stelirizare speciala – 1buc 2. maner –cheia pentru implantare -1buc 3. trialuri pentru fiecare marimea cageului – 1buc 4. chiureta discala – 1buc 5. reamer discal ascutit pentru fiecare marimea cageului – 3buc 6. reamer discal bont pentru fiecare marimea cageului – 3buc 7. ciocan – 1buc. </t>
  </si>
  <si>
    <t>004610</t>
  </si>
  <si>
    <t>6</t>
  </si>
  <si>
    <t xml:space="preserve">Ciment radiopac de viscozitate medie sau înaltă PMMA.
</t>
  </si>
  <si>
    <t>Ciment radiopac de viscozitate medie sau înaltă PMMA.
Pentru vertebroplastie si augmentarea suruburilor pediculare PMMA radiopac, Viscozitate medie sau înaltă, special pentru proceduri spinale 1 Doză = 1 bucată, 1 Doză= minim 20 g . Evaluarea va fi per gram.</t>
  </si>
  <si>
    <t>004611</t>
  </si>
  <si>
    <t>7</t>
  </si>
  <si>
    <t>Set de biopsie si vertebroplastie</t>
  </si>
  <si>
    <t>Sistem pentru vertebroplastie si prelevarea intraoperatorie a biopsiei vertebrale</t>
  </si>
  <si>
    <t xml:space="preserve"> Set steril. Componenta minima setului: Diametru 8G, 11G, 13G, Lungimea de la 150mm Ac cu gradare Stilet solid Canula pentru biopsie. </t>
  </si>
  <si>
    <t>004612</t>
  </si>
  <si>
    <t>8</t>
  </si>
  <si>
    <t>Implante spinale. Instrumentatie cervicala anterioara</t>
  </si>
  <si>
    <t>Placa cervicala anterioara</t>
  </si>
  <si>
    <t>Lungime 20-100mm Latime 15-20mm compatibil CT сi RMN; Material: aliaj din titan .</t>
  </si>
  <si>
    <t>004613</t>
  </si>
  <si>
    <t>Suruburi cervicale anteriore</t>
  </si>
  <si>
    <t xml:space="preserve">Lungime 12-20mm Diametru 4.0-4.5mm compatibil CT сi RMN; Material: aliaj din titan. </t>
  </si>
  <si>
    <t>004614</t>
  </si>
  <si>
    <t>Gratuit in folosinta. Componenta minima setului: 1. trusa de stelirizare speciala – 1buc. 2. tava pentru suruburi cervicale – 1buc 3. detinator de placa cervicala – 1buc 4. bender pentru placa cervicala – 1buc 5. burgiu – 2buc 6. ghid pentru tarod si burghiu -1buc 7. ghid pentru 2 taroduri si burghiuri paralele -1buc 8. dSPINALozitiv pentru masurare lungimea surubului – 1buc 9. maner-cheia pentru suruburi cervicale – 1buc 10. detinator de surub – 1buc 11. tarod pentru surub cervical – 1buc .</t>
  </si>
  <si>
    <t>004615</t>
  </si>
  <si>
    <t>9</t>
  </si>
  <si>
    <t>Implante spinale. Cusca pentru fuziunea intersomatică lombară anterioara ALIF</t>
  </si>
  <si>
    <t>Cusca ALIF</t>
  </si>
  <si>
    <t>Constructie monobloc din titan. Suprafata osteointegrativa din titan poros, care permite cresterea osoasa in structura cageului ("ingrowth"). Contine orificii pentru fixarea cageului in corpuri adiacente cu minim 3 suruburi. Contine mecanism pentru blocarea suruburilor. Varianta lordotica cu minim 2 unghiuri lordotice diferite. Minim 4 înăltimi diferite a cageiului. Suruburi autotarodante minim 4 lungimi. Compatibil CT si RMN; Material: cusca - Titan.</t>
  </si>
  <si>
    <t>004616</t>
  </si>
  <si>
    <t>Gratuit in folosinta. Componenta minima setului: 1. trusa de stelirizare speciala – 1buc 2. maner –cheia pentru implantare -1buc 3. trialuri pentru fiecare marimea cageului – 1buc 4. tarod multiaxial – 1buc 5. surubelnita multiaxiala pentru suruburi – 1buc 6. impactor – 1buc 7. extractor trial/cage – 1buc .</t>
  </si>
  <si>
    <t>004617</t>
  </si>
  <si>
    <t>Set retractor bazat pe un cerc</t>
  </si>
  <si>
    <t>Gratuit in folosinta. Componenta minima setului: 1. trusa de stelirizare speciala – 1buc 2. semicerc  – 2 buc 3. prelungitor cerc – 2 buc 4 .fixator cerc de masa – 2 buc 5.lame rentghen transparente culoare neagra antireflectanta 200mmx50mm – 3 bu,160mmx50mm – 3 buc, 140mmx50mm – 3 buc, 200mmx50mm – 3 buc, 120mmx50mm – 3 buc, 100mmx50mm – 3 buc, 220mmx26mm – 3 buc,  200mmx26mm – 3 buc, 180mmx26mm – 3 buc, 160mmx26mm – 3 buc, 140mmx26mm – 3 buc, 120mmx26mm – 3 buc, 100mmx26mm – 3 buc, 80mmx26mm – 3 buc, 160mmx16mm – 3 buc,   140mmx16mm – 3 buc, 120mmx16mm – 3 buc, 100mmx16mm – 3 buc, 80mmx16mm – 3 buc) 6.fixator lama-cerc – 6 buc .</t>
  </si>
  <si>
    <t>004618</t>
  </si>
  <si>
    <t>10</t>
  </si>
  <si>
    <t>Implante spinale. Instrumentatie posterioara pentru corectia diformitatilor adolescentilor</t>
  </si>
  <si>
    <t xml:space="preserve"> Ambalat steril cu temen minim de sterilitate 12 luni diametru 4.0mm, 5.0mm, 6.0mm, 7.0mm, 8.0mm (sau 4,5mm, 5.5mm, 6.5mm, 7.5mm, 8.5mm) lungimea 25-60mm fixare pe tija 5.0-5.5 mm; tip conical; farf rotund, ne autotarodant, ne ascutit; compatibil CT сi RMN; Material: aliaj din titan Ti - 6Al- 4V ELI. </t>
  </si>
  <si>
    <t>004619</t>
  </si>
  <si>
    <t>Surub pedicular poliaxial preasamblat cu piulita de blocare</t>
  </si>
  <si>
    <t xml:space="preserve">Ambalat steril cu temen minim de sterilitate 12 luni diametru 4.0mm, 5.0mm, 6.0mm, 7.0mm, 8.0mm (sau 4,5mm, 5.5mm, 6.5mm, 7.5mm, 8.5mm) lungimea 25-60mm fixare pe tija 5.0-5.5 mm; tip conical; farf rotund, ne autotarodant, ne ascutit; compatibil CT сi RMN; Material: aliaj din titan Ti - 6Al- 4V ELI. </t>
  </si>
  <si>
    <t>004620</t>
  </si>
  <si>
    <t>Surub pedicular uniplanar in plan sagital preasamblat cu piulita de blocare</t>
  </si>
  <si>
    <t>Ambalat steril cu temen minim de sterilitate 12 luni Permite corectia deformitatii coronare scoliotice diametru 4.0mm, 5.0mm, 6.0mm, 7.0mm (sau 4,5mm, 5.5mm, 6.5mm, 7.5mm) lungimea 25-60mm fixare pe tija 5.0-5.5 mm; tip conical; farf rotund, ne autotarodant, ne ascutit; compatibil CT сi RMN; Material: aliaj din titan Ti - 6Al- 4V ELI.</t>
  </si>
  <si>
    <t>004621</t>
  </si>
  <si>
    <t>Surub pedicular uniplanar in plan coronar preasamblat cu piulita de blocare</t>
  </si>
  <si>
    <t xml:space="preserve">Ambalat steril cu temen minim de sterilitate 12 luni Permite corectia deformitatii sagitale cifotice diametru 4.0mm, 5.0mm, 6.0mm, 7.0mm, 8.0mm (sau 4,5mm, 5.5mm, 6.5mm, 7.5mm) lungimea 25-60mm fixare pe tija 5.0-5.5 mm; tip conical; farf rotund, ne autotarodant, ne ascutit; compatibil CT сi RMN; Material: aliaj din titan Ti - 6Al- 4V ELI. </t>
  </si>
  <si>
    <t>004622</t>
  </si>
  <si>
    <t>Surub iliac poliaxial preasamblat cu piulita de blocare</t>
  </si>
  <si>
    <t xml:space="preserve">Ambalat steril cu temen minim de sterilitate 12 luni diametru 6.0mm, 7.0mm, 8.0mm (6.5mm, 7.5mm, 8.5mm) lungimea 60-110mm fixare pe tija 5.0-5.5 mm; tip conical; farf rotund, ne autotarodant, ne ascutit; compatibil CT сi RMN; Material: aliaj din titan Ti - 6Al- 4V ELI. </t>
  </si>
  <si>
    <t>004623</t>
  </si>
  <si>
    <t>Conector pentru surub iliac</t>
  </si>
  <si>
    <t xml:space="preserve">Ambalat steril cu temen minim de sterilitate 12 luni P/u conectarea surubului iliac pe tija 5.0-5.5mm; Nu mai putin de 5 marimi; Material: titan Ti - 6Al- 4V ELI. </t>
  </si>
  <si>
    <t>004624</t>
  </si>
  <si>
    <t xml:space="preserve"> Ambalat steril cu temen minim de sterilitate 12 luni Poliaxial, cu 3 suruburi de fixare; lungime 35-75 mm; fixare pe tija 5.0-5.5mm; Material: aliaj din titan Ti - 6Al- 4V ELI.</t>
  </si>
  <si>
    <t>004625</t>
  </si>
  <si>
    <t>Conector lateral paralel</t>
  </si>
  <si>
    <t xml:space="preserve"> Ambalat steril cu temen minim de sterilitate 12 luni Conector de tip deschis lateral monobloc minim 3 marimi. P/u conectarea paralela tijelor 5.0-5.5mm; Material: titan Ti - 6Al- 4V ELI. </t>
  </si>
  <si>
    <t>004626</t>
  </si>
  <si>
    <t>Tija longitudinala toraco-lombara 500mm Ti</t>
  </si>
  <si>
    <t>Ambalat steril cu temen minim de sterilitate 12 luni Diametrul 5.0-5.5mm, lungimea 500mm; Un capăt hexagonal; Compatibil CT si RMN; Material: titan Ti - 6Al- 4V ELI.</t>
  </si>
  <si>
    <t>004627</t>
  </si>
  <si>
    <t>Tija longitudinala toraco-lombara precurbata 500mm CoCr</t>
  </si>
  <si>
    <t xml:space="preserve">Ambalat steril cu temen minim de sterilitate 12 luni Tija precurbata anatomic lombar; Diametrul 5.0-5.5mm, lungimea 500mm; Un capăt hexagonal; Compatibil CT si RMN; Material:aliaj din 65%,cobalt,30% chromiu,5% molybdenum.. Consistenta tare p/u diformitati. </t>
  </si>
  <si>
    <t>004628</t>
  </si>
  <si>
    <t>Tija longitudinala toraco-lombara 500mm CoCr</t>
  </si>
  <si>
    <t>Ambalat steril cu temen minim de sterilitate 12 luni Diametrul 5.0-5.5mm, lungimea 500mm; Un capăt hexagonal; Compatibil CT si RMN; Material:aliaj din 65%,cobalt,30% chromiu,5% molybdenum.. Consistenta tare p/u diformitati.</t>
  </si>
  <si>
    <t>004629</t>
  </si>
  <si>
    <t>Set de instrumente.
Instrumentatie pediculara toraco-lombara pentru corectia deformitatilor prin derotatie vertebrala directa</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</si>
  <si>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3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dSPINALozitiv-bender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</si>
  <si>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004630</t>
  </si>
  <si>
    <t>11</t>
  </si>
  <si>
    <t>Implante spinale. Instrumentatie pediculară occipito-cervico-toraco-lombara</t>
  </si>
  <si>
    <t>Proteza artificiala de disc cervical</t>
  </si>
  <si>
    <t xml:space="preserve">Design anatomic. Minim 3 marimi inaltime. Minim 3 marimi latime. Material placilor terminale - titan.  Suprafata acoperita cu titan poros sau titan poros cu hidroxiapatita. Nucleul central mobil. Material nucleului central - polietilena cu greutate moleculara ultrainalta. Prezentarea studiilor clinice si statistice din registre europene sau americane - legate in special de rata de supravetuire a implantelor respective (oferite). </t>
  </si>
  <si>
    <t>004631</t>
  </si>
  <si>
    <t>Set de instrumente.
 Pentru proteza artificiala de disc cervical</t>
  </si>
  <si>
    <t>Set  deinstrumente pentru aplicatia protezei artificiale de disc cervical gratuit in custodie</t>
  </si>
  <si>
    <t>004632</t>
  </si>
  <si>
    <t>Substituent osos artificial cu posibilitatea imbibitiei cu antibiotic</t>
  </si>
  <si>
    <t>Substituent osos artificial special cu posibilitatea imbibitiei cu antibiotic pentru tratamentul infectiilor postoperatorice. Componenta substituentului (hidroxiapatita cu tricalcium sulfat). Forma - pelete. Volum 50 pelete.</t>
  </si>
  <si>
    <t>004633</t>
  </si>
  <si>
    <t>12</t>
  </si>
  <si>
    <t>Surub miniinvasiv pedicular poliaxial cu brat lung preasamblat cu piulita de blocare</t>
  </si>
  <si>
    <t>Diametru 5.0, 6.0, 7.0, 8.0 mm, lungimea 35-50mm
fixare pe tija 5.5mm;
canulat cu orificii laterale p/u augmentarea cimentata;
autopenetrant, autotarodant;
partea filetata a corpului surubului cu 2 diametre;
colorate diferit;
compatibil CT сi RMN;
Material: aliaj din titan Ti - 6Al- 4V ELI</t>
  </si>
  <si>
    <t>004634</t>
  </si>
  <si>
    <t>Surub miniinvasiv pedicular monoplanar in plan sagital cu brat lung preasamblat cu piulita de blocare</t>
  </si>
  <si>
    <t xml:space="preserve">Diametru 5.0, 6.0, 7.0, 8.0 mm, lungimea 35-50mm
fixare pe tija 5.5mm;
canulat cu orificii laterale p/u augmentarea cimentata;
autopenetrant, autotarodant;
partea filetata a corpului surubului cu 2 diametre;
colorate diferit;
compatibil CT сi RMN;
Material: aliaj din titan Ti - 6Al- 4V ELI </t>
  </si>
  <si>
    <t>004635</t>
  </si>
  <si>
    <t>Surub miniinvasiv pedicular monoplanar in plan coronal cu brat lung preasamblat cu piulita de blocare</t>
  </si>
  <si>
    <t>004636</t>
  </si>
  <si>
    <t>Tija longitudinala toraco-lombara</t>
  </si>
  <si>
    <t xml:space="preserve">Tija precurbata anatomic. Diametrul 5.5mm, lungimea 60mm-120mm. Un capăt tip conic pentru penetrarea mai usoara tesuturilor moi. Al doilea capat pentru fixare in conducator de tija. Compatibil CT si RMN
Culoare nereflectoare la lumină .
Material:  titan Ti - 6Al- 4V ELI </t>
  </si>
  <si>
    <t>004637</t>
  </si>
  <si>
    <t>Set de instrumente.
Instrumentatie pediculara toraco-lombara miniinvasiva</t>
  </si>
  <si>
    <t>004638</t>
  </si>
  <si>
    <t xml:space="preserve">Poliaxiale, cu 3 suruburi de fixare; 30-70 mm fixare pe tija 6.0-7.0mm Colorate diferit;
Material: aliaj din titan Ti - 6Al- 4V ELI
</t>
  </si>
  <si>
    <t>004639</t>
  </si>
  <si>
    <t xml:space="preserve">Diametrul 6.0-7.0mm, lungimea 400mm un capăt hexagonal  compatibil CT si RMN 
culoare nereflectoare la lumină .
Material:  titan Ti - 6Al- 4V ELI.
</t>
  </si>
  <si>
    <t>004640</t>
  </si>
  <si>
    <t>Conector Cros -linK</t>
  </si>
  <si>
    <t>004641</t>
  </si>
  <si>
    <t>Surub pedicular poliaxial cu brat lung preasamblat cu piulita de blocare</t>
  </si>
  <si>
    <t xml:space="preserve">diametru 4.5mm, 5.5mm, 6.5mm, 7.5mm lungimea 25-60mm
fixare pe tija 6.0-7.0mm,  vârf rotund 
filet dublu (tip conical in treimea superioara si spongios in rest);
partea filetata a corpului surubului cu 2 diametre; 
compatibil CT сi RMN; 
Material: aliaj din titan Ti - 6Al- 4V ELI
</t>
  </si>
  <si>
    <t>004642</t>
  </si>
  <si>
    <t>13</t>
  </si>
  <si>
    <t>Pectus Bar Stabilizer Universal, Lățimea 12-20mm. Lungimea 240-340mm</t>
  </si>
  <si>
    <t xml:space="preserve">Pectus Bar stabilizer Universal, Lățimea 12-20mm. Lungimea 240-340mm, 1.Material : Inox sau Titan rezistent la coroziune; 2. Pectus Bar Stabilizer să aibă  găuri Ø10mm pe ambele părți pentru fixarea stabilizatorului cu musculatură; 3.Pectus Bar stabilizatoare (fixatoare) minim 2 bucăți pentru fiecare Pectus bar, 4. Trebuie să fie compatibil cu toate Pectus Bari; 5. Să fie cu contact limitat; </t>
  </si>
  <si>
    <t>004643</t>
  </si>
  <si>
    <t>1.Pectus Introducer de 48 cm; 2.Pectus intodicer  de 51 cm; 3. Pectu intoducer  de 54 cm;  4.Pectus Fipper;  5.Pectus BenderGătuit în folosință</t>
  </si>
  <si>
    <t>004644</t>
  </si>
  <si>
    <t>14</t>
  </si>
  <si>
    <t xml:space="preserve">Seturi de stabilizare transpediculară </t>
  </si>
  <si>
    <t>Compus din 2 bare, dimensiuni - lungimea 170 mm, diametru 6,5 mm, 4 șuruburi transpediculare poliaxiale - lungimea 45 mm, diametru 6,5 mm). Cu  set de instrumente</t>
  </si>
  <si>
    <t>004645</t>
  </si>
  <si>
    <t>15</t>
  </si>
  <si>
    <t xml:space="preserve">Set vertebroplastie </t>
  </si>
  <si>
    <t>Compus din 2 troacare spinale și cimentul cu dizolvant</t>
  </si>
  <si>
    <t>004646</t>
  </si>
  <si>
    <t xml:space="preserve">Set cranioplastie </t>
  </si>
  <si>
    <t>Ciment și dizolvant p/u cranioplastie</t>
  </si>
  <si>
    <t>004647</t>
  </si>
  <si>
    <t>16</t>
  </si>
  <si>
    <t>Drenaje ventriculare celebrale</t>
  </si>
  <si>
    <t>004648</t>
  </si>
  <si>
    <t>17</t>
  </si>
  <si>
    <t xml:space="preserve">Cage cervical pentru corpectomie anterioară </t>
  </si>
  <si>
    <t>Diametru10 mm, înălțimea 10 mm, lățimea 13 mm. Cu  set de instrumente</t>
  </si>
  <si>
    <t>004649</t>
  </si>
  <si>
    <t>18</t>
  </si>
  <si>
    <t>Diametru 10 mm, înălțimea 13 mm, lățimea 16 mm. Cu  set de instrumente</t>
  </si>
  <si>
    <t>004650</t>
  </si>
  <si>
    <t>19</t>
  </si>
  <si>
    <t>Cage cervical trabecular  H-4 mm</t>
  </si>
  <si>
    <t>Dimensiuni:  H-4 mm, L-12 mm, W-14 mm . Cu  set de instrumente</t>
  </si>
  <si>
    <t>004651</t>
  </si>
  <si>
    <t>20</t>
  </si>
  <si>
    <t>Cage cervical trabecular  H-5 mm</t>
  </si>
  <si>
    <t>Dimensiuni:  H-5 mm, L-12 mm, W-14 mm. Cu  set de instrumente</t>
  </si>
  <si>
    <t>004652</t>
  </si>
  <si>
    <t>21</t>
  </si>
  <si>
    <t>Cage cervical trabecular  H-6 mm</t>
  </si>
  <si>
    <t>Dimensiuni: H-6 mm, L-12 mm, W-14 mm. Cu  set de instrumente</t>
  </si>
  <si>
    <t>004653</t>
  </si>
  <si>
    <t>22</t>
  </si>
  <si>
    <t>Cage cervical trabecularH-7 mm</t>
  </si>
  <si>
    <t>Dimensiuni: H-7 mm, L-12 mm, W-14 mm. Cu  set de instrumente</t>
  </si>
  <si>
    <t>004654</t>
  </si>
  <si>
    <t>23</t>
  </si>
  <si>
    <t>Connector occipito-cervical precurbat pentru modelarea anatomiei regiunii occipito-cervicale</t>
  </si>
  <si>
    <t>Lungime - 200 mm. Diametru - 3.2 mm</t>
  </si>
  <si>
    <t>004655</t>
  </si>
  <si>
    <t>24</t>
  </si>
  <si>
    <t>Proteză intervertebrală mobilă pentru păstrarea mobilității în segmentul cervical</t>
  </si>
  <si>
    <t>Designul protezei trebuie să corespundă anatomiei spațiului intervertebral cervical, cu centrul de moțiune plasat fiziologic. Mecanism de ancorare sigură pe suprafetile vertebral adiacente. Plăcile de fixare impregnate cu titan pentru o suprafață de contact mai bună. Asigurarea unui pater de mobilitate natural. Posibilitate de plasament a protezei în spații inguste și înălțime a segmentului redusă. Dimensiuni variate, la comandă. Oferirea instrumentariului cu titlu gratuit pe perioada utilizării consumabilelor</t>
  </si>
  <si>
    <t>004656</t>
  </si>
  <si>
    <t xml:space="preserve">Sistem de drenaj continuu a cavității toracale </t>
  </si>
  <si>
    <t>Sistem de aspirație uscată pentru drenajul cavității pleurale. Sistemul trebuie sa conțină 4 camere pentru mnitorizarea volumului, exudatului, supapa, manometru. Steril. Jetabil.</t>
  </si>
  <si>
    <t>004657</t>
  </si>
  <si>
    <t>Set pentru kyphoplastie/vertebroplastie în caz de fracturi, tumori, hemangioame vertebrale sau augmentarea combinată a construcțiilor din titan</t>
  </si>
  <si>
    <t>2 bucăți ac acces cu mâner special ergonomic, din oțel inov AISI 302 ȘI 304 de uz medical și policarbonat, diametru de 11 G și lungimea de 15 cm și 2 canule;
1 bucată burghiu metalic de mare precizie;
2 bucată baloane gomflabile dSPINALonibile în 3 mărimi 10/15/20 mm;
2 bucăâi sistem digital de umflare balon kyphoplastie.</t>
  </si>
  <si>
    <t>004658</t>
  </si>
  <si>
    <t>Kit pentru accesul osos minim invaziv (canulat) prin pediculul vertebral în cadrul kyphoplastiei şi vertebroplastiei</t>
  </si>
  <si>
    <t>Diametrul acului de acces - 9G. În set trebuie sa fie cel puțin 2 tipuri de vîrf al acului. Lungimi: 100 - 150mm</t>
  </si>
  <si>
    <t>004659</t>
  </si>
  <si>
    <t>DSPINALozitiv pentru introducerea manuală sau semi-automată a cimentului vertebral radioopac, compatibil cu sistemele și seturile pentru accesul osos transpedicular</t>
  </si>
  <si>
    <t>Compatibil cu sistemul Luer-lock</t>
  </si>
  <si>
    <t>004660</t>
  </si>
  <si>
    <t>25</t>
  </si>
  <si>
    <t>Ac pentru acces osos transpendicular</t>
  </si>
  <si>
    <t>Dimesiuni - 9-11G. Lungime - 150 mm</t>
  </si>
  <si>
    <t>004661</t>
  </si>
  <si>
    <t>Cartuş jetabil pentru aplicarea lentă, manuală a cimentului vertebral semi-vîscos</t>
  </si>
  <si>
    <t xml:space="preserve">Volum – 8-10ml. </t>
  </si>
  <si>
    <t>004662</t>
  </si>
  <si>
    <t>Sistem semi-automat de livrare a cimentului prin troacarele vertebrale</t>
  </si>
  <si>
    <t xml:space="preserve">Sistemul trebuie să permită o livrare stepată a cimentului, operatorul trebuie să poată să se îndepărteze de la sursa de radiație ionizantă. Sistemul trebuie să aibă mecanism de reducere rapidă a presiunii intravertebrale. </t>
  </si>
  <si>
    <t>004663</t>
  </si>
  <si>
    <t>Tijă hexagonală 5,5 D, titan</t>
  </si>
  <si>
    <t>Diametrul tijei - 5,5mm. La unul din capete tija trebuie sa aibă profil hexagonal pentru facilitarea aplicării rotației intraoperatorii. Oferirea instrumentariului cu titlu gratuit pe perioada utilizării tijei.</t>
  </si>
  <si>
    <t>004664</t>
  </si>
  <si>
    <t>26</t>
  </si>
  <si>
    <t>Implant din colagen pentru reparaţia învelişului dural în cadrul operaţiilor cerebrale şi spinale</t>
  </si>
  <si>
    <t>Dimensiuni - 5-6 x 5-6 cm</t>
  </si>
  <si>
    <t>004665</t>
  </si>
  <si>
    <t>27</t>
  </si>
  <si>
    <t>Placă din titan pentru protezarea defectelor oaselor bolții craniene</t>
  </si>
  <si>
    <t>Grosime 0.3 - 0.6 mm, dimensiuni pînă la 150 x 150 mm. Se va oferi set de instumente pentru utilizare cu titlul gratuit.</t>
  </si>
  <si>
    <t>004666</t>
  </si>
  <si>
    <t>Șururburi din titan pentru fixarea placilor din titan</t>
  </si>
  <si>
    <t>Diametru 1,5-1,6 mm, autofiletare. Lungime 5-6 mm. e va oferi set de instumente pentru utilizare cu titlul gratuit</t>
  </si>
  <si>
    <t>004667</t>
  </si>
  <si>
    <t>28</t>
  </si>
  <si>
    <t>Placi din titan pentru acoperirea găurilor de trepan</t>
  </si>
  <si>
    <t>Grosime 0.3 - 0.6 mm, diametru - 18-20 mm. Număr de găuri de fiaxare - 5-6. e va oferi set de instumente pentru utilizare cu titlul gratuit</t>
  </si>
  <si>
    <t>004668</t>
  </si>
  <si>
    <t>29</t>
  </si>
  <si>
    <t>Spongie pentru tamponadă postoperatorie a cavitații nazale</t>
  </si>
  <si>
    <t>Material - Polyvinylalcool (PVA), Dimensiuni - fâșii de 6 - 10 cm. Biocompatibil, cu capacitate de absorbtie de cel puțin 20 de ori mai mare decît greutatea proprie. Existenta capacității de stentare, efect hemostattic la presiune ușoară. Calitați anti-aderențiale. Detectabil la X-ray. Posibilitate de modelare intraoperatorie.</t>
  </si>
  <si>
    <t>004669</t>
  </si>
  <si>
    <t>30</t>
  </si>
  <si>
    <t>Cuşcă intervertebrală din PEEK pentru aplicare prin abord posterior şi transforaminal către coloana vertebrală lombară prin chirurgie deschisă, proceduri chirurgicale mici şi proceduri minim invazive</t>
  </si>
  <si>
    <t>Forma cuștii trebuie să permită introducerea ușoară și reducerea necesității de rezecție a osului. Capetele cuștii trebuie sa fie rotunjite pentru a permite o penetrare ușoară în spațiul intervertebral. Designul cuștii trebuie să corespundă anatomiei spațiului intervertebral. Parte superioară și inferioară trebuie sa aibă o suprafață serată, pentru a reduce probabilitatea extruziei cuștii. Dimensiuni: Adâncime 10 mm Lungime: 30-32 mm, înălțime: 10-12 mm. Oferirea instrumentariului cu titlu gratuit pe perioada utilizării consumabilelor.</t>
  </si>
  <si>
    <t>004670</t>
  </si>
  <si>
    <t>31</t>
  </si>
  <si>
    <t>Substituient osos sintetic pentru umplerea defectelor de os și cuștilor intervertebrale (granule)</t>
  </si>
  <si>
    <t>Substituient osos sintetic rezorbabil bifazic, care să conțină 15% -20 % de hidroxiapatită și 80- 85% tri-calcium fosfat (b-TCP). Diametru grenulelor - aprx. 1.6mm. Porozitate - aprx. 80%. Steril.</t>
  </si>
  <si>
    <t>004671</t>
  </si>
  <si>
    <t>32</t>
  </si>
  <si>
    <t>Gelfoam</t>
  </si>
  <si>
    <t>Agent hemostatic local în formă de spumă</t>
  </si>
  <si>
    <t>004672</t>
  </si>
  <si>
    <t>33</t>
  </si>
  <si>
    <t>Hidrogel ermetizant absorbabil pentru învelișul dural</t>
  </si>
  <si>
    <t>Hidrogel ermetizant absorbabil pentru învelișul dural. Volum - 5ml.</t>
  </si>
  <si>
    <t>004673</t>
  </si>
  <si>
    <t>34</t>
  </si>
  <si>
    <t xml:space="preserve">Set cateter lombar cu sistem de colectare a lichidurlui cefalo-rahidian
</t>
  </si>
  <si>
    <t>Material - silicon. Găuri rotunde. Contine cateter lumbar, conector pentru conectarea directa, Ac Touhy, ghid cu acoperire hidrofilica, camera de masurare, sac de colectare, banda velcro.</t>
  </si>
  <si>
    <t>004674</t>
  </si>
  <si>
    <t>35</t>
  </si>
  <si>
    <t>Sistem de drenaj ventricular extern și monitoring a presiunii intracraniene</t>
  </si>
  <si>
    <t>Material - silicon. Găuri rotunde. Contine cateter ventricular radioopac, conector pentru conectarea directa, ghid cu acoperire hidrofilica, camera de masurare, sac de colectare, banda velcro.</t>
  </si>
  <si>
    <t>004675</t>
  </si>
  <si>
    <t>36</t>
  </si>
  <si>
    <t>Șunt ventriculo-peritoneal</t>
  </si>
  <si>
    <t>Presiune medie, cu mecanism antigravitațional. Găuri rotunde. Contine cateter ventricular radioopac.</t>
  </si>
  <si>
    <t>004676</t>
  </si>
  <si>
    <t>Clip jetabil pentru înregistrarea punctelor de referință în cadrul neuronavigației spinale</t>
  </si>
  <si>
    <t>Compatibile cu echipamentul BrainLab Curve aflat în dotare</t>
  </si>
  <si>
    <t>004677</t>
  </si>
  <si>
    <t>Proteina morfogenetică osoasa recombinată</t>
  </si>
  <si>
    <t>004678</t>
  </si>
  <si>
    <t>37</t>
  </si>
  <si>
    <t>Clipuri cerebrale</t>
  </si>
  <si>
    <t xml:space="preserve">Clipuri standard pentru aplicare permanentă Drepte 7,0 mm </t>
  </si>
  <si>
    <t xml:space="preserve">Drepte, lungimea branșelor - maxim 7,0 mm; deschiderea branșelor minim 6,2 mm; forța de închidere minim 150 g; nonferomagnetic, testate la 3 Tesla(definiţei -unitatea de măsură a </t>
  </si>
  <si>
    <t>004679</t>
  </si>
  <si>
    <t>38</t>
  </si>
  <si>
    <t xml:space="preserve">Clipuri standard pentru aplicare permanentă-Tip baionetă </t>
  </si>
  <si>
    <t>Tip baionetă, lungimea branșelor - maxim 9,0 mm; deschiderea branșelor minim 8,7 mm; forța de închidere minim 200g; non-feromagnetic, testate la 3 Tesla, codificate color, din titan , sterile</t>
  </si>
  <si>
    <t>004680</t>
  </si>
  <si>
    <t>39</t>
  </si>
  <si>
    <t xml:space="preserve">Clipuri standard pentru aplicare permanentă- Angulare 90 grade </t>
  </si>
  <si>
    <t>Angulare 90 grade, lungimea branșelor - maxim 7,0 mm; deschiderea branșelor minim 4,5 mm; forța de închidere minim 200 g; non feromagnetice, testate la 3 Tesla, codificate color, din titan, sterile</t>
  </si>
  <si>
    <t>004681</t>
  </si>
  <si>
    <t>40</t>
  </si>
  <si>
    <t>Consumabile pentru  Intervenţii chirurgicale
în caz de şuntări ventriculare în cazul hidrocefaliei</t>
  </si>
  <si>
    <t xml:space="preserve">Șunt ventricolo – peritoneal inpregenat de antibiotic  </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</si>
  <si>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</si>
  <si>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004682</t>
  </si>
  <si>
    <t>Consumabile pentru Intervenții chirurgicale la coloana vertebrală în cazul cazul
traumatismelor vertebromedulare, fracturi patologice, maladii degenerative</t>
  </si>
  <si>
    <t xml:space="preserve">Cuști intervertebrale cervicale (PEEK) </t>
  </si>
  <si>
    <t>Dimensiuni : Lungime 13 mm, Lățime 15 mm, Înălțime 5,6,7, 8 mm
Cușcă intervertebrală din PEEK, markeri de titan cu vârfuri ascuțite,
formă trapezoidală, fațete crestate pentru fixare optima intre corpurile
vertebrale cu fereastră largă pentru autotransplat sau material
osteoinductiv. Material: PEEK, compatibil RMN (Rezonanţă Magnetică Nucleară)</t>
  </si>
  <si>
    <t>004683</t>
  </si>
  <si>
    <t>Surub pedicular monoaxial cu brat lung preasamblat cu piulita de blocare</t>
  </si>
  <si>
    <t>diametru 4.5, 5.5, 6.5mm, lungimea 35-50mm, fixare pe tija 6.0-7.0mm, vârf rotund filet dublu (tip conical in treimea superioara si spongios in rest); partea filetata a corpului surubului cu 2 diametre; colorate diferit; compatibil CT сi RMN; Material: aliaj din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</si>
  <si>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004684</t>
  </si>
  <si>
    <t>41</t>
  </si>
  <si>
    <t>diametru 4.5mm, 5.5mm, 6.5mm, 7.5mm lungimea 35-50mm fixare pe tija 6.0-7.0mm, vârf rotund filet dublu (tip conical in treimea superioara si spongios in rest); partea filetata a corpului surubului cu 2 diametre; compatibil CT сi RMN; Material: aliaj din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</si>
  <si>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004685</t>
  </si>
  <si>
    <t xml:space="preserve">Set de
instrumente.
Instrumentatie pediculara toraco- lombara
</t>
  </si>
  <si>
    <t xml:space="preserve">Gratuit in folosinta. Componenta
minima a setului: 1. trusa de sterilizare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dSPINALozitiv- bender pentru modelarea tijei – 1buc 19. cheie pentru modelarea tijei in plan sagital in situ – 2buc
20. cheia pentru cross-link – 1buc
21. maner-cheia pentru piulita de blocare – 1buc 22. cheia pentru scurtarea bratului lung al surubului
– 1buc 23. tepusa pentru penetrarea stratului cortical – 1buc 24. maner- cheia pentru impingere tijei – 1buc
25. tarod cu diametru 4.0mm – 1buc 26. tarod cu diametru 5.0mm
– 1buc 27. tarod cu diametru 6.0mm – 1buc.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</si>
  <si>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004686</t>
  </si>
  <si>
    <t>42</t>
  </si>
  <si>
    <t xml:space="preserve">Tija toracolombara </t>
  </si>
  <si>
    <t>Tija toracolombara 100mm Ti</t>
  </si>
  <si>
    <t xml:space="preserve">Diametrul 6.0-7.0mm, lungimea 100mm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</si>
  <si>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004687</t>
  </si>
  <si>
    <t>43</t>
  </si>
  <si>
    <t>Tija toracolombara 150mm Ti</t>
  </si>
  <si>
    <t>Diametrul 6.0-7.0mm, lungimea 150mm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</si>
  <si>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004688</t>
  </si>
  <si>
    <t>44</t>
  </si>
  <si>
    <t>Tija toracolombara 200mm Ti</t>
  </si>
  <si>
    <t xml:space="preserve">Diametrul 6.0-7.0mm, lungimea
200mm un capăt hexagonal compatibil CT si RMN culoare nereflectoare la lumină . Material: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</si>
  <si>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004689</t>
  </si>
  <si>
    <t>45</t>
  </si>
  <si>
    <t>Tija toracolombara 200mm CoCr</t>
  </si>
  <si>
    <t>Diametrul 6.0-7.0mm, lungimea 200mm un capăt hexagonal compatibil CT si RMN culoare nereflectoare la lumină; Material:aliaj din 65%,cobalt,30% chromiu,5% molybdenum.Consistenta tare p/u diformitati.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</si>
  <si>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004690</t>
  </si>
  <si>
    <t>Set pentrutaierea tijei</t>
  </si>
  <si>
    <t>Gratuit în folosință. DSPINALozitiv se fixeaza stabil pe masa. Are orificii separate pentru taierea tijelor din Titan si Vitallium cu diametru 3.5mm-4.0mm si 6.0-7.0mm.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</si>
  <si>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004691</t>
  </si>
  <si>
    <t>46</t>
  </si>
  <si>
    <t>Rotund Lungime 40-100mm Diametru 10-28mm Grosimea de la 1.0mm compatibil CT сi RMN; Material: aliaj din titan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</si>
  <si>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004692</t>
  </si>
  <si>
    <t>004693</t>
  </si>
  <si>
    <t xml:space="preserve">Proteza expandabila pentru vertebroectomie in reg cervicala sau toraco-lombara </t>
  </si>
  <si>
    <t>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Set de setul de intrumente oferit cu titlu gratuit pentru insertia protezei expandabile pentru vertebrectomie</t>
  </si>
  <si>
    <t>004694</t>
  </si>
  <si>
    <t>Tub de titan cervical</t>
  </si>
  <si>
    <t>Lungime – 80 mm, diametru - 12 mm Tub-mesh din titan pur, cu aspect de sită trigonală de formă rotundă. Grosimea peretelui: 0.9 mm – 1.0 mm</t>
  </si>
  <si>
    <t>004695</t>
  </si>
  <si>
    <t>Tub de titan toracal</t>
  </si>
  <si>
    <t xml:space="preserve">Lungime – 100 mm, diametru - 20 mm Tub-mesh din titan pur, cu aspect de sită trigonală de formă rotundă. Grosimea peretelui: 0.9 mm – 1.0 mm
- Suport educațional pentru chirurgi in centre de referința ale producător
</t>
  </si>
  <si>
    <t>004696</t>
  </si>
  <si>
    <t>47</t>
  </si>
  <si>
    <t>Șurub pedicular poliaxial preasamblat cu piulița de blocare - 4,5x40mm</t>
  </si>
  <si>
    <t xml:space="preserve">Diametru: 4,5mm; Lungime: 40mm;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t>
  </si>
  <si>
    <t>004697</t>
  </si>
  <si>
    <t xml:space="preserve"> Șurub pedicular poliaxial preasamblat cu piulița de blocare - 4,5x45mm</t>
  </si>
  <si>
    <t xml:space="preserve">Diametru: 4,5mm; Lungime: 45mm;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</si>
  <si>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004698</t>
  </si>
  <si>
    <t xml:space="preserve"> Șurub pedicular poliaxial preasamblat cu piulița de blocare - 5.5*50mm</t>
  </si>
  <si>
    <t xml:space="preserve">Diametru: 5.5mm; Lungime: 50mm;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</si>
  <si>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004699</t>
  </si>
  <si>
    <t>Tija de fixare (CoCr) - 5,5x400mm</t>
  </si>
  <si>
    <t xml:space="preserve">Diametru: 5,5mm; Lungime: 400mm; 1.Un capăt hexagonal pentru rotație; 2.Compatibil CT (tomografia compiuterizată) și RMN (rezonanță magneto – nucleară); 3.Culoare nereflectoare la lumină pentru o identificare ușoară; 4.Consistență medie-tare pentru fracturi și patologii degenerative;  Material: CobaltCrom (CoCr) cu procentaj respectiv: 64,0-64,5%(Co), 27,5-30,0%(Cr).
- Suport educațional pentru chirurgi in centre de referința ale producător
</t>
  </si>
  <si>
    <t>004700</t>
  </si>
  <si>
    <t>Cirligi de fixare laminare D : 5x5 mm (lungime și diametru</t>
  </si>
  <si>
    <t>Diametru: 5x5 mm (lungime și diametru) ;. Colorate diferit pentru identificare simplă; Compatibil CT (tomografia compiuterizată) și RMN (rezonanță magneto – nucleară) și cu sistemul de fixare occipito-cervical. ;   Material: aliaj din titan Ti - 6Al- 4V ELI.
- Suport educațional pentru chirurgi in centre de referința ale producător</t>
  </si>
  <si>
    <t>004701</t>
  </si>
  <si>
    <t>48</t>
  </si>
  <si>
    <t>Clipuri standard pentru aplicare permanentă Drepte</t>
  </si>
  <si>
    <t>Drepte, fenestrație 3,5 mm, lungimea branșelor - 6/11,1mm; deschiderea branșelor minim 7,4 mm; forța de închidere minim 150 g; nonferomagnetic, testate la 3Tesla, codificate color, din titan, sterile.</t>
  </si>
  <si>
    <t>004702</t>
  </si>
  <si>
    <t>49</t>
  </si>
  <si>
    <t>Clipuri standard pentru aplicare permanentă -Angulare 90 grade lungimea branșelor - 5/5,1mm</t>
  </si>
  <si>
    <t>Angulare 90 grade, fenestrație 3,5 mm, lungimea branșelor - 5/5,1mm; deschiderea branșelor minim 4,9 mm; forța de închidere minim 150 g; nonferomagnetic, testate la 3Tesla, codificate color, din titan, sterile.</t>
  </si>
  <si>
    <t>004703</t>
  </si>
  <si>
    <t>50</t>
  </si>
  <si>
    <t>Clipuri standard Angulare 90 grade branșelor - 7,5/5,1mm</t>
  </si>
  <si>
    <t>Angulare 90 grade, fenestrație 3,5 mm, lungimea branșelor - 7,5/5,1mm; deschiderea branșelor minim 4,9 mm; forța de închidere minim 150 g; nonferomagnetic, testate la 3Tesla, codificate color, din titan, sterile.</t>
  </si>
  <si>
    <t>004704</t>
  </si>
  <si>
    <t>51</t>
  </si>
  <si>
    <t>Clipuri standard Ușor curbate, lungimea branșelor – 10,2 mm</t>
  </si>
  <si>
    <t>Ușor curbate, lungimea branșelor – 10,2 mm; deschiderea branșelor minim 7,5 mm; forța de închidere minim 180 g; nonferomagnetice, testate la 3 Tesla, codificate color, din titan, sterile.</t>
  </si>
  <si>
    <t>004705</t>
  </si>
  <si>
    <t>52</t>
  </si>
  <si>
    <t>Clipuri standard Drepte, lungimea branșelor - 11,0 mm</t>
  </si>
  <si>
    <t>Drepte, lungimea branșelor - 11,0 mm; deschiderea branșelor minim 7,8 mm; forța de închidere minim 180 g; nonferomagnetice, testate la 3 Tesla, codificate color, din titan, sterile.</t>
  </si>
  <si>
    <t>004706</t>
  </si>
  <si>
    <t>53</t>
  </si>
  <si>
    <t>Clipuri standard Drepte, lungimea branșelor - 7,0 mm</t>
  </si>
  <si>
    <t>Drepte, lungimea branșelor - 7,0 mm; deschiderea branșelor minim 6,2 mm; forța de închidere minim 150 g; nonferomagnetice, testate la 3 Tesla, codificate color, din titan, sterile.</t>
  </si>
  <si>
    <t>004707</t>
  </si>
  <si>
    <t>54</t>
  </si>
  <si>
    <t>Clip aplicator tip baionetă pentru aplicarea clipurilor din lot</t>
  </si>
  <si>
    <t xml:space="preserve">Clip aplicator tip baionetă pentru aplicarea clipurilor din lot, lungime totală 220 mm, lungime de lucru 90mm, branse drepte, tip slim, acoperit cu un strat anti-reflecție de culoare neagră, cu clichet. Reutilizabil. </t>
  </si>
  <si>
    <t>004708</t>
  </si>
  <si>
    <t>55</t>
  </si>
  <si>
    <t>Implant pentru efectuarea fuziunii articulatiei sacroiliece prin tehnica percutana miniinvaziva laterala.</t>
  </si>
  <si>
    <t xml:space="preserve"> Constructie monobloc din titan cu sectiunea transversala cu 3 sau 4 laturi pentru stabilizarea articulatiei sacroiliece in plan sagital, vertical si axial  Suprafata osteointegrativa din titan poros, care permite cresterea osoasa in structura cageului. Minim 8 lungimi diferite, cea mai scurta – 30mm Diametru 7mm sau 7.5mm sau 8.0mm  Material – titan Compatibil CT  si RMN; </t>
  </si>
  <si>
    <t>004709</t>
  </si>
  <si>
    <t>56</t>
  </si>
  <si>
    <t>Set ciment radiopac de viscozitate medie PMMA cu sistem de mixare si  livrare.</t>
  </si>
  <si>
    <t>Set ciment radiopac de viscozitate medie PMMA cu sistem de mixare si  livrare. Componenta setutlui:  PMMA radiopac, Viscozitate medie, special pentru proceduri spinale 1 Doză = 1 bucată, 1 Doză= minim 20 g. Evaluarea va fi per gram. Sistem de mixare si livrare inchis combinat intr-un dSPINALozitiv.</t>
  </si>
  <si>
    <t>004710</t>
  </si>
  <si>
    <t>57</t>
  </si>
  <si>
    <t>Ac pentru  vertebroplastie</t>
  </si>
  <si>
    <t xml:space="preserve"> Set steril. Componenta minima setului: Diametru 9G, 11G, Lungimea de la 120 pana la 150mm. Ac cu varf inclinat, cu  gradare. Stilet solid. Lacata tip Luer.</t>
  </si>
  <si>
    <t>004711</t>
  </si>
  <si>
    <t>Sistem pectus bar</t>
  </si>
  <si>
    <t>Sistem pectus bar. Lungimea de  minim 210 pana la  minim 450mm, 1.Material : Inox sau Titan; 2. Placa cu  găuri diametru 10mm pe ambele părți pentru fixarea placiii cu musculatură; 3.contine 2 stabilizatoare laterale cu surup de fixare pe bara.</t>
  </si>
  <si>
    <t>004712</t>
  </si>
  <si>
    <t>58</t>
  </si>
  <si>
    <t>Placi de laminoplastie</t>
  </si>
  <si>
    <t>Placi de laminoplastie de tip „open-door” prevazut cu „spacer” sau mecanism de expandare</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</si>
  <si>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</si>
  <si>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004713</t>
  </si>
  <si>
    <t>Miniplaci de laminoplastie de tip “șarniera”</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</si>
  <si>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</si>
  <si>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004714</t>
  </si>
  <si>
    <t>Suruburi autoforante „self drilling screws” si spongioase “resque screws” pentru placile de laminoplastie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</si>
  <si>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</si>
  <si>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004715</t>
  </si>
  <si>
    <t>Setul de instrumente pentru laminoplastie  (oferit cu titlu gratuit)  trebuie sa includa</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</si>
  <si>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</si>
  <si>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004716</t>
  </si>
  <si>
    <t>59</t>
  </si>
  <si>
    <t>Proteza expandabila de corp vertebral  in caz de  vertebrectomie</t>
  </si>
  <si>
    <t xml:space="preserve">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</si>
  <si>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004717</t>
  </si>
  <si>
    <t>004718</t>
  </si>
  <si>
    <t xml:space="preserve">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exterior – 1buc 13. cureta angulata interior – 1buc 14. retractor ajustabil vertebral toracal – 2buc 12. retractor ajustabil vertebral lombar – 2buc 13. impactor angular perete posterior vertebrei toracale – 1buc 14. impactor angular perete posterior vertebrei lombare – 1buc. </t>
  </si>
  <si>
    <t>004719</t>
  </si>
  <si>
    <t>60</t>
  </si>
  <si>
    <t xml:space="preserve">Implante spinale. Instumentatie transpediculara toraco-lombara. </t>
  </si>
  <si>
    <t>Șurub pedicular  POLIAXIAL cu piuliță de blocare</t>
  </si>
  <si>
    <t>Să aiba urmatoarea compozitie a materialului, (compatibil CT si RMN):
-cap surub si inelul interior: cobalt crom (ASTM F1537 – Co 28Cr6Mo)
-coroana: titanium CP (commercially pure - ASTM F67 - Unalloyed Titanium)
-corp surub: titanium alloy (ASTM F136 – Ti 6Al4V)
Capul surubului din cobalt crom sa fie compatibil cu toate tijele din crom, crom plus si titan, oferind flexibilitate chirurgului in a alege tija potrivita intra-operator
Lungime a capului surubului de-a lungul tijei: 9.2-9,3mm
Amprenta surub dSPINALus paralel cu tija: 11.0-11,5mm
Amprenta surub perpendicular pe tija: 12.5-13,0mm
Inaltime totala cap surub: 17.0-17,1mm
Surubul sa prezinte filet dublu, de tip cortical in treimea superioara si filet de tip spongios in rest.
Sa accepte tija cu diametru de 5.5 si 6.0mm
Dimensiuni suruburi poliaxiale:
- diametru : 4.5/5.5/6.5/7.5/8.5/9.5/10.5mm
- lungime: 30–110 mm in pas de 5mm.
Sa fie codate color pentru o usoara identificare
 Suruburile sa poata fi urmarite prin sistemul Implant Tracking System, permitand spitalului sa identifice implantul la un pacient anume, cu detalii despre descriere, cod si lot
Suruburile sa aiba imprimate pe capatul superior codul si lotul din care fac parte.
Piulite suruburi poliaxiale 5.5/6.0 fenestrate
Sa fie confectionate din material: titanium alloy (ASTM F136 – Ti 6Al4V), compatibil CT si RMN
Filetul sa prezinte unghi invers, astfel incat sa maximizeze suprafata de contact cu capul surubului
Sa prezinte tehnologie 4G, corespunzator filetului suruburilor
Sa prezinte cap de strangere autoretezabil
Sa fie compatibile cu tija de 5.5 si 6.0 mm</t>
  </si>
  <si>
    <t>004720</t>
  </si>
  <si>
    <t>Set de instrumente.
Instrumentație pediculară toraco-lombară minim invazivă</t>
  </si>
  <si>
    <t>Gratuit in folosinta. Sa corespunda producatorului implantelor livrate. Componenta minima setului: 1. trusa de stelirizare speciala – 1buc. 2. tava pentru suruburi pediculare – 1buc 3. maner-cheia dinamometrica – 1buc. 4. persuader-aproximator – 6buc 5. conector asamblat pentru fixarea 2 persuaderilor in plan transversal – 3buc 6. conector asamblat pentru fixarea 3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dSPINALozitiv-bender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</si>
  <si>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004721</t>
  </si>
  <si>
    <t xml:space="preserve">Platforma de ablatie osoasa neurochirurgicala </t>
  </si>
  <si>
    <t>Gratuit in folosinta. Sistem de radiofrecvență  destinat pentru ablația tumorilor osoase benigne cum ar fi osteomul osteoid și tratamentul paliativ prin ablația leziunilor maligne metastatice care implică osul, inclusiv corpul vertebral.Sistemul de ablatie minim invaziva a tumorilor vertebrale este alcatuit din generatorul de radiofrecventa, sistemul de conectare, sistemul de pompare si cablurile de pompa.
Generatorul de radiofrecventa are o  putere de minim 40W cu două canale de lucru (de minim 20W pentru fiecare canal). Prezinta interfata de lucru cu ecran tactil. Sondele vin in 3 dimensiuni, respectiv 7mm/10mm si 20mm, iar generatorul recunoaste dimensiunea sondei si preseteaza automat timpul de ablatie, respectiv.Urmareste temperatura si puterea de iesire pentru a reduce riscul de deteriorare termica a structurilor adiacente.Genereaza niveluri de putere specifice dimensiunilor osoase.Monitorizeaza impedanta si intrerupe automat ablatia inainte ca arderea sa aiba loc. Opreste automat livrarea de energie RF odata cu ablatia. Foloseste doua sonde in acelasi timp. Setul de livrare: Generator de radiofrecvenţă, Sistemul de pompare şi cablurile de pompă din două pompe care acţionează independent, Sistem mobil de rafturi suprapuse 4 roţi cu frâne, Kit de ablatie osoasa cu sonda de temperatura  pentru 5 proceduri.</t>
  </si>
  <si>
    <t>004722</t>
  </si>
  <si>
    <t>61</t>
  </si>
  <si>
    <t>Kit de ablatie osoasa</t>
  </si>
  <si>
    <t>Setul steril compatibil  cu platforma de ablatie osoasa contine:                                                                                                                                                                                   - sonda bipolara de radiofrecventa şi cu sistem de răcire internă  (vârful activ de lucru 7, 10, 20 de mm)                                                                                                                                                                                    - recipient gradat şi tuburi de conectare</t>
  </si>
  <si>
    <t>004723</t>
  </si>
  <si>
    <t>62</t>
  </si>
  <si>
    <t xml:space="preserve">Set de biopsie si vertebroplastie. </t>
  </si>
  <si>
    <t>Set de biopsie si vertebroplastie. 
Set steril de unica folosinta. Setul sa contina:
troacar de acces osos percutan cu stilet, diametrul de 11G -1 bucata, brosa de ghidaj - 2 bucati (una ascutita si una cu capete boante), canula de lucru cu stilet canulat, diametrul de 8G, lungime de 120mm,  cu gradatie la fiecare 10mm  -1 bucata, spatiator/drill - 1 bucata, dSPINALenser (bone-filler) pentru aplicarea lentă, manuală a cimentului vertebral  cu volum efectiv de 1.5ml - 1 bucata. Recipient pentru materialul de biopsie - 2 bucati si pinceta accesorie – 1 bucata.</t>
  </si>
  <si>
    <t>Implante spinale. Instrumentatie posterioara miniinvaziva pentru corectia diformitatilor.</t>
  </si>
  <si>
    <t>Surub miniinvasiv pedicular quatroaxial cu brat lung preasamblat cu piulita de blocare</t>
  </si>
  <si>
    <t xml:space="preserve"> Surub quatroaxial (monoplanar cu un grad de libertate in directie medial-laterala sau cranio-caudala). Designul implantului să fie monoblock - șurubul cu  pivotul de manipulare. Să prezinte posibilitate de reducere. Diametrul șurubului - de la 5.0mm la 8.0mm (colorate diferit). Lungimea - 30-50mm. 
fixare pe tija 5.5mm;
canulat cu orificii laterale p/u augmentarea cimentata;
autopenetrant, autotarodant;
partea filetata a corpului surubului cu 2 diametre;
compatibil CT сi RMN;  
Steril. Material: aliaj din titan chirurgical.                     </t>
  </si>
  <si>
    <t>Set de instrumente.
Instrumentatie posterioara miniinvaziva pentru corectia diformitatilor.</t>
  </si>
  <si>
    <t xml:space="preserve">Gratuit in folosinta. </t>
  </si>
  <si>
    <t>Implante spinale. Cusca expandabila pentru fuziunea intersomatică lombară PLIF</t>
  </si>
  <si>
    <t>Cusca expandabila PLIF</t>
  </si>
  <si>
    <t xml:space="preserve"> Posibilitatea de expandare cageului in spatiu discal.  lungimea între 23-25 mm înăltimea 7-13 mm cu pas de 1 mm, latime 10mm, suprafata superioară si inferioară dintată; compatibil CT si RMN; forma "bullet" ; Material: cusca -  PEEK</t>
  </si>
  <si>
    <t>Substituient osos din nanoparticule din hidroxiapatită</t>
  </si>
  <si>
    <t xml:space="preserve">Piuliță de blocare pentru șuruburile pentru instrumentare transpediculară minim-invazivă compatibile cu sistemul Medtronic” Legacy” USA, preexistente în spital.Șuruburile și piulițele să fie produse de același producător. Material: aliaj din titan Ti - 6Al- 4V ELI. Să fie compatibile CT și RMN.  
</t>
  </si>
  <si>
    <t>Substituient osos din nanoparticule din hidroxiapatită pentru umplerea defectelor osoase si cuștilor intervertebrale. Rezorbabil. Diametrul cristalelor - sub 20nm. Forma de livrare - pasta injectabilă. Trebuie sa asigure osteoconductibilitatea in situ. Steril.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</si>
</sst>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
    <numFmt numFmtId="165" formatCode="0.0000"/>
  </numFmts>
  <fonts count="19">
    <font>
      <sz val="11"/>
      <color theme="1"/>
      <name val="Calibri"/>
      <family val="2"/>
      <scheme val="minor"/>
    </font>
    <font>
      <b/>
      <sz val="11"/>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
      <sz val="10"/>
      <color theme="1"/>
      <name val="Times New Roman"/>
      <family val="1"/>
      <charset val="204"/>
    </font>
    <font>
      <sz val="11"/>
      <color theme="1"/>
      <name val="Times New Roman"/>
      <family val="1"/>
    </font>
    <font>
      <sz val="10"/>
      <color theme="1"/>
      <name val="Arial"/>
      <family val="2"/>
      <charset val="204"/>
    </font>
    <font>
      <sz val="10"/>
      <color indexed="8"/>
      <name val="Times New Roman"/>
      <family val="1"/>
      <charset val="204"/>
    </font>
    <font>
      <sz val="8"/>
      <color theme="1"/>
      <name val="Times New Roman"/>
      <family val="1"/>
      <charset val="204"/>
    </font>
    <font>
      <sz val="10"/>
      <color rgb="FF000000"/>
      <name val="Times New Roman"/>
      <family val="1"/>
      <charset val="204"/>
    </font>
    <font>
      <sz val="10"/>
      <name val="Times New Roman"/>
      <family val="1"/>
      <charset val="238"/>
    </font>
    <font>
      <sz val="10"/>
      <color indexed="8"/>
      <name val="Arial1"/>
    </font>
    <font>
      <sz val="10"/>
      <name val="Arial Cyr"/>
      <charset val="204"/>
    </font>
    <font>
      <sz val="11"/>
      <color indexed="8"/>
      <name val="Times New Roman"/>
      <family val="1"/>
      <charset val="204"/>
    </font>
    <font>
      <sz val="11"/>
      <color indexed="8"/>
      <name val="Times New Roman"/>
      <family val="1"/>
    </font>
    <font>
      <sz val="11"/>
      <color rgb="FF000000"/>
      <name val="Times New Roman"/>
      <family val="1"/>
      <charset val="204"/>
    </font>
    <font>
      <sz val="10"/>
      <name val="Arial"/>
      <family val="2"/>
    </font>
    <font>
      <sz val="11"/>
      <name val="Times New Roman"/>
      <family val="1"/>
    </font>
  </fonts>
  <fills count="12">
    <fill>
      <patternFill patternType="none"/>
    </fill>
    <fill>
      <patternFill patternType="gray125"/>
    </fill>
    <fill>
      <patternFill patternType="solid">
        <fgColor theme="0" tint="-0.14999847407452621"/>
        <bgColor indexed="64"/>
      </patternFill>
    </fill>
    <fill>
      <patternFill patternType="solid">
        <fgColor theme="4"/>
        <bgColor indexed="64"/>
      </patternFill>
    </fill>
    <fill>
      <patternFill patternType="solid">
        <fgColor theme="0" tint="-0.14996795556505021"/>
        <bgColor indexed="64"/>
      </patternFill>
    </fill>
    <fill>
      <patternFill patternType="solid">
        <fgColor rgb="FFD9D9D9"/>
        <bgColor indexed="64"/>
      </patternFill>
    </fill>
    <fill>
      <patternFill patternType="solid">
        <fgColor theme="0"/>
        <bgColor indexed="64"/>
      </patternFill>
    </fill>
    <fill>
      <patternFill patternType="solid">
        <fgColor theme="6" tint="0.79998168889431442"/>
        <bgColor indexed="64"/>
      </patternFill>
    </fill>
    <fill>
      <patternFill patternType="solid">
        <fgColor theme="6" tint="0.79995117038483843"/>
        <bgColor indexed="64"/>
      </patternFill>
    </fill>
    <fill>
      <patternFill patternType="solid">
        <fgColor rgb="FFEDEDED"/>
        <bgColor indexed="64"/>
      </patternFill>
    </fill>
    <fill>
      <patternFill patternType="solid">
        <fgColor rgb="FFFFFF00"/>
        <bgColor indexed="64"/>
      </patternFill>
    </fill>
    <fill>
      <patternFill patternType="solid">
        <fgColor theme="0"/>
        <bgColor indexed="26"/>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3" fillId="0" borderId="0"/>
    <xf numFmtId="0" fontId="12" fillId="0" borderId="0" applyBorder="0" applyProtection="0"/>
    <xf numFmtId="0" fontId="13" fillId="0" borderId="0"/>
    <xf numFmtId="0" fontId="17" fillId="0" borderId="0"/>
  </cellStyleXfs>
  <cellXfs count="53">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top" wrapText="1"/>
    </xf>
    <xf numFmtId="2" fontId="1" fillId="2" borderId="1" xfId="0" applyNumberFormat="1"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49" fontId="2" fillId="2" borderId="1" xfId="0" applyNumberFormat="1" applyFont="1" applyFill="1" applyBorder="1" applyAlignment="1">
      <alignment horizontal="center" vertical="center" wrapText="1"/>
    </xf>
    <xf numFmtId="0" fontId="4" fillId="3" borderId="1" xfId="1" applyFont="1" applyFill="1" applyBorder="1" applyAlignment="1">
      <alignment horizontal="left" vertical="center" wrapText="1"/>
    </xf>
    <xf numFmtId="0" fontId="4" fillId="2" borderId="1" xfId="1" applyFont="1" applyFill="1" applyBorder="1" applyAlignment="1">
      <alignment horizontal="left" vertical="center" wrapText="1"/>
    </xf>
    <xf numFmtId="2" fontId="5" fillId="2" borderId="1" xfId="0" applyNumberFormat="1" applyFont="1" applyFill="1" applyBorder="1" applyAlignment="1">
      <alignment horizontal="left" vertical="top" wrapText="1"/>
    </xf>
    <xf numFmtId="0" fontId="2"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2" fillId="2" borderId="1" xfId="0" applyFont="1" applyFill="1" applyBorder="1" applyAlignment="1" applyProtection="1">
      <alignment horizontal="center" vertical="center"/>
      <protection locked="0"/>
    </xf>
    <xf numFmtId="0" fontId="6" fillId="4" borderId="1" xfId="0" applyFont="1" applyFill="1" applyBorder="1" applyAlignment="1" applyProtection="1">
      <alignment horizontal="center" vertical="center"/>
      <protection locked="0"/>
    </xf>
    <xf numFmtId="0" fontId="7" fillId="5" borderId="1" xfId="0" applyFont="1" applyFill="1" applyBorder="1" applyAlignment="1" applyProtection="1">
      <alignment horizontal="center" wrapText="1"/>
      <protection locked="0"/>
    </xf>
    <xf numFmtId="49" fontId="2" fillId="0" borderId="1" xfId="0" applyNumberFormat="1" applyFont="1" applyBorder="1" applyAlignment="1">
      <alignment horizontal="center" vertical="center" wrapText="1"/>
    </xf>
    <xf numFmtId="0" fontId="4" fillId="6" borderId="1" xfId="1" applyFont="1" applyFill="1" applyBorder="1" applyAlignment="1">
      <alignment horizontal="left" vertical="center" wrapText="1"/>
    </xf>
    <xf numFmtId="2" fontId="5" fillId="6" borderId="1" xfId="0" applyNumberFormat="1" applyFont="1" applyFill="1" applyBorder="1" applyAlignment="1">
      <alignment horizontal="left" vertical="top" wrapText="1"/>
    </xf>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7" borderId="1" xfId="0" applyFont="1" applyFill="1" applyBorder="1" applyAlignment="1" applyProtection="1">
      <alignment horizontal="center" vertical="center"/>
      <protection locked="0"/>
    </xf>
    <xf numFmtId="0" fontId="6" fillId="8" borderId="1" xfId="0" applyFont="1" applyFill="1" applyBorder="1" applyAlignment="1" applyProtection="1">
      <alignment horizontal="center" vertical="center"/>
      <protection locked="0"/>
    </xf>
    <xf numFmtId="0" fontId="7" fillId="9" borderId="1" xfId="0" applyFont="1" applyFill="1" applyBorder="1" applyAlignment="1" applyProtection="1">
      <alignment horizontal="center" wrapText="1"/>
      <protection locked="0"/>
    </xf>
    <xf numFmtId="0" fontId="8" fillId="6" borderId="1" xfId="1" applyFont="1" applyFill="1" applyBorder="1" applyAlignment="1">
      <alignment horizontal="left" vertical="center" wrapText="1"/>
    </xf>
    <xf numFmtId="0" fontId="4" fillId="6" borderId="1" xfId="1" applyFont="1" applyFill="1" applyBorder="1" applyAlignment="1">
      <alignment horizontal="left" vertical="top" wrapText="1"/>
    </xf>
    <xf numFmtId="4" fontId="0" fillId="0" borderId="0" xfId="0" applyNumberFormat="1"/>
    <xf numFmtId="0" fontId="4" fillId="10" borderId="1" xfId="1" applyFont="1" applyFill="1" applyBorder="1" applyAlignment="1">
      <alignment horizontal="left" vertical="center" wrapText="1"/>
    </xf>
    <xf numFmtId="0" fontId="9" fillId="9" borderId="1" xfId="0" applyFont="1" applyFill="1" applyBorder="1" applyAlignment="1" applyProtection="1">
      <alignment horizontal="center" wrapText="1"/>
      <protection locked="0"/>
    </xf>
    <xf numFmtId="0" fontId="5" fillId="6" borderId="1" xfId="1" applyFont="1" applyFill="1" applyBorder="1" applyAlignment="1">
      <alignment horizontal="left" vertical="center" wrapText="1"/>
    </xf>
    <xf numFmtId="0" fontId="10" fillId="6" borderId="1" xfId="1" applyFont="1" applyFill="1" applyBorder="1" applyAlignment="1">
      <alignment horizontal="left" vertical="center" wrapText="1"/>
    </xf>
    <xf numFmtId="164" fontId="2" fillId="2" borderId="1" xfId="0" applyNumberFormat="1" applyFont="1" applyFill="1" applyBorder="1" applyAlignment="1">
      <alignment horizontal="center" vertical="center" wrapText="1"/>
    </xf>
    <xf numFmtId="0" fontId="10" fillId="6" borderId="1" xfId="1" applyFont="1" applyFill="1" applyBorder="1" applyAlignment="1">
      <alignment horizontal="left" vertical="top" wrapText="1"/>
    </xf>
    <xf numFmtId="4" fontId="11" fillId="6" borderId="1" xfId="0" applyNumberFormat="1" applyFont="1" applyFill="1" applyBorder="1" applyAlignment="1">
      <alignment horizontal="center" vertical="center" wrapText="1"/>
    </xf>
    <xf numFmtId="0" fontId="8" fillId="6" borderId="1" xfId="2" applyFont="1" applyFill="1" applyBorder="1" applyAlignment="1" applyProtection="1">
      <alignment horizontal="left" vertical="center" wrapText="1"/>
    </xf>
    <xf numFmtId="0" fontId="8" fillId="11" borderId="1" xfId="2" applyFont="1" applyFill="1" applyBorder="1" applyAlignment="1" applyProtection="1">
      <alignment horizontal="left" vertical="center" wrapText="1"/>
    </xf>
    <xf numFmtId="0" fontId="4" fillId="6" borderId="1" xfId="2" applyFont="1" applyFill="1" applyBorder="1" applyAlignment="1" applyProtection="1">
      <alignment horizontal="left" vertical="center" wrapText="1"/>
    </xf>
    <xf numFmtId="0" fontId="4" fillId="11" borderId="1" xfId="2" applyFont="1" applyFill="1" applyBorder="1" applyAlignment="1" applyProtection="1">
      <alignment horizontal="left" vertical="center" wrapText="1"/>
    </xf>
    <xf numFmtId="0" fontId="5" fillId="6" borderId="1" xfId="0" applyFont="1" applyFill="1" applyBorder="1" applyAlignment="1">
      <alignment horizontal="left" vertical="center" wrapText="1"/>
    </xf>
    <xf numFmtId="0" fontId="5" fillId="6" borderId="1" xfId="3" applyFont="1" applyFill="1" applyBorder="1" applyAlignment="1">
      <alignment horizontal="left" vertical="center" wrapText="1"/>
    </xf>
    <xf numFmtId="0" fontId="0" fillId="0" borderId="0" xfId="0" applyAlignment="1">
      <alignment horizontal="center" vertical="center" wrapText="1"/>
    </xf>
    <xf numFmtId="0" fontId="14" fillId="0" borderId="1" xfId="1" applyFont="1" applyBorder="1" applyAlignment="1">
      <alignment horizontal="left" vertical="top" wrapText="1"/>
    </xf>
    <xf numFmtId="165" fontId="15" fillId="0" borderId="1" xfId="1" applyNumberFormat="1" applyFont="1" applyBorder="1" applyAlignment="1" applyProtection="1">
      <alignment horizontal="center" vertical="center" wrapText="1"/>
      <protection hidden="1"/>
    </xf>
    <xf numFmtId="0" fontId="0" fillId="0" borderId="1" xfId="0" applyBorder="1" applyAlignment="1">
      <alignment wrapText="1"/>
    </xf>
    <xf numFmtId="0" fontId="0" fillId="0" borderId="1" xfId="0" applyBorder="1" applyAlignment="1">
      <alignment horizontal="center" wrapText="1"/>
    </xf>
    <xf numFmtId="0" fontId="16" fillId="0" borderId="1" xfId="1" applyFont="1" applyBorder="1" applyAlignment="1">
      <alignment horizontal="center" vertical="center" wrapText="1"/>
    </xf>
    <xf numFmtId="0" fontId="18" fillId="0" borderId="1" xfId="4" applyFont="1" applyBorder="1" applyAlignment="1" applyProtection="1">
      <alignment horizontal="center" vertical="center"/>
      <protection locked="0"/>
    </xf>
    <xf numFmtId="0" fontId="0" fillId="0" borderId="1" xfId="0" applyBorder="1"/>
    <xf numFmtId="0" fontId="0" fillId="0" borderId="1" xfId="0" applyBorder="1" applyAlignment="1">
      <alignment horizontal="center"/>
    </xf>
    <xf numFmtId="0" fontId="0" fillId="0" borderId="1" xfId="0" applyBorder="1" applyProtection="1">
      <protection locked="0"/>
    </xf>
    <xf numFmtId="0" fontId="0" fillId="0" borderId="0" xfId="0" applyProtection="1">
      <protection locked="0"/>
    </xf>
    <xf numFmtId="0" fontId="0" fillId="0" borderId="0" xfId="0" applyAlignment="1">
      <alignment horizontal="center"/>
    </xf>
    <xf numFmtId="0" fontId="0" fillId="0" borderId="0" xfId="0" applyAlignment="1">
      <alignment vertical="top"/>
    </xf>
  </cellXfs>
  <cellStyles count="5">
    <cellStyle name="Excel Built-in Normal" xfId="2" xr:uid="{0BCBEE71-2609-4E28-BBE2-3293BDF1ABEF}"/>
    <cellStyle name="Normal" xfId="0" builtinId="0"/>
    <cellStyle name="Normal 2" xfId="4" xr:uid="{361C4D58-5107-495E-81CA-87CCD58BDD0D}"/>
    <cellStyle name="Normal 2 2 3" xfId="1" xr:uid="{7ABC91A9-A219-48A5-B1EC-BD45C6E90F13}"/>
    <cellStyle name="Обычный 2" xfId="3" xr:uid="{DC477000-E9C7-42BF-8557-5559DEB287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DDE9C-512F-4613-932F-3B30DDABC5BA}">
  <sheetPr filterMode="1"/>
  <dimension ref="A1:U162"/>
  <sheetViews>
    <sheetView tabSelected="1" topLeftCell="B1" zoomScale="55" zoomScaleNormal="55" workbookViewId="0">
      <pane xSplit="1" ySplit="4" topLeftCell="C5" activePane="bottomRight" state="frozen"/>
      <selection activeCell="B1" sqref="B1"/>
      <selection pane="topRight" activeCell="C1" sqref="C1"/>
      <selection pane="bottomLeft" activeCell="B5" sqref="B5"/>
      <selection pane="bottomRight" activeCell="B5" sqref="A5:XFD5"/>
    </sheetView>
  </sheetViews>
  <sheetFormatPr defaultRowHeight="30" customHeight="1"/>
  <cols>
    <col min="1" max="1" width="12.7109375" customWidth="1"/>
    <col min="2" max="2" width="11.85546875" bestFit="1" customWidth="1"/>
    <col min="3" max="3" width="32.7109375" customWidth="1"/>
    <col min="4" max="4" width="14.28515625" style="52" customWidth="1"/>
    <col min="5" max="5" width="44.85546875" customWidth="1"/>
    <col min="7" max="7" width="13.7109375" hidden="1" customWidth="1"/>
    <col min="8" max="10" width="15.42578125" hidden="1" customWidth="1"/>
    <col min="11" max="11" width="15.42578125" style="51" hidden="1" customWidth="1"/>
    <col min="12" max="12" width="15.42578125" hidden="1" customWidth="1"/>
    <col min="13" max="18" width="19.28515625" style="50" customWidth="1"/>
    <col min="19" max="19" width="11" customWidth="1"/>
    <col min="21" max="21" width="12.7109375" style="26" hidden="1" customWidth="1"/>
  </cols>
  <sheetData>
    <row r="1" spans="1:21" ht="47.25" customHeight="1">
      <c r="A1" s="1" t="s">
        <v>0</v>
      </c>
      <c r="B1" s="1" t="s">
        <v>1</v>
      </c>
      <c r="C1" s="2" t="s">
        <v>2</v>
      </c>
      <c r="D1" s="3" t="s">
        <v>3</v>
      </c>
      <c r="E1" s="2" t="s">
        <v>4</v>
      </c>
      <c r="F1" s="1" t="s">
        <v>5</v>
      </c>
      <c r="G1" s="1" t="s">
        <v>6</v>
      </c>
      <c r="H1" s="4" t="s">
        <v>7</v>
      </c>
      <c r="I1" s="4"/>
      <c r="J1" s="4" t="s">
        <v>8</v>
      </c>
      <c r="K1" s="4"/>
      <c r="L1" s="4"/>
      <c r="M1" s="5" t="s">
        <v>9</v>
      </c>
      <c r="N1" s="5" t="s">
        <v>10</v>
      </c>
      <c r="O1" s="5" t="s">
        <v>11</v>
      </c>
      <c r="P1" s="5" t="s">
        <v>12</v>
      </c>
      <c r="Q1" s="5" t="s">
        <v>13</v>
      </c>
      <c r="R1" s="5" t="s">
        <v>14</v>
      </c>
      <c r="S1" s="5" t="s">
        <v>15</v>
      </c>
      <c r="T1" s="6" t="s">
        <v>16</v>
      </c>
      <c r="U1" s="6" t="s">
        <v>17</v>
      </c>
    </row>
    <row r="2" spans="1:21" ht="75" hidden="1" customHeight="1">
      <c r="A2" s="7" t="s">
        <v>18</v>
      </c>
      <c r="B2" s="7"/>
      <c r="C2" s="8" t="s">
        <v>19</v>
      </c>
      <c r="D2" s="9" t="s">
        <v>19</v>
      </c>
      <c r="E2" s="10" t="s">
        <v>20</v>
      </c>
      <c r="F2" s="11" t="s">
        <v>21</v>
      </c>
      <c r="G2" s="11">
        <v>6800</v>
      </c>
      <c r="H2" s="11">
        <v>6800</v>
      </c>
      <c r="I2" s="11"/>
      <c r="J2" s="12">
        <v>5950</v>
      </c>
      <c r="K2" s="12"/>
      <c r="L2" s="12"/>
      <c r="M2" s="13"/>
      <c r="N2" s="13"/>
      <c r="O2" s="14">
        <v>0</v>
      </c>
      <c r="P2" s="15"/>
      <c r="Q2" s="13"/>
      <c r="R2" s="13"/>
      <c r="S2" s="13"/>
      <c r="T2">
        <f>M2+N2+O2+P2+Q2+R2+S2</f>
        <v>0</v>
      </c>
      <c r="U2"/>
    </row>
    <row r="3" spans="1:21" ht="30" hidden="1" customHeight="1">
      <c r="A3" s="16" t="s">
        <v>22</v>
      </c>
      <c r="B3" s="16"/>
      <c r="C3" s="17" t="s">
        <v>23</v>
      </c>
      <c r="D3" s="17" t="s">
        <v>23</v>
      </c>
      <c r="E3" s="18" t="s">
        <v>24</v>
      </c>
      <c r="F3" s="19" t="s">
        <v>21</v>
      </c>
      <c r="G3" s="19">
        <v>3255</v>
      </c>
      <c r="H3" s="19">
        <v>3255</v>
      </c>
      <c r="I3" s="19"/>
      <c r="J3" s="20">
        <v>3211</v>
      </c>
      <c r="K3" s="20"/>
      <c r="L3" s="20"/>
      <c r="M3" s="21"/>
      <c r="N3" s="21"/>
      <c r="O3" s="22"/>
      <c r="P3" s="23"/>
      <c r="Q3" s="21"/>
      <c r="R3" s="21"/>
      <c r="S3" s="21"/>
      <c r="T3">
        <f t="shared" ref="T3:T66" si="0">M3+N3+O3+P3+Q3+R3+S3</f>
        <v>0</v>
      </c>
      <c r="U3"/>
    </row>
    <row r="4" spans="1:21" ht="30" hidden="1" customHeight="1">
      <c r="A4" s="16" t="s">
        <v>25</v>
      </c>
      <c r="B4" s="16"/>
      <c r="C4" s="17" t="s">
        <v>23</v>
      </c>
      <c r="D4" s="17" t="s">
        <v>26</v>
      </c>
      <c r="E4" s="24" t="s">
        <v>27</v>
      </c>
      <c r="F4" s="19" t="s">
        <v>21</v>
      </c>
      <c r="G4" s="19">
        <v>0</v>
      </c>
      <c r="H4" s="19">
        <v>0</v>
      </c>
      <c r="I4" s="19"/>
      <c r="J4" s="19"/>
      <c r="K4" s="19"/>
      <c r="L4" s="19"/>
      <c r="M4" s="21"/>
      <c r="N4" s="21"/>
      <c r="O4" s="22"/>
      <c r="P4" s="23"/>
      <c r="Q4" s="21"/>
      <c r="R4" s="21"/>
      <c r="S4" s="21"/>
      <c r="T4">
        <f t="shared" si="0"/>
        <v>0</v>
      </c>
      <c r="U4"/>
    </row>
    <row r="5" spans="1:21" ht="30" hidden="1" customHeight="1">
      <c r="A5" s="16" t="s">
        <v>28</v>
      </c>
      <c r="B5" s="16"/>
      <c r="C5" s="17" t="s">
        <v>23</v>
      </c>
      <c r="D5" s="25" t="s">
        <v>26</v>
      </c>
      <c r="E5" s="18" t="s">
        <v>29</v>
      </c>
      <c r="F5" s="19" t="s">
        <v>21</v>
      </c>
      <c r="G5" s="19">
        <v>0</v>
      </c>
      <c r="H5" s="19">
        <v>0</v>
      </c>
      <c r="I5" s="19"/>
      <c r="J5" s="19"/>
      <c r="K5" s="19">
        <v>0</v>
      </c>
      <c r="L5" s="19"/>
      <c r="M5" s="21">
        <v>2</v>
      </c>
      <c r="N5" s="21"/>
      <c r="O5" s="22"/>
      <c r="P5" s="23"/>
      <c r="Q5" s="21"/>
      <c r="R5" s="21"/>
      <c r="S5" s="21"/>
      <c r="T5">
        <f t="shared" si="0"/>
        <v>2</v>
      </c>
      <c r="U5" s="26">
        <f>K5*T5</f>
        <v>0</v>
      </c>
    </row>
    <row r="6" spans="1:21" ht="30" customHeight="1">
      <c r="A6" s="7" t="s">
        <v>30</v>
      </c>
      <c r="B6" s="7" t="s">
        <v>31</v>
      </c>
      <c r="C6" s="9" t="s">
        <v>32</v>
      </c>
      <c r="D6" s="9" t="s">
        <v>32</v>
      </c>
      <c r="E6" s="10" t="s">
        <v>33</v>
      </c>
      <c r="F6" s="11" t="s">
        <v>21</v>
      </c>
      <c r="G6" s="11">
        <v>1620</v>
      </c>
      <c r="H6" s="11">
        <v>1500</v>
      </c>
      <c r="I6" s="19">
        <f>J6/H6</f>
        <v>1.24</v>
      </c>
      <c r="J6" s="12">
        <v>1860</v>
      </c>
      <c r="K6" s="12">
        <f>(H6+J6)/2</f>
        <v>1680</v>
      </c>
      <c r="L6" s="12">
        <f>J6/K6</f>
        <v>1.1071428571428572</v>
      </c>
      <c r="M6" s="13"/>
      <c r="N6" s="13"/>
      <c r="O6" s="14"/>
      <c r="P6" s="15"/>
      <c r="Q6" s="13">
        <v>30</v>
      </c>
      <c r="R6" s="13">
        <v>1</v>
      </c>
      <c r="S6" s="13"/>
      <c r="T6">
        <f t="shared" si="0"/>
        <v>31</v>
      </c>
      <c r="U6" s="26">
        <f>K6*T6</f>
        <v>52080</v>
      </c>
    </row>
    <row r="7" spans="1:21" ht="30" hidden="1" customHeight="1">
      <c r="A7" s="16" t="s">
        <v>34</v>
      </c>
      <c r="B7" s="16"/>
      <c r="C7" s="17" t="s">
        <v>35</v>
      </c>
      <c r="D7" s="17" t="s">
        <v>35</v>
      </c>
      <c r="E7" s="18" t="s">
        <v>36</v>
      </c>
      <c r="F7" s="19" t="s">
        <v>21</v>
      </c>
      <c r="G7" s="19">
        <v>8640</v>
      </c>
      <c r="H7" s="19">
        <v>7200</v>
      </c>
      <c r="I7" s="19"/>
      <c r="J7" s="20">
        <v>2964</v>
      </c>
      <c r="K7" s="20"/>
      <c r="L7" s="20"/>
      <c r="M7" s="21"/>
      <c r="N7" s="21"/>
      <c r="O7" s="22"/>
      <c r="P7" s="23"/>
      <c r="Q7" s="21"/>
      <c r="R7" s="21"/>
      <c r="S7" s="21"/>
      <c r="T7">
        <f t="shared" si="0"/>
        <v>0</v>
      </c>
      <c r="U7"/>
    </row>
    <row r="8" spans="1:21" ht="30" customHeight="1">
      <c r="A8" s="16" t="s">
        <v>37</v>
      </c>
      <c r="B8" s="16" t="s">
        <v>38</v>
      </c>
      <c r="C8" s="17" t="s">
        <v>39</v>
      </c>
      <c r="D8" s="17" t="s">
        <v>40</v>
      </c>
      <c r="E8" s="18" t="s">
        <v>41</v>
      </c>
      <c r="F8" s="19" t="s">
        <v>21</v>
      </c>
      <c r="G8" s="19">
        <v>2200</v>
      </c>
      <c r="H8" s="19">
        <v>2200</v>
      </c>
      <c r="I8" s="19">
        <f t="shared" ref="I8:I30" si="1">J8/H8</f>
        <v>1</v>
      </c>
      <c r="J8" s="20">
        <v>2200</v>
      </c>
      <c r="K8" s="19">
        <v>2200</v>
      </c>
      <c r="L8" s="20"/>
      <c r="M8" s="21"/>
      <c r="N8" s="21"/>
      <c r="O8" s="22"/>
      <c r="P8" s="23"/>
      <c r="Q8" s="21">
        <v>2</v>
      </c>
      <c r="R8" s="21"/>
      <c r="S8" s="21"/>
      <c r="T8">
        <f t="shared" si="0"/>
        <v>2</v>
      </c>
      <c r="U8" s="26">
        <f t="shared" ref="U8:U30" si="2">K8*T8</f>
        <v>4400</v>
      </c>
    </row>
    <row r="9" spans="1:21" ht="30" customHeight="1">
      <c r="A9" s="16" t="s">
        <v>42</v>
      </c>
      <c r="B9" s="16" t="s">
        <v>38</v>
      </c>
      <c r="C9" s="17" t="s">
        <v>39</v>
      </c>
      <c r="D9" s="17" t="s">
        <v>43</v>
      </c>
      <c r="E9" s="18" t="s">
        <v>44</v>
      </c>
      <c r="F9" s="19" t="s">
        <v>21</v>
      </c>
      <c r="G9" s="19">
        <v>2200</v>
      </c>
      <c r="H9" s="19">
        <v>2200</v>
      </c>
      <c r="I9" s="19">
        <f t="shared" si="1"/>
        <v>1</v>
      </c>
      <c r="J9" s="20">
        <v>2200</v>
      </c>
      <c r="K9" s="19">
        <v>2200</v>
      </c>
      <c r="L9" s="20"/>
      <c r="M9" s="21"/>
      <c r="N9" s="21"/>
      <c r="O9" s="22"/>
      <c r="P9" s="23"/>
      <c r="Q9" s="21">
        <v>2</v>
      </c>
      <c r="R9" s="21"/>
      <c r="S9" s="21"/>
      <c r="T9">
        <f t="shared" si="0"/>
        <v>2</v>
      </c>
      <c r="U9" s="26">
        <f t="shared" si="2"/>
        <v>4400</v>
      </c>
    </row>
    <row r="10" spans="1:21" ht="30" customHeight="1">
      <c r="A10" s="16" t="s">
        <v>45</v>
      </c>
      <c r="B10" s="16" t="s">
        <v>38</v>
      </c>
      <c r="C10" s="17" t="s">
        <v>39</v>
      </c>
      <c r="D10" s="17" t="s">
        <v>46</v>
      </c>
      <c r="E10" s="18" t="s">
        <v>47</v>
      </c>
      <c r="F10" s="19" t="s">
        <v>21</v>
      </c>
      <c r="G10" s="19">
        <v>2800</v>
      </c>
      <c r="H10" s="19">
        <v>2800</v>
      </c>
      <c r="I10" s="19">
        <f t="shared" si="1"/>
        <v>1.0357142857142858</v>
      </c>
      <c r="J10" s="20">
        <v>2900</v>
      </c>
      <c r="K10" s="19">
        <v>2800</v>
      </c>
      <c r="L10" s="20"/>
      <c r="M10" s="21"/>
      <c r="N10" s="21"/>
      <c r="O10" s="22"/>
      <c r="P10" s="23"/>
      <c r="Q10" s="21">
        <v>40</v>
      </c>
      <c r="R10" s="21"/>
      <c r="S10" s="21"/>
      <c r="T10">
        <f t="shared" si="0"/>
        <v>40</v>
      </c>
      <c r="U10" s="26">
        <f t="shared" si="2"/>
        <v>112000</v>
      </c>
    </row>
    <row r="11" spans="1:21" ht="30" customHeight="1">
      <c r="A11" s="16" t="s">
        <v>48</v>
      </c>
      <c r="B11" s="16" t="s">
        <v>38</v>
      </c>
      <c r="C11" s="17" t="s">
        <v>39</v>
      </c>
      <c r="D11" s="17" t="s">
        <v>49</v>
      </c>
      <c r="E11" s="18" t="s">
        <v>50</v>
      </c>
      <c r="F11" s="19" t="s">
        <v>21</v>
      </c>
      <c r="G11" s="19">
        <v>1100</v>
      </c>
      <c r="H11" s="19">
        <v>1100</v>
      </c>
      <c r="I11" s="19">
        <f t="shared" si="1"/>
        <v>1.0909090909090908</v>
      </c>
      <c r="J11" s="20">
        <v>1200</v>
      </c>
      <c r="K11" s="19">
        <v>1100</v>
      </c>
      <c r="L11" s="20"/>
      <c r="M11" s="21"/>
      <c r="N11" s="21"/>
      <c r="O11" s="22"/>
      <c r="P11" s="23"/>
      <c r="Q11" s="21">
        <v>100</v>
      </c>
      <c r="R11" s="21"/>
      <c r="S11" s="21"/>
      <c r="T11">
        <f t="shared" si="0"/>
        <v>100</v>
      </c>
      <c r="U11" s="26">
        <f t="shared" si="2"/>
        <v>110000</v>
      </c>
    </row>
    <row r="12" spans="1:21" ht="44.25" customHeight="1">
      <c r="A12" s="16" t="s">
        <v>51</v>
      </c>
      <c r="B12" s="16" t="s">
        <v>38</v>
      </c>
      <c r="C12" s="17" t="s">
        <v>39</v>
      </c>
      <c r="D12" s="17" t="s">
        <v>52</v>
      </c>
      <c r="E12" s="18" t="s">
        <v>53</v>
      </c>
      <c r="F12" s="19" t="s">
        <v>21</v>
      </c>
      <c r="G12" s="19">
        <v>2000</v>
      </c>
      <c r="H12" s="19">
        <v>2000</v>
      </c>
      <c r="I12" s="19">
        <f t="shared" si="1"/>
        <v>1.1000000000000001</v>
      </c>
      <c r="J12" s="20">
        <v>2200</v>
      </c>
      <c r="K12" s="19">
        <v>2000</v>
      </c>
      <c r="L12" s="20"/>
      <c r="M12" s="21"/>
      <c r="N12" s="21"/>
      <c r="O12" s="22">
        <v>20</v>
      </c>
      <c r="P12" s="23"/>
      <c r="Q12" s="21">
        <v>16</v>
      </c>
      <c r="R12" s="21">
        <v>4</v>
      </c>
      <c r="S12" s="21"/>
      <c r="T12">
        <f t="shared" si="0"/>
        <v>40</v>
      </c>
      <c r="U12" s="26">
        <f t="shared" si="2"/>
        <v>80000</v>
      </c>
    </row>
    <row r="13" spans="1:21" ht="30" customHeight="1">
      <c r="A13" s="16" t="s">
        <v>54</v>
      </c>
      <c r="B13" s="16" t="s">
        <v>38</v>
      </c>
      <c r="C13" s="17" t="s">
        <v>39</v>
      </c>
      <c r="D13" s="17" t="s">
        <v>55</v>
      </c>
      <c r="E13" s="18" t="s">
        <v>56</v>
      </c>
      <c r="F13" s="19" t="s">
        <v>21</v>
      </c>
      <c r="G13" s="19">
        <v>700</v>
      </c>
      <c r="H13" s="19">
        <v>700</v>
      </c>
      <c r="I13" s="19">
        <f t="shared" si="1"/>
        <v>1.1428571428571428</v>
      </c>
      <c r="J13" s="19">
        <v>800</v>
      </c>
      <c r="K13" s="19">
        <v>700</v>
      </c>
      <c r="L13" s="19"/>
      <c r="M13" s="21"/>
      <c r="N13" s="21"/>
      <c r="O13" s="22"/>
      <c r="P13" s="23"/>
      <c r="Q13" s="21">
        <v>60</v>
      </c>
      <c r="R13" s="21"/>
      <c r="S13" s="21"/>
      <c r="T13">
        <f t="shared" si="0"/>
        <v>60</v>
      </c>
      <c r="U13" s="26">
        <f t="shared" si="2"/>
        <v>42000</v>
      </c>
    </row>
    <row r="14" spans="1:21" ht="30" customHeight="1">
      <c r="A14" s="16" t="s">
        <v>57</v>
      </c>
      <c r="B14" s="16" t="s">
        <v>38</v>
      </c>
      <c r="C14" s="17" t="s">
        <v>39</v>
      </c>
      <c r="D14" s="17" t="s">
        <v>58</v>
      </c>
      <c r="E14" s="18" t="s">
        <v>59</v>
      </c>
      <c r="F14" s="19" t="s">
        <v>21</v>
      </c>
      <c r="G14" s="19">
        <v>3500</v>
      </c>
      <c r="H14" s="19">
        <v>3500</v>
      </c>
      <c r="I14" s="19">
        <f t="shared" si="1"/>
        <v>0</v>
      </c>
      <c r="J14" s="19"/>
      <c r="K14" s="19">
        <v>3500</v>
      </c>
      <c r="L14" s="19"/>
      <c r="M14" s="21"/>
      <c r="N14" s="21"/>
      <c r="O14" s="22">
        <v>10</v>
      </c>
      <c r="P14" s="23"/>
      <c r="Q14" s="21"/>
      <c r="R14" s="21"/>
      <c r="S14" s="21"/>
      <c r="T14">
        <f t="shared" si="0"/>
        <v>10</v>
      </c>
      <c r="U14" s="26">
        <f t="shared" si="2"/>
        <v>35000</v>
      </c>
    </row>
    <row r="15" spans="1:21" ht="30" customHeight="1">
      <c r="A15" s="16" t="s">
        <v>60</v>
      </c>
      <c r="B15" s="16" t="s">
        <v>38</v>
      </c>
      <c r="C15" s="17" t="s">
        <v>39</v>
      </c>
      <c r="D15" s="17" t="s">
        <v>61</v>
      </c>
      <c r="E15" s="18" t="s">
        <v>62</v>
      </c>
      <c r="F15" s="19" t="s">
        <v>21</v>
      </c>
      <c r="G15" s="19">
        <v>2200</v>
      </c>
      <c r="H15" s="19">
        <v>2200</v>
      </c>
      <c r="I15" s="19">
        <f t="shared" si="1"/>
        <v>1.0454545454545454</v>
      </c>
      <c r="J15" s="20">
        <v>2300</v>
      </c>
      <c r="K15" s="19">
        <v>2200</v>
      </c>
      <c r="L15" s="20"/>
      <c r="M15" s="21"/>
      <c r="N15" s="21"/>
      <c r="O15" s="22">
        <v>20</v>
      </c>
      <c r="P15" s="23"/>
      <c r="Q15" s="21">
        <v>100</v>
      </c>
      <c r="R15" s="21">
        <v>8</v>
      </c>
      <c r="S15" s="21"/>
      <c r="T15">
        <f t="shared" si="0"/>
        <v>128</v>
      </c>
      <c r="U15" s="26">
        <f t="shared" si="2"/>
        <v>281600</v>
      </c>
    </row>
    <row r="16" spans="1:21" ht="30" customHeight="1">
      <c r="A16" s="16" t="s">
        <v>63</v>
      </c>
      <c r="B16" s="16" t="s">
        <v>38</v>
      </c>
      <c r="C16" s="17" t="s">
        <v>39</v>
      </c>
      <c r="D16" s="17" t="s">
        <v>64</v>
      </c>
      <c r="E16" s="18" t="s">
        <v>65</v>
      </c>
      <c r="F16" s="19" t="s">
        <v>21</v>
      </c>
      <c r="G16" s="19">
        <v>2200</v>
      </c>
      <c r="H16" s="19">
        <v>2200</v>
      </c>
      <c r="I16" s="19">
        <f t="shared" si="1"/>
        <v>1.0454545454545454</v>
      </c>
      <c r="J16" s="20">
        <v>2300</v>
      </c>
      <c r="K16" s="19">
        <v>2200</v>
      </c>
      <c r="L16" s="20"/>
      <c r="M16" s="21"/>
      <c r="N16" s="21"/>
      <c r="O16" s="22">
        <v>80</v>
      </c>
      <c r="P16" s="23"/>
      <c r="Q16" s="21">
        <v>300</v>
      </c>
      <c r="R16" s="21">
        <v>4</v>
      </c>
      <c r="S16" s="21"/>
      <c r="T16">
        <f t="shared" si="0"/>
        <v>384</v>
      </c>
      <c r="U16" s="26">
        <f t="shared" si="2"/>
        <v>844800</v>
      </c>
    </row>
    <row r="17" spans="1:21" ht="30" customHeight="1">
      <c r="A17" s="16" t="s">
        <v>66</v>
      </c>
      <c r="B17" s="16" t="s">
        <v>38</v>
      </c>
      <c r="C17" s="17" t="s">
        <v>39</v>
      </c>
      <c r="D17" s="17" t="s">
        <v>67</v>
      </c>
      <c r="E17" s="18" t="s">
        <v>68</v>
      </c>
      <c r="F17" s="19" t="s">
        <v>21</v>
      </c>
      <c r="G17" s="19">
        <v>2900</v>
      </c>
      <c r="H17" s="19">
        <v>2900</v>
      </c>
      <c r="I17" s="19">
        <f t="shared" si="1"/>
        <v>1.0344827586206897</v>
      </c>
      <c r="J17" s="20">
        <v>3000</v>
      </c>
      <c r="K17" s="19">
        <v>2900</v>
      </c>
      <c r="L17" s="20"/>
      <c r="M17" s="21"/>
      <c r="N17" s="21"/>
      <c r="O17" s="22">
        <v>40</v>
      </c>
      <c r="P17" s="23"/>
      <c r="Q17" s="21">
        <v>70</v>
      </c>
      <c r="R17" s="21"/>
      <c r="S17" s="21"/>
      <c r="T17">
        <f t="shared" si="0"/>
        <v>110</v>
      </c>
      <c r="U17" s="26">
        <f t="shared" si="2"/>
        <v>319000</v>
      </c>
    </row>
    <row r="18" spans="1:21" ht="30" customHeight="1">
      <c r="A18" s="16" t="s">
        <v>69</v>
      </c>
      <c r="B18" s="16" t="s">
        <v>38</v>
      </c>
      <c r="C18" s="17" t="s">
        <v>39</v>
      </c>
      <c r="D18" s="17" t="s">
        <v>70</v>
      </c>
      <c r="E18" s="18" t="s">
        <v>71</v>
      </c>
      <c r="F18" s="19" t="s">
        <v>21</v>
      </c>
      <c r="G18" s="19">
        <v>2900</v>
      </c>
      <c r="H18" s="19">
        <v>2900</v>
      </c>
      <c r="I18" s="19">
        <f t="shared" si="1"/>
        <v>1.0344827586206897</v>
      </c>
      <c r="J18" s="20">
        <v>3000</v>
      </c>
      <c r="K18" s="19">
        <v>2900</v>
      </c>
      <c r="L18" s="20"/>
      <c r="M18" s="21"/>
      <c r="N18" s="21"/>
      <c r="O18" s="22">
        <v>20</v>
      </c>
      <c r="P18" s="23"/>
      <c r="Q18" s="21">
        <v>20</v>
      </c>
      <c r="R18" s="21"/>
      <c r="S18" s="21"/>
      <c r="T18">
        <f t="shared" si="0"/>
        <v>40</v>
      </c>
      <c r="U18" s="26">
        <f t="shared" si="2"/>
        <v>116000</v>
      </c>
    </row>
    <row r="19" spans="1:21" ht="30" customHeight="1">
      <c r="A19" s="16" t="s">
        <v>72</v>
      </c>
      <c r="B19" s="16" t="s">
        <v>38</v>
      </c>
      <c r="C19" s="17" t="s">
        <v>39</v>
      </c>
      <c r="D19" s="17" t="s">
        <v>73</v>
      </c>
      <c r="E19" s="18" t="s">
        <v>74</v>
      </c>
      <c r="F19" s="19" t="s">
        <v>21</v>
      </c>
      <c r="G19" s="19">
        <v>2200</v>
      </c>
      <c r="H19" s="19">
        <v>2200</v>
      </c>
      <c r="I19" s="19">
        <f t="shared" si="1"/>
        <v>1</v>
      </c>
      <c r="J19" s="20">
        <v>2200</v>
      </c>
      <c r="K19" s="19">
        <v>2200</v>
      </c>
      <c r="L19" s="20"/>
      <c r="M19" s="21"/>
      <c r="N19" s="21"/>
      <c r="O19" s="22">
        <v>6</v>
      </c>
      <c r="P19" s="23"/>
      <c r="Q19" s="21">
        <v>8</v>
      </c>
      <c r="R19" s="21"/>
      <c r="S19" s="21"/>
      <c r="T19">
        <f t="shared" si="0"/>
        <v>14</v>
      </c>
      <c r="U19" s="26">
        <f t="shared" si="2"/>
        <v>30800</v>
      </c>
    </row>
    <row r="20" spans="1:21" ht="30" customHeight="1">
      <c r="A20" s="16" t="s">
        <v>75</v>
      </c>
      <c r="B20" s="16" t="s">
        <v>38</v>
      </c>
      <c r="C20" s="17" t="s">
        <v>39</v>
      </c>
      <c r="D20" s="17" t="s">
        <v>76</v>
      </c>
      <c r="E20" s="18" t="s">
        <v>77</v>
      </c>
      <c r="F20" s="19" t="s">
        <v>21</v>
      </c>
      <c r="G20" s="19">
        <v>1600</v>
      </c>
      <c r="H20" s="19">
        <v>1600</v>
      </c>
      <c r="I20" s="19">
        <f t="shared" si="1"/>
        <v>1.375</v>
      </c>
      <c r="J20" s="20">
        <v>2200</v>
      </c>
      <c r="K20" s="12">
        <f>(H20+J20)/2</f>
        <v>1900</v>
      </c>
      <c r="L20" s="12">
        <f>J20/K20</f>
        <v>1.1578947368421053</v>
      </c>
      <c r="M20" s="21"/>
      <c r="N20" s="21"/>
      <c r="O20" s="22">
        <v>10</v>
      </c>
      <c r="P20" s="23"/>
      <c r="Q20" s="21">
        <v>2</v>
      </c>
      <c r="R20" s="21"/>
      <c r="S20" s="21"/>
      <c r="T20">
        <f t="shared" si="0"/>
        <v>12</v>
      </c>
      <c r="U20" s="26">
        <f t="shared" si="2"/>
        <v>22800</v>
      </c>
    </row>
    <row r="21" spans="1:21" ht="30" customHeight="1">
      <c r="A21" s="16" t="s">
        <v>78</v>
      </c>
      <c r="B21" s="16" t="s">
        <v>38</v>
      </c>
      <c r="C21" s="17" t="s">
        <v>39</v>
      </c>
      <c r="D21" s="17" t="s">
        <v>79</v>
      </c>
      <c r="E21" s="18" t="s">
        <v>80</v>
      </c>
      <c r="F21" s="19" t="s">
        <v>21</v>
      </c>
      <c r="G21" s="19">
        <v>1600</v>
      </c>
      <c r="H21" s="19">
        <v>1600</v>
      </c>
      <c r="I21" s="19">
        <f t="shared" si="1"/>
        <v>1</v>
      </c>
      <c r="J21" s="20">
        <v>1600</v>
      </c>
      <c r="K21" s="19">
        <v>1600</v>
      </c>
      <c r="L21" s="20"/>
      <c r="M21" s="21"/>
      <c r="N21" s="21"/>
      <c r="O21" s="22">
        <v>12</v>
      </c>
      <c r="P21" s="23"/>
      <c r="Q21" s="21">
        <v>2</v>
      </c>
      <c r="R21" s="21"/>
      <c r="S21" s="21"/>
      <c r="T21">
        <f t="shared" si="0"/>
        <v>14</v>
      </c>
      <c r="U21" s="26">
        <f t="shared" si="2"/>
        <v>22400</v>
      </c>
    </row>
    <row r="22" spans="1:21" ht="30" customHeight="1">
      <c r="A22" s="16" t="s">
        <v>81</v>
      </c>
      <c r="B22" s="16" t="s">
        <v>38</v>
      </c>
      <c r="C22" s="17" t="s">
        <v>39</v>
      </c>
      <c r="D22" s="17" t="s">
        <v>82</v>
      </c>
      <c r="E22" s="18" t="s">
        <v>83</v>
      </c>
      <c r="F22" s="19" t="s">
        <v>21</v>
      </c>
      <c r="G22" s="19">
        <v>1600</v>
      </c>
      <c r="H22" s="19">
        <v>1600</v>
      </c>
      <c r="I22" s="19">
        <f t="shared" si="1"/>
        <v>1</v>
      </c>
      <c r="J22" s="20">
        <v>1600</v>
      </c>
      <c r="K22" s="19">
        <v>1600</v>
      </c>
      <c r="L22" s="20"/>
      <c r="M22" s="21"/>
      <c r="N22" s="21"/>
      <c r="O22" s="22"/>
      <c r="P22" s="23"/>
      <c r="Q22" s="21">
        <v>2</v>
      </c>
      <c r="R22" s="21"/>
      <c r="S22" s="21"/>
      <c r="T22">
        <f t="shared" si="0"/>
        <v>2</v>
      </c>
      <c r="U22" s="26">
        <f t="shared" si="2"/>
        <v>3200</v>
      </c>
    </row>
    <row r="23" spans="1:21" ht="30" customHeight="1">
      <c r="A23" s="16" t="s">
        <v>84</v>
      </c>
      <c r="B23" s="16" t="s">
        <v>38</v>
      </c>
      <c r="C23" s="17" t="s">
        <v>39</v>
      </c>
      <c r="D23" s="25" t="s">
        <v>85</v>
      </c>
      <c r="E23" s="18" t="s">
        <v>86</v>
      </c>
      <c r="F23" s="19" t="s">
        <v>87</v>
      </c>
      <c r="G23" s="19">
        <v>0</v>
      </c>
      <c r="H23" s="19">
        <v>0</v>
      </c>
      <c r="I23" s="19"/>
      <c r="J23" s="19"/>
      <c r="K23" s="19">
        <v>0</v>
      </c>
      <c r="L23" s="19"/>
      <c r="M23" s="21">
        <v>2</v>
      </c>
      <c r="N23" s="21"/>
      <c r="O23" s="22">
        <v>1</v>
      </c>
      <c r="P23" s="23"/>
      <c r="Q23" s="21">
        <v>2</v>
      </c>
      <c r="R23" s="21"/>
      <c r="S23" s="21"/>
      <c r="T23">
        <f t="shared" si="0"/>
        <v>5</v>
      </c>
      <c r="U23" s="26">
        <f t="shared" si="2"/>
        <v>0</v>
      </c>
    </row>
    <row r="24" spans="1:21" ht="30" customHeight="1">
      <c r="A24" s="16" t="s">
        <v>88</v>
      </c>
      <c r="B24" s="16" t="s">
        <v>38</v>
      </c>
      <c r="C24" s="17" t="s">
        <v>39</v>
      </c>
      <c r="D24" s="17" t="s">
        <v>89</v>
      </c>
      <c r="E24" s="18" t="s">
        <v>90</v>
      </c>
      <c r="F24" s="19" t="s">
        <v>87</v>
      </c>
      <c r="G24" s="19">
        <v>0</v>
      </c>
      <c r="H24" s="19">
        <v>0</v>
      </c>
      <c r="I24" s="19" t="e">
        <f t="shared" si="1"/>
        <v>#DIV/0!</v>
      </c>
      <c r="J24" s="20">
        <v>2200</v>
      </c>
      <c r="K24" s="20">
        <v>0</v>
      </c>
      <c r="L24" s="20"/>
      <c r="M24" s="21"/>
      <c r="N24" s="21"/>
      <c r="O24" s="22">
        <v>1</v>
      </c>
      <c r="P24" s="23"/>
      <c r="Q24" s="21">
        <v>1</v>
      </c>
      <c r="R24" s="21"/>
      <c r="S24" s="21"/>
      <c r="T24">
        <f t="shared" si="0"/>
        <v>2</v>
      </c>
      <c r="U24" s="26">
        <f t="shared" si="2"/>
        <v>0</v>
      </c>
    </row>
    <row r="25" spans="1:21" ht="30" customHeight="1">
      <c r="A25" s="16" t="s">
        <v>91</v>
      </c>
      <c r="B25" s="16" t="s">
        <v>38</v>
      </c>
      <c r="C25" s="17" t="s">
        <v>39</v>
      </c>
      <c r="D25" s="17" t="s">
        <v>92</v>
      </c>
      <c r="E25" s="18" t="s">
        <v>93</v>
      </c>
      <c r="F25" s="19" t="s">
        <v>21</v>
      </c>
      <c r="G25" s="19">
        <v>0</v>
      </c>
      <c r="H25" s="19">
        <v>0</v>
      </c>
      <c r="I25" s="19" t="e">
        <f t="shared" si="1"/>
        <v>#DIV/0!</v>
      </c>
      <c r="J25" s="19"/>
      <c r="K25" s="19">
        <v>0</v>
      </c>
      <c r="L25" s="19"/>
      <c r="M25" s="21"/>
      <c r="N25" s="21"/>
      <c r="O25" s="22">
        <v>1</v>
      </c>
      <c r="P25" s="23"/>
      <c r="Q25" s="21">
        <v>1</v>
      </c>
      <c r="R25" s="21"/>
      <c r="S25" s="21"/>
      <c r="T25">
        <f t="shared" si="0"/>
        <v>2</v>
      </c>
      <c r="U25" s="26">
        <f t="shared" si="2"/>
        <v>0</v>
      </c>
    </row>
    <row r="26" spans="1:21" ht="30" customHeight="1">
      <c r="A26" s="16" t="s">
        <v>94</v>
      </c>
      <c r="B26" s="16" t="s">
        <v>38</v>
      </c>
      <c r="C26" s="17" t="s">
        <v>39</v>
      </c>
      <c r="D26" s="17" t="s">
        <v>95</v>
      </c>
      <c r="E26" s="18" t="s">
        <v>96</v>
      </c>
      <c r="F26" s="19" t="s">
        <v>21</v>
      </c>
      <c r="G26" s="19">
        <v>0</v>
      </c>
      <c r="H26" s="19">
        <v>0</v>
      </c>
      <c r="I26" s="19" t="e">
        <f t="shared" si="1"/>
        <v>#DIV/0!</v>
      </c>
      <c r="J26" s="20"/>
      <c r="K26" s="19">
        <v>0</v>
      </c>
      <c r="L26" s="20"/>
      <c r="M26" s="21"/>
      <c r="N26" s="21"/>
      <c r="O26" s="22"/>
      <c r="P26" s="23"/>
      <c r="Q26" s="21">
        <v>1</v>
      </c>
      <c r="R26" s="21"/>
      <c r="S26" s="21"/>
      <c r="T26">
        <f t="shared" si="0"/>
        <v>1</v>
      </c>
      <c r="U26" s="26">
        <f t="shared" si="2"/>
        <v>0</v>
      </c>
    </row>
    <row r="27" spans="1:21" ht="30" customHeight="1">
      <c r="A27" s="16" t="s">
        <v>97</v>
      </c>
      <c r="B27" s="16" t="s">
        <v>38</v>
      </c>
      <c r="C27" s="17" t="s">
        <v>39</v>
      </c>
      <c r="D27" s="17" t="s">
        <v>98</v>
      </c>
      <c r="E27" s="18" t="s">
        <v>99</v>
      </c>
      <c r="F27" s="19" t="s">
        <v>21</v>
      </c>
      <c r="G27" s="19">
        <v>2083.3333333333335</v>
      </c>
      <c r="H27" s="19">
        <v>2500</v>
      </c>
      <c r="I27" s="19">
        <f t="shared" si="1"/>
        <v>0.88</v>
      </c>
      <c r="J27" s="20">
        <v>2200</v>
      </c>
      <c r="K27" s="19">
        <v>2083.33</v>
      </c>
      <c r="L27" s="20"/>
      <c r="M27" s="21"/>
      <c r="N27" s="21"/>
      <c r="O27" s="22">
        <v>40</v>
      </c>
      <c r="P27" s="23"/>
      <c r="Q27" s="21">
        <v>0</v>
      </c>
      <c r="R27" s="21"/>
      <c r="S27" s="21"/>
      <c r="T27">
        <f t="shared" si="0"/>
        <v>40</v>
      </c>
      <c r="U27" s="26">
        <f t="shared" si="2"/>
        <v>83333.2</v>
      </c>
    </row>
    <row r="28" spans="1:21" ht="30" customHeight="1">
      <c r="A28" s="16" t="s">
        <v>100</v>
      </c>
      <c r="B28" s="16" t="s">
        <v>38</v>
      </c>
      <c r="C28" s="17" t="s">
        <v>39</v>
      </c>
      <c r="D28" s="17" t="s">
        <v>101</v>
      </c>
      <c r="E28" s="18" t="s">
        <v>102</v>
      </c>
      <c r="F28" s="19" t="s">
        <v>21</v>
      </c>
      <c r="G28" s="19">
        <v>2083.3333333333335</v>
      </c>
      <c r="H28" s="19">
        <v>2500</v>
      </c>
      <c r="I28" s="19">
        <f t="shared" si="1"/>
        <v>0</v>
      </c>
      <c r="J28" s="19"/>
      <c r="K28" s="19">
        <v>2083.33</v>
      </c>
      <c r="L28" s="19"/>
      <c r="M28" s="21"/>
      <c r="N28" s="21"/>
      <c r="O28" s="22">
        <v>4</v>
      </c>
      <c r="P28" s="23"/>
      <c r="Q28" s="21">
        <v>0</v>
      </c>
      <c r="R28" s="21"/>
      <c r="S28" s="21"/>
      <c r="T28">
        <f t="shared" si="0"/>
        <v>4</v>
      </c>
      <c r="U28" s="26">
        <f t="shared" si="2"/>
        <v>8333.32</v>
      </c>
    </row>
    <row r="29" spans="1:21" ht="30" customHeight="1">
      <c r="A29" s="16" t="s">
        <v>103</v>
      </c>
      <c r="B29" s="16" t="s">
        <v>104</v>
      </c>
      <c r="C29" s="17" t="s">
        <v>39</v>
      </c>
      <c r="D29" s="17" t="s">
        <v>105</v>
      </c>
      <c r="E29" s="18" t="s">
        <v>106</v>
      </c>
      <c r="F29" s="19" t="s">
        <v>21</v>
      </c>
      <c r="G29" s="19">
        <v>2083.3333333333335</v>
      </c>
      <c r="H29" s="19">
        <v>2500</v>
      </c>
      <c r="I29" s="19">
        <f t="shared" si="1"/>
        <v>0</v>
      </c>
      <c r="J29" s="19"/>
      <c r="K29" s="19">
        <v>2083.33</v>
      </c>
      <c r="L29" s="19"/>
      <c r="M29" s="21"/>
      <c r="N29" s="21"/>
      <c r="O29" s="22">
        <v>4</v>
      </c>
      <c r="P29" s="23"/>
      <c r="Q29" s="21">
        <v>0</v>
      </c>
      <c r="R29" s="21"/>
      <c r="S29" s="21"/>
      <c r="T29">
        <f t="shared" si="0"/>
        <v>4</v>
      </c>
      <c r="U29" s="26">
        <f t="shared" si="2"/>
        <v>8333.32</v>
      </c>
    </row>
    <row r="30" spans="1:21" ht="30" customHeight="1">
      <c r="A30" s="16" t="s">
        <v>107</v>
      </c>
      <c r="B30" s="16" t="s">
        <v>104</v>
      </c>
      <c r="C30" s="17" t="s">
        <v>39</v>
      </c>
      <c r="D30" s="17" t="s">
        <v>108</v>
      </c>
      <c r="E30" s="18" t="s">
        <v>109</v>
      </c>
      <c r="F30" s="19" t="s">
        <v>21</v>
      </c>
      <c r="G30" s="19">
        <v>666.66666666666674</v>
      </c>
      <c r="H30" s="19">
        <v>800</v>
      </c>
      <c r="I30" s="19">
        <f t="shared" si="1"/>
        <v>0</v>
      </c>
      <c r="J30" s="19"/>
      <c r="K30" s="19">
        <v>666.6</v>
      </c>
      <c r="L30" s="19"/>
      <c r="M30" s="21"/>
      <c r="N30" s="21"/>
      <c r="O30" s="22">
        <v>10</v>
      </c>
      <c r="P30" s="23"/>
      <c r="Q30" s="21">
        <v>0</v>
      </c>
      <c r="R30" s="21"/>
      <c r="S30" s="21"/>
      <c r="T30">
        <f t="shared" si="0"/>
        <v>10</v>
      </c>
      <c r="U30" s="26">
        <f t="shared" si="2"/>
        <v>6666</v>
      </c>
    </row>
    <row r="31" spans="1:21" ht="30" hidden="1" customHeight="1">
      <c r="A31" s="16" t="s">
        <v>110</v>
      </c>
      <c r="B31" s="16"/>
      <c r="C31" s="17" t="s">
        <v>39</v>
      </c>
      <c r="D31" s="17" t="s">
        <v>111</v>
      </c>
      <c r="E31" s="18" t="s">
        <v>112</v>
      </c>
      <c r="F31" s="19" t="s">
        <v>21</v>
      </c>
      <c r="G31" s="19">
        <v>500</v>
      </c>
      <c r="H31" s="19">
        <v>600</v>
      </c>
      <c r="I31" s="19"/>
      <c r="J31" s="19"/>
      <c r="K31" s="19"/>
      <c r="L31" s="19"/>
      <c r="M31" s="21"/>
      <c r="N31" s="21"/>
      <c r="O31" s="22"/>
      <c r="P31" s="23"/>
      <c r="Q31" s="21">
        <v>0</v>
      </c>
      <c r="R31" s="21"/>
      <c r="S31" s="21"/>
      <c r="T31">
        <f t="shared" si="0"/>
        <v>0</v>
      </c>
      <c r="U31"/>
    </row>
    <row r="32" spans="1:21" ht="30" customHeight="1">
      <c r="A32" s="16" t="s">
        <v>113</v>
      </c>
      <c r="B32" s="16" t="s">
        <v>104</v>
      </c>
      <c r="C32" s="17" t="s">
        <v>39</v>
      </c>
      <c r="D32" s="17" t="s">
        <v>114</v>
      </c>
      <c r="E32" s="18" t="s">
        <v>115</v>
      </c>
      <c r="F32" s="19" t="s">
        <v>21</v>
      </c>
      <c r="G32" s="19">
        <v>1000</v>
      </c>
      <c r="H32" s="19">
        <v>1200</v>
      </c>
      <c r="I32" s="19">
        <f t="shared" ref="I32:I60" si="3">J32/H32</f>
        <v>0</v>
      </c>
      <c r="J32" s="19"/>
      <c r="K32" s="19">
        <v>1000</v>
      </c>
      <c r="L32" s="19"/>
      <c r="M32" s="21"/>
      <c r="N32" s="21"/>
      <c r="O32" s="22">
        <v>10</v>
      </c>
      <c r="P32" s="23"/>
      <c r="Q32" s="21">
        <v>0</v>
      </c>
      <c r="R32" s="21"/>
      <c r="S32" s="21"/>
      <c r="T32">
        <f t="shared" si="0"/>
        <v>10</v>
      </c>
      <c r="U32" s="26">
        <f t="shared" ref="U32:U62" si="4">K32*T32</f>
        <v>10000</v>
      </c>
    </row>
    <row r="33" spans="1:21" ht="30" customHeight="1">
      <c r="A33" s="16" t="s">
        <v>116</v>
      </c>
      <c r="B33" s="16" t="s">
        <v>104</v>
      </c>
      <c r="C33" s="17" t="s">
        <v>39</v>
      </c>
      <c r="D33" s="17" t="s">
        <v>117</v>
      </c>
      <c r="E33" s="18" t="s">
        <v>118</v>
      </c>
      <c r="F33" s="19" t="s">
        <v>21</v>
      </c>
      <c r="G33" s="19">
        <v>2333.3333333333335</v>
      </c>
      <c r="H33" s="19">
        <v>2800</v>
      </c>
      <c r="I33" s="19">
        <f t="shared" si="3"/>
        <v>0</v>
      </c>
      <c r="J33" s="19"/>
      <c r="K33" s="19">
        <v>2333.33</v>
      </c>
      <c r="L33" s="19"/>
      <c r="M33" s="21"/>
      <c r="N33" s="21"/>
      <c r="O33" s="22">
        <v>10</v>
      </c>
      <c r="P33" s="23"/>
      <c r="Q33" s="21">
        <v>0</v>
      </c>
      <c r="R33" s="21"/>
      <c r="S33" s="21"/>
      <c r="T33">
        <f t="shared" si="0"/>
        <v>10</v>
      </c>
      <c r="U33" s="26">
        <f t="shared" si="4"/>
        <v>23333.3</v>
      </c>
    </row>
    <row r="34" spans="1:21" ht="30" customHeight="1">
      <c r="A34" s="16" t="s">
        <v>119</v>
      </c>
      <c r="B34" s="16" t="s">
        <v>104</v>
      </c>
      <c r="C34" s="17" t="s">
        <v>39</v>
      </c>
      <c r="D34" s="17" t="s">
        <v>120</v>
      </c>
      <c r="E34" s="18" t="s">
        <v>121</v>
      </c>
      <c r="F34" s="19" t="s">
        <v>87</v>
      </c>
      <c r="G34" s="19">
        <v>0</v>
      </c>
      <c r="H34" s="19">
        <v>0</v>
      </c>
      <c r="I34" s="19" t="e">
        <f t="shared" si="3"/>
        <v>#DIV/0!</v>
      </c>
      <c r="J34" s="19"/>
      <c r="K34" s="19">
        <v>0</v>
      </c>
      <c r="L34" s="19"/>
      <c r="M34" s="21"/>
      <c r="N34" s="21"/>
      <c r="O34" s="22">
        <v>1</v>
      </c>
      <c r="P34" s="23"/>
      <c r="Q34" s="21">
        <v>0</v>
      </c>
      <c r="R34" s="21"/>
      <c r="S34" s="21"/>
      <c r="T34">
        <f t="shared" si="0"/>
        <v>1</v>
      </c>
      <c r="U34" s="26">
        <f t="shared" si="4"/>
        <v>0</v>
      </c>
    </row>
    <row r="35" spans="1:21" ht="30" customHeight="1">
      <c r="A35" s="16" t="s">
        <v>122</v>
      </c>
      <c r="B35" s="16" t="s">
        <v>123</v>
      </c>
      <c r="C35" s="17" t="s">
        <v>124</v>
      </c>
      <c r="D35" s="17" t="s">
        <v>125</v>
      </c>
      <c r="E35" s="18" t="s">
        <v>126</v>
      </c>
      <c r="F35" s="19" t="s">
        <v>21</v>
      </c>
      <c r="G35" s="19">
        <v>7300</v>
      </c>
      <c r="H35" s="19">
        <v>7300</v>
      </c>
      <c r="I35" s="19">
        <f t="shared" si="3"/>
        <v>1.0547945205479452</v>
      </c>
      <c r="J35" s="20">
        <v>7700</v>
      </c>
      <c r="K35" s="19">
        <v>7300</v>
      </c>
      <c r="L35" s="20"/>
      <c r="M35" s="21"/>
      <c r="N35" s="21"/>
      <c r="O35" s="22">
        <v>0</v>
      </c>
      <c r="P35" s="23"/>
      <c r="Q35" s="21">
        <v>40</v>
      </c>
      <c r="R35" s="21"/>
      <c r="S35" s="21"/>
      <c r="T35">
        <f t="shared" si="0"/>
        <v>40</v>
      </c>
      <c r="U35" s="26">
        <f t="shared" si="4"/>
        <v>292000</v>
      </c>
    </row>
    <row r="36" spans="1:21" ht="30" customHeight="1">
      <c r="A36" s="16" t="s">
        <v>127</v>
      </c>
      <c r="B36" s="16" t="s">
        <v>123</v>
      </c>
      <c r="C36" s="17" t="s">
        <v>124</v>
      </c>
      <c r="D36" s="17" t="s">
        <v>128</v>
      </c>
      <c r="E36" s="18" t="s">
        <v>129</v>
      </c>
      <c r="F36" s="19" t="s">
        <v>87</v>
      </c>
      <c r="G36" s="19">
        <v>0</v>
      </c>
      <c r="H36" s="19">
        <v>0</v>
      </c>
      <c r="I36" s="19" t="e">
        <f t="shared" si="3"/>
        <v>#DIV/0!</v>
      </c>
      <c r="J36" s="19"/>
      <c r="K36" s="19">
        <v>0</v>
      </c>
      <c r="L36" s="19"/>
      <c r="M36" s="21"/>
      <c r="N36" s="21"/>
      <c r="O36" s="22">
        <v>0</v>
      </c>
      <c r="P36" s="23"/>
      <c r="Q36" s="21">
        <v>2</v>
      </c>
      <c r="R36" s="21"/>
      <c r="S36" s="21"/>
      <c r="T36">
        <f t="shared" si="0"/>
        <v>2</v>
      </c>
      <c r="U36" s="26">
        <f t="shared" si="4"/>
        <v>0</v>
      </c>
    </row>
    <row r="37" spans="1:21" ht="30" customHeight="1">
      <c r="A37" s="16" t="s">
        <v>130</v>
      </c>
      <c r="B37" s="16" t="s">
        <v>131</v>
      </c>
      <c r="C37" s="17" t="s">
        <v>132</v>
      </c>
      <c r="D37" s="17" t="s">
        <v>133</v>
      </c>
      <c r="E37" s="18" t="s">
        <v>134</v>
      </c>
      <c r="F37" s="19" t="s">
        <v>21</v>
      </c>
      <c r="G37" s="19">
        <v>8250</v>
      </c>
      <c r="H37" s="19">
        <v>8250</v>
      </c>
      <c r="I37" s="19">
        <f t="shared" si="3"/>
        <v>0.9551515151515152</v>
      </c>
      <c r="J37" s="20">
        <v>7880</v>
      </c>
      <c r="K37" s="19">
        <v>8250</v>
      </c>
      <c r="L37" s="20"/>
      <c r="M37" s="21"/>
      <c r="N37" s="21"/>
      <c r="O37" s="22">
        <v>10</v>
      </c>
      <c r="P37" s="23"/>
      <c r="Q37" s="21">
        <v>45</v>
      </c>
      <c r="R37" s="21"/>
      <c r="S37" s="21"/>
      <c r="T37">
        <f t="shared" si="0"/>
        <v>55</v>
      </c>
      <c r="U37" s="26">
        <f t="shared" si="4"/>
        <v>453750</v>
      </c>
    </row>
    <row r="38" spans="1:21" ht="30" customHeight="1">
      <c r="A38" s="16" t="s">
        <v>135</v>
      </c>
      <c r="B38" s="16" t="s">
        <v>131</v>
      </c>
      <c r="C38" s="17" t="s">
        <v>132</v>
      </c>
      <c r="D38" s="17" t="s">
        <v>128</v>
      </c>
      <c r="E38" s="18" t="s">
        <v>136</v>
      </c>
      <c r="F38" s="19" t="s">
        <v>87</v>
      </c>
      <c r="G38" s="19">
        <v>0</v>
      </c>
      <c r="H38" s="19">
        <v>0</v>
      </c>
      <c r="I38" s="19" t="e">
        <f t="shared" si="3"/>
        <v>#DIV/0!</v>
      </c>
      <c r="J38" s="19"/>
      <c r="K38" s="19">
        <v>0</v>
      </c>
      <c r="L38" s="19"/>
      <c r="M38" s="21"/>
      <c r="N38" s="21"/>
      <c r="O38" s="22"/>
      <c r="P38" s="23"/>
      <c r="Q38" s="21">
        <v>2</v>
      </c>
      <c r="R38" s="21"/>
      <c r="S38" s="21"/>
      <c r="T38">
        <f t="shared" si="0"/>
        <v>2</v>
      </c>
      <c r="U38" s="26">
        <f t="shared" si="4"/>
        <v>0</v>
      </c>
    </row>
    <row r="39" spans="1:21" ht="30" customHeight="1">
      <c r="A39" s="16" t="s">
        <v>137</v>
      </c>
      <c r="B39" s="16" t="s">
        <v>138</v>
      </c>
      <c r="C39" s="17" t="s">
        <v>139</v>
      </c>
      <c r="D39" s="17" t="s">
        <v>139</v>
      </c>
      <c r="E39" s="18" t="s">
        <v>140</v>
      </c>
      <c r="F39" s="19" t="s">
        <v>21</v>
      </c>
      <c r="G39" s="19">
        <v>2400</v>
      </c>
      <c r="H39" s="19">
        <v>2000</v>
      </c>
      <c r="I39" s="19">
        <f t="shared" si="3"/>
        <v>0.95279600000000009</v>
      </c>
      <c r="J39" s="20">
        <v>1905.5920000000001</v>
      </c>
      <c r="K39" s="19">
        <v>2000</v>
      </c>
      <c r="L39" s="20"/>
      <c r="M39" s="21"/>
      <c r="N39" s="21"/>
      <c r="O39" s="22">
        <v>60</v>
      </c>
      <c r="P39" s="23"/>
      <c r="Q39" s="21">
        <v>60</v>
      </c>
      <c r="R39" s="21"/>
      <c r="S39" s="21"/>
      <c r="T39">
        <f t="shared" si="0"/>
        <v>120</v>
      </c>
      <c r="U39" s="26">
        <f>K39*T39</f>
        <v>240000</v>
      </c>
    </row>
    <row r="40" spans="1:21" ht="30" customHeight="1">
      <c r="A40" s="16" t="s">
        <v>141</v>
      </c>
      <c r="B40" s="16" t="s">
        <v>142</v>
      </c>
      <c r="C40" s="17" t="s">
        <v>143</v>
      </c>
      <c r="D40" s="17" t="s">
        <v>144</v>
      </c>
      <c r="E40" s="18" t="s">
        <v>145</v>
      </c>
      <c r="F40" s="19" t="s">
        <v>21</v>
      </c>
      <c r="G40" s="19">
        <v>2581.1999999999998</v>
      </c>
      <c r="H40" s="19">
        <v>2390</v>
      </c>
      <c r="I40" s="19">
        <f t="shared" si="3"/>
        <v>1.2397489539748954</v>
      </c>
      <c r="J40" s="20">
        <v>2963</v>
      </c>
      <c r="K40" s="12">
        <f>(H40+J40)/2</f>
        <v>2676.5</v>
      </c>
      <c r="L40" s="12">
        <f>J40/K40</f>
        <v>1.1070427797496731</v>
      </c>
      <c r="M40" s="21"/>
      <c r="N40" s="21"/>
      <c r="O40" s="22"/>
      <c r="P40" s="23"/>
      <c r="Q40" s="21">
        <v>40</v>
      </c>
      <c r="R40" s="21"/>
      <c r="S40" s="21"/>
      <c r="T40">
        <f t="shared" si="0"/>
        <v>40</v>
      </c>
      <c r="U40" s="26">
        <f t="shared" si="4"/>
        <v>107060</v>
      </c>
    </row>
    <row r="41" spans="1:21" ht="30" customHeight="1">
      <c r="A41" s="16" t="s">
        <v>146</v>
      </c>
      <c r="B41" s="16" t="s">
        <v>147</v>
      </c>
      <c r="C41" s="17" t="s">
        <v>148</v>
      </c>
      <c r="D41" s="25" t="s">
        <v>149</v>
      </c>
      <c r="E41" s="18" t="s">
        <v>150</v>
      </c>
      <c r="F41" s="19" t="s">
        <v>21</v>
      </c>
      <c r="G41" s="19">
        <v>2000</v>
      </c>
      <c r="H41" s="19">
        <v>2000</v>
      </c>
      <c r="I41" s="19">
        <f t="shared" si="3"/>
        <v>1.1499999999999999</v>
      </c>
      <c r="J41" s="20">
        <v>2300</v>
      </c>
      <c r="K41" s="19">
        <v>2000</v>
      </c>
      <c r="L41" s="20"/>
      <c r="M41" s="21">
        <v>5</v>
      </c>
      <c r="N41" s="21"/>
      <c r="O41" s="22">
        <v>10</v>
      </c>
      <c r="P41" s="23"/>
      <c r="Q41" s="21">
        <v>21</v>
      </c>
      <c r="R41" s="21"/>
      <c r="S41" s="21"/>
      <c r="T41">
        <f t="shared" si="0"/>
        <v>36</v>
      </c>
      <c r="U41" s="26">
        <f t="shared" si="4"/>
        <v>72000</v>
      </c>
    </row>
    <row r="42" spans="1:21" ht="30" customHeight="1">
      <c r="A42" s="16" t="s">
        <v>151</v>
      </c>
      <c r="B42" s="16" t="s">
        <v>147</v>
      </c>
      <c r="C42" s="17" t="s">
        <v>148</v>
      </c>
      <c r="D42" s="25" t="s">
        <v>152</v>
      </c>
      <c r="E42" s="18" t="s">
        <v>153</v>
      </c>
      <c r="F42" s="19" t="s">
        <v>21</v>
      </c>
      <c r="G42" s="19">
        <v>190</v>
      </c>
      <c r="H42" s="19">
        <v>190</v>
      </c>
      <c r="I42" s="19">
        <f t="shared" si="3"/>
        <v>1.0526315789473684</v>
      </c>
      <c r="J42" s="19">
        <v>200</v>
      </c>
      <c r="K42" s="19">
        <v>190</v>
      </c>
      <c r="L42" s="19"/>
      <c r="M42" s="21">
        <v>50</v>
      </c>
      <c r="N42" s="21"/>
      <c r="O42" s="22"/>
      <c r="P42" s="23"/>
      <c r="Q42" s="21">
        <v>99</v>
      </c>
      <c r="R42" s="21"/>
      <c r="S42" s="21"/>
      <c r="T42">
        <f t="shared" si="0"/>
        <v>149</v>
      </c>
      <c r="U42" s="26">
        <f t="shared" si="4"/>
        <v>28310</v>
      </c>
    </row>
    <row r="43" spans="1:21" ht="30" customHeight="1">
      <c r="A43" s="16" t="s">
        <v>154</v>
      </c>
      <c r="B43" s="16" t="s">
        <v>147</v>
      </c>
      <c r="C43" s="17" t="s">
        <v>148</v>
      </c>
      <c r="D43" s="25" t="s">
        <v>128</v>
      </c>
      <c r="E43" s="18" t="s">
        <v>155</v>
      </c>
      <c r="F43" s="19" t="s">
        <v>87</v>
      </c>
      <c r="G43" s="19">
        <v>0</v>
      </c>
      <c r="H43" s="19">
        <v>0</v>
      </c>
      <c r="I43" s="19"/>
      <c r="J43" s="19"/>
      <c r="K43" s="19">
        <v>0</v>
      </c>
      <c r="L43" s="19"/>
      <c r="M43" s="21">
        <v>1</v>
      </c>
      <c r="N43" s="21"/>
      <c r="O43" s="22">
        <v>1</v>
      </c>
      <c r="P43" s="23"/>
      <c r="Q43" s="21">
        <v>2</v>
      </c>
      <c r="R43" s="21"/>
      <c r="S43" s="21"/>
      <c r="T43">
        <f t="shared" si="0"/>
        <v>4</v>
      </c>
      <c r="U43" s="26">
        <f t="shared" si="4"/>
        <v>0</v>
      </c>
    </row>
    <row r="44" spans="1:21" ht="30" customHeight="1">
      <c r="A44" s="16" t="s">
        <v>156</v>
      </c>
      <c r="B44" s="16" t="s">
        <v>157</v>
      </c>
      <c r="C44" s="17" t="s">
        <v>158</v>
      </c>
      <c r="D44" s="17" t="s">
        <v>159</v>
      </c>
      <c r="E44" s="18" t="s">
        <v>160</v>
      </c>
      <c r="F44" s="19" t="s">
        <v>21</v>
      </c>
      <c r="G44" s="19">
        <v>43500</v>
      </c>
      <c r="H44" s="19">
        <v>43500</v>
      </c>
      <c r="I44" s="19">
        <f t="shared" si="3"/>
        <v>1.0114942528735633</v>
      </c>
      <c r="J44" s="20">
        <v>44000</v>
      </c>
      <c r="K44" s="19">
        <v>43500</v>
      </c>
      <c r="L44" s="20"/>
      <c r="M44" s="21"/>
      <c r="N44" s="21"/>
      <c r="O44" s="22"/>
      <c r="P44" s="23"/>
      <c r="Q44" s="21">
        <v>50</v>
      </c>
      <c r="R44" s="21"/>
      <c r="S44" s="21"/>
      <c r="T44">
        <f t="shared" si="0"/>
        <v>50</v>
      </c>
      <c r="U44" s="26">
        <f t="shared" si="4"/>
        <v>2175000</v>
      </c>
    </row>
    <row r="45" spans="1:21" ht="30" customHeight="1">
      <c r="A45" s="16" t="s">
        <v>161</v>
      </c>
      <c r="B45" s="16" t="s">
        <v>157</v>
      </c>
      <c r="C45" s="17" t="s">
        <v>158</v>
      </c>
      <c r="D45" s="17" t="s">
        <v>128</v>
      </c>
      <c r="E45" s="18" t="s">
        <v>162</v>
      </c>
      <c r="F45" s="19" t="s">
        <v>87</v>
      </c>
      <c r="G45" s="19">
        <v>0</v>
      </c>
      <c r="H45" s="19">
        <v>0</v>
      </c>
      <c r="I45" s="19" t="e">
        <f t="shared" si="3"/>
        <v>#DIV/0!</v>
      </c>
      <c r="J45" s="19"/>
      <c r="K45" s="19">
        <v>0</v>
      </c>
      <c r="L45" s="19"/>
      <c r="M45" s="21"/>
      <c r="N45" s="21"/>
      <c r="O45" s="22"/>
      <c r="P45" s="23"/>
      <c r="Q45" s="21">
        <v>1</v>
      </c>
      <c r="R45" s="21"/>
      <c r="S45" s="21"/>
      <c r="T45">
        <f t="shared" si="0"/>
        <v>1</v>
      </c>
      <c r="U45" s="26">
        <f t="shared" si="4"/>
        <v>0</v>
      </c>
    </row>
    <row r="46" spans="1:21" ht="30" customHeight="1">
      <c r="A46" s="16" t="s">
        <v>163</v>
      </c>
      <c r="B46" s="16" t="s">
        <v>157</v>
      </c>
      <c r="C46" s="17" t="s">
        <v>158</v>
      </c>
      <c r="D46" s="17" t="s">
        <v>164</v>
      </c>
      <c r="E46" s="18" t="s">
        <v>165</v>
      </c>
      <c r="F46" s="19" t="s">
        <v>21</v>
      </c>
      <c r="G46" s="19">
        <v>0</v>
      </c>
      <c r="H46" s="19">
        <v>0</v>
      </c>
      <c r="I46" s="19" t="e">
        <f t="shared" si="3"/>
        <v>#DIV/0!</v>
      </c>
      <c r="J46" s="19"/>
      <c r="K46" s="19">
        <v>0</v>
      </c>
      <c r="L46" s="19"/>
      <c r="M46" s="21"/>
      <c r="N46" s="21"/>
      <c r="O46" s="22"/>
      <c r="P46" s="23"/>
      <c r="Q46" s="21">
        <v>1</v>
      </c>
      <c r="R46" s="21"/>
      <c r="S46" s="21"/>
      <c r="T46">
        <f t="shared" si="0"/>
        <v>1</v>
      </c>
      <c r="U46" s="26">
        <f t="shared" si="4"/>
        <v>0</v>
      </c>
    </row>
    <row r="47" spans="1:21" ht="30" customHeight="1">
      <c r="A47" s="16" t="s">
        <v>166</v>
      </c>
      <c r="B47" s="16" t="s">
        <v>167</v>
      </c>
      <c r="C47" s="17" t="s">
        <v>168</v>
      </c>
      <c r="D47" s="17" t="s">
        <v>61</v>
      </c>
      <c r="E47" s="18" t="s">
        <v>169</v>
      </c>
      <c r="F47" s="19" t="s">
        <v>21</v>
      </c>
      <c r="G47" s="19">
        <v>3900</v>
      </c>
      <c r="H47" s="19">
        <v>3900</v>
      </c>
      <c r="I47" s="19">
        <f t="shared" si="3"/>
        <v>1.0256410256410255</v>
      </c>
      <c r="J47" s="20">
        <v>4000</v>
      </c>
      <c r="K47" s="19">
        <v>3900</v>
      </c>
      <c r="L47" s="20"/>
      <c r="M47" s="21"/>
      <c r="N47" s="21"/>
      <c r="O47" s="22"/>
      <c r="P47" s="23"/>
      <c r="Q47" s="21">
        <v>60</v>
      </c>
      <c r="R47" s="21"/>
      <c r="S47" s="21"/>
      <c r="T47">
        <f t="shared" si="0"/>
        <v>60</v>
      </c>
      <c r="U47" s="26">
        <f t="shared" si="4"/>
        <v>234000</v>
      </c>
    </row>
    <row r="48" spans="1:21" ht="30" customHeight="1">
      <c r="A48" s="16" t="s">
        <v>170</v>
      </c>
      <c r="B48" s="16" t="s">
        <v>167</v>
      </c>
      <c r="C48" s="17" t="s">
        <v>168</v>
      </c>
      <c r="D48" s="17" t="s">
        <v>171</v>
      </c>
      <c r="E48" s="18" t="s">
        <v>172</v>
      </c>
      <c r="F48" s="19" t="s">
        <v>21</v>
      </c>
      <c r="G48" s="19">
        <v>3900</v>
      </c>
      <c r="H48" s="19">
        <v>3900</v>
      </c>
      <c r="I48" s="19">
        <f t="shared" si="3"/>
        <v>1.0256410256410255</v>
      </c>
      <c r="J48" s="20">
        <v>4000</v>
      </c>
      <c r="K48" s="19">
        <v>3900</v>
      </c>
      <c r="L48" s="20"/>
      <c r="M48" s="21"/>
      <c r="N48" s="21"/>
      <c r="O48" s="22"/>
      <c r="P48" s="23"/>
      <c r="Q48" s="21">
        <v>60</v>
      </c>
      <c r="R48" s="21"/>
      <c r="S48" s="21"/>
      <c r="T48">
        <f t="shared" si="0"/>
        <v>60</v>
      </c>
      <c r="U48" s="26">
        <f t="shared" si="4"/>
        <v>234000</v>
      </c>
    </row>
    <row r="49" spans="1:21" ht="30" customHeight="1">
      <c r="A49" s="16" t="s">
        <v>173</v>
      </c>
      <c r="B49" s="16" t="s">
        <v>167</v>
      </c>
      <c r="C49" s="17" t="s">
        <v>168</v>
      </c>
      <c r="D49" s="17" t="s">
        <v>174</v>
      </c>
      <c r="E49" s="18" t="s">
        <v>175</v>
      </c>
      <c r="F49" s="19" t="s">
        <v>21</v>
      </c>
      <c r="G49" s="19">
        <v>3900</v>
      </c>
      <c r="H49" s="19">
        <v>3900</v>
      </c>
      <c r="I49" s="19">
        <f t="shared" si="3"/>
        <v>1.0256410256410255</v>
      </c>
      <c r="J49" s="20">
        <v>4000</v>
      </c>
      <c r="K49" s="19">
        <v>3900</v>
      </c>
      <c r="L49" s="20"/>
      <c r="M49" s="21"/>
      <c r="N49" s="21"/>
      <c r="O49" s="22"/>
      <c r="P49" s="23"/>
      <c r="Q49" s="21">
        <v>60</v>
      </c>
      <c r="R49" s="21"/>
      <c r="S49" s="21"/>
      <c r="T49">
        <f t="shared" si="0"/>
        <v>60</v>
      </c>
      <c r="U49" s="26">
        <f t="shared" si="4"/>
        <v>234000</v>
      </c>
    </row>
    <row r="50" spans="1:21" ht="30" customHeight="1">
      <c r="A50" s="16" t="s">
        <v>176</v>
      </c>
      <c r="B50" s="16" t="s">
        <v>167</v>
      </c>
      <c r="C50" s="17" t="s">
        <v>168</v>
      </c>
      <c r="D50" s="17" t="s">
        <v>177</v>
      </c>
      <c r="E50" s="18" t="s">
        <v>178</v>
      </c>
      <c r="F50" s="19" t="s">
        <v>21</v>
      </c>
      <c r="G50" s="19">
        <v>3900</v>
      </c>
      <c r="H50" s="19">
        <v>3900</v>
      </c>
      <c r="I50" s="19">
        <f t="shared" si="3"/>
        <v>1.0256410256410255</v>
      </c>
      <c r="J50" s="20">
        <v>4000</v>
      </c>
      <c r="K50" s="19">
        <v>3900</v>
      </c>
      <c r="L50" s="20"/>
      <c r="M50" s="21"/>
      <c r="N50" s="21"/>
      <c r="O50" s="22"/>
      <c r="P50" s="23"/>
      <c r="Q50" s="21">
        <v>60</v>
      </c>
      <c r="R50" s="21"/>
      <c r="S50" s="21"/>
      <c r="T50">
        <f t="shared" si="0"/>
        <v>60</v>
      </c>
      <c r="U50" s="26">
        <f t="shared" si="4"/>
        <v>234000</v>
      </c>
    </row>
    <row r="51" spans="1:21" ht="30" customHeight="1">
      <c r="A51" s="16" t="s">
        <v>179</v>
      </c>
      <c r="B51" s="16" t="s">
        <v>167</v>
      </c>
      <c r="C51" s="17" t="s">
        <v>168</v>
      </c>
      <c r="D51" s="17" t="s">
        <v>180</v>
      </c>
      <c r="E51" s="18" t="s">
        <v>181</v>
      </c>
      <c r="F51" s="19" t="s">
        <v>21</v>
      </c>
      <c r="G51" s="19">
        <v>3900</v>
      </c>
      <c r="H51" s="19">
        <v>3900</v>
      </c>
      <c r="I51" s="19">
        <f t="shared" si="3"/>
        <v>1.0256410256410255</v>
      </c>
      <c r="J51" s="20">
        <v>4000</v>
      </c>
      <c r="K51" s="19">
        <v>3900</v>
      </c>
      <c r="L51" s="20"/>
      <c r="M51" s="21"/>
      <c r="N51" s="21"/>
      <c r="O51" s="22"/>
      <c r="P51" s="23"/>
      <c r="Q51" s="21">
        <v>10</v>
      </c>
      <c r="R51" s="21"/>
      <c r="S51" s="21"/>
      <c r="T51">
        <f t="shared" si="0"/>
        <v>10</v>
      </c>
      <c r="U51" s="26">
        <f t="shared" si="4"/>
        <v>39000</v>
      </c>
    </row>
    <row r="52" spans="1:21" ht="30" customHeight="1">
      <c r="A52" s="16" t="s">
        <v>182</v>
      </c>
      <c r="B52" s="16" t="s">
        <v>167</v>
      </c>
      <c r="C52" s="17" t="s">
        <v>168</v>
      </c>
      <c r="D52" s="17" t="s">
        <v>183</v>
      </c>
      <c r="E52" s="18" t="s">
        <v>184</v>
      </c>
      <c r="F52" s="19" t="s">
        <v>21</v>
      </c>
      <c r="G52" s="19">
        <v>3600</v>
      </c>
      <c r="H52" s="19">
        <v>3600</v>
      </c>
      <c r="I52" s="19">
        <f t="shared" si="3"/>
        <v>1.1111111111111112</v>
      </c>
      <c r="J52" s="20">
        <v>4000</v>
      </c>
      <c r="K52" s="19">
        <v>3600</v>
      </c>
      <c r="L52" s="20"/>
      <c r="M52" s="21"/>
      <c r="N52" s="21"/>
      <c r="O52" s="22"/>
      <c r="P52" s="23"/>
      <c r="Q52" s="21">
        <v>10</v>
      </c>
      <c r="R52" s="21"/>
      <c r="S52" s="21"/>
      <c r="T52">
        <f t="shared" si="0"/>
        <v>10</v>
      </c>
      <c r="U52" s="26">
        <f t="shared" si="4"/>
        <v>36000</v>
      </c>
    </row>
    <row r="53" spans="1:21" ht="30" customHeight="1">
      <c r="A53" s="16" t="s">
        <v>185</v>
      </c>
      <c r="B53" s="16" t="s">
        <v>167</v>
      </c>
      <c r="C53" s="17" t="s">
        <v>168</v>
      </c>
      <c r="D53" s="17" t="s">
        <v>46</v>
      </c>
      <c r="E53" s="18" t="s">
        <v>186</v>
      </c>
      <c r="F53" s="19" t="s">
        <v>21</v>
      </c>
      <c r="G53" s="19">
        <v>6000</v>
      </c>
      <c r="H53" s="19">
        <v>6000</v>
      </c>
      <c r="I53" s="19">
        <f t="shared" si="3"/>
        <v>1</v>
      </c>
      <c r="J53" s="20">
        <v>6000</v>
      </c>
      <c r="K53" s="19">
        <v>6000</v>
      </c>
      <c r="L53" s="20"/>
      <c r="M53" s="21"/>
      <c r="N53" s="21"/>
      <c r="O53" s="22"/>
      <c r="P53" s="23"/>
      <c r="Q53" s="21">
        <v>18</v>
      </c>
      <c r="R53" s="21"/>
      <c r="S53" s="21"/>
      <c r="T53">
        <f t="shared" si="0"/>
        <v>18</v>
      </c>
      <c r="U53" s="26">
        <f t="shared" si="4"/>
        <v>108000</v>
      </c>
    </row>
    <row r="54" spans="1:21" ht="30" customHeight="1">
      <c r="A54" s="16" t="s">
        <v>187</v>
      </c>
      <c r="B54" s="16" t="s">
        <v>167</v>
      </c>
      <c r="C54" s="17" t="s">
        <v>168</v>
      </c>
      <c r="D54" s="17" t="s">
        <v>188</v>
      </c>
      <c r="E54" s="18" t="s">
        <v>189</v>
      </c>
      <c r="F54" s="19" t="s">
        <v>21</v>
      </c>
      <c r="G54" s="19">
        <v>5000</v>
      </c>
      <c r="H54" s="19">
        <v>5000</v>
      </c>
      <c r="I54" s="19">
        <f t="shared" si="3"/>
        <v>1</v>
      </c>
      <c r="J54" s="20">
        <v>5000</v>
      </c>
      <c r="K54" s="19">
        <v>5000</v>
      </c>
      <c r="L54" s="20"/>
      <c r="M54" s="21"/>
      <c r="N54" s="21"/>
      <c r="O54" s="22"/>
      <c r="P54" s="23"/>
      <c r="Q54" s="21">
        <v>10</v>
      </c>
      <c r="R54" s="21"/>
      <c r="S54" s="21"/>
      <c r="T54">
        <f t="shared" si="0"/>
        <v>10</v>
      </c>
      <c r="U54" s="26">
        <f t="shared" si="4"/>
        <v>50000</v>
      </c>
    </row>
    <row r="55" spans="1:21" ht="30" customHeight="1">
      <c r="A55" s="16" t="s">
        <v>190</v>
      </c>
      <c r="B55" s="16" t="s">
        <v>167</v>
      </c>
      <c r="C55" s="17" t="s">
        <v>168</v>
      </c>
      <c r="D55" s="17" t="s">
        <v>191</v>
      </c>
      <c r="E55" s="18" t="s">
        <v>192</v>
      </c>
      <c r="F55" s="19" t="s">
        <v>21</v>
      </c>
      <c r="G55" s="19">
        <v>5600</v>
      </c>
      <c r="H55" s="19">
        <v>5600</v>
      </c>
      <c r="I55" s="19">
        <f t="shared" si="3"/>
        <v>1.0714285714285714</v>
      </c>
      <c r="J55" s="20">
        <v>6000</v>
      </c>
      <c r="K55" s="19">
        <v>5600</v>
      </c>
      <c r="L55" s="20"/>
      <c r="M55" s="21"/>
      <c r="N55" s="21"/>
      <c r="O55" s="22"/>
      <c r="P55" s="23"/>
      <c r="Q55" s="21">
        <v>10</v>
      </c>
      <c r="R55" s="21"/>
      <c r="S55" s="21"/>
      <c r="T55">
        <f t="shared" si="0"/>
        <v>10</v>
      </c>
      <c r="U55" s="26">
        <f t="shared" si="4"/>
        <v>56000</v>
      </c>
    </row>
    <row r="56" spans="1:21" ht="30" customHeight="1">
      <c r="A56" s="16" t="s">
        <v>193</v>
      </c>
      <c r="B56" s="16" t="s">
        <v>167</v>
      </c>
      <c r="C56" s="17" t="s">
        <v>168</v>
      </c>
      <c r="D56" s="17" t="s">
        <v>194</v>
      </c>
      <c r="E56" s="18" t="s">
        <v>195</v>
      </c>
      <c r="F56" s="19" t="s">
        <v>21</v>
      </c>
      <c r="G56" s="19">
        <v>6800</v>
      </c>
      <c r="H56" s="19">
        <v>6800</v>
      </c>
      <c r="I56" s="19">
        <f t="shared" si="3"/>
        <v>0.95588235294117652</v>
      </c>
      <c r="J56" s="20">
        <v>6500</v>
      </c>
      <c r="K56" s="19">
        <v>6800</v>
      </c>
      <c r="L56" s="20"/>
      <c r="M56" s="21"/>
      <c r="N56" s="21"/>
      <c r="O56" s="22"/>
      <c r="P56" s="23"/>
      <c r="Q56" s="21">
        <v>4</v>
      </c>
      <c r="R56" s="21"/>
      <c r="S56" s="21"/>
      <c r="T56">
        <f t="shared" si="0"/>
        <v>4</v>
      </c>
      <c r="U56" s="26">
        <f t="shared" si="4"/>
        <v>27200</v>
      </c>
    </row>
    <row r="57" spans="1:21" ht="30" customHeight="1">
      <c r="A57" s="16" t="s">
        <v>196</v>
      </c>
      <c r="B57" s="16" t="s">
        <v>167</v>
      </c>
      <c r="C57" s="17" t="s">
        <v>168</v>
      </c>
      <c r="D57" s="17" t="s">
        <v>197</v>
      </c>
      <c r="E57" s="18" t="s">
        <v>198</v>
      </c>
      <c r="F57" s="19" t="s">
        <v>21</v>
      </c>
      <c r="G57" s="19">
        <v>6200</v>
      </c>
      <c r="H57" s="19">
        <v>6200</v>
      </c>
      <c r="I57" s="19">
        <f t="shared" si="3"/>
        <v>1.0483870967741935</v>
      </c>
      <c r="J57" s="20">
        <v>6500</v>
      </c>
      <c r="K57" s="19">
        <v>6200</v>
      </c>
      <c r="L57" s="20"/>
      <c r="M57" s="21"/>
      <c r="N57" s="21"/>
      <c r="O57" s="22"/>
      <c r="P57" s="23"/>
      <c r="Q57" s="21">
        <v>20</v>
      </c>
      <c r="R57" s="21"/>
      <c r="S57" s="21"/>
      <c r="T57">
        <f t="shared" si="0"/>
        <v>20</v>
      </c>
      <c r="U57" s="26">
        <f t="shared" si="4"/>
        <v>124000</v>
      </c>
    </row>
    <row r="58" spans="1:21" ht="30" customHeight="1">
      <c r="A58" s="16" t="s">
        <v>199</v>
      </c>
      <c r="B58" s="16" t="s">
        <v>167</v>
      </c>
      <c r="C58" s="17" t="s">
        <v>168</v>
      </c>
      <c r="D58" s="17" t="s">
        <v>200</v>
      </c>
      <c r="E58" s="18" t="s">
        <v>201</v>
      </c>
      <c r="F58" s="19" t="s">
        <v>87</v>
      </c>
      <c r="G58" s="19">
        <v>0</v>
      </c>
      <c r="H58" s="19">
        <v>0</v>
      </c>
      <c r="I58" s="19" t="e">
        <f t="shared" si="3"/>
        <v>#DIV/0!</v>
      </c>
      <c r="J58" s="19"/>
      <c r="K58" s="19">
        <v>0</v>
      </c>
      <c r="L58" s="19"/>
      <c r="M58" s="21"/>
      <c r="N58" s="21"/>
      <c r="O58" s="22"/>
      <c r="P58" s="23"/>
      <c r="Q58" s="21">
        <v>1</v>
      </c>
      <c r="R58" s="21"/>
      <c r="S58" s="21"/>
      <c r="T58">
        <f t="shared" si="0"/>
        <v>1</v>
      </c>
      <c r="U58" s="26">
        <f t="shared" si="4"/>
        <v>0</v>
      </c>
    </row>
    <row r="59" spans="1:21" ht="30" customHeight="1">
      <c r="A59" s="16" t="s">
        <v>202</v>
      </c>
      <c r="B59" s="16" t="s">
        <v>203</v>
      </c>
      <c r="C59" s="17" t="s">
        <v>204</v>
      </c>
      <c r="D59" s="17" t="s">
        <v>205</v>
      </c>
      <c r="E59" s="18" t="s">
        <v>206</v>
      </c>
      <c r="F59" s="19" t="s">
        <v>21</v>
      </c>
      <c r="G59" s="19">
        <v>27000</v>
      </c>
      <c r="H59" s="19">
        <v>27000</v>
      </c>
      <c r="I59" s="19">
        <f t="shared" si="3"/>
        <v>1.1851851851851851</v>
      </c>
      <c r="J59" s="20">
        <v>32000</v>
      </c>
      <c r="K59" s="19">
        <v>27000</v>
      </c>
      <c r="L59" s="20"/>
      <c r="M59" s="21"/>
      <c r="N59" s="21"/>
      <c r="O59" s="22"/>
      <c r="P59" s="23"/>
      <c r="Q59" s="21">
        <v>3</v>
      </c>
      <c r="R59" s="21"/>
      <c r="S59" s="21"/>
      <c r="T59">
        <f t="shared" si="0"/>
        <v>3</v>
      </c>
      <c r="U59" s="26">
        <f t="shared" si="4"/>
        <v>81000</v>
      </c>
    </row>
    <row r="60" spans="1:21" ht="30" customHeight="1">
      <c r="A60" s="16" t="s">
        <v>207</v>
      </c>
      <c r="B60" s="16" t="s">
        <v>203</v>
      </c>
      <c r="C60" s="17" t="s">
        <v>204</v>
      </c>
      <c r="D60" s="17" t="s">
        <v>208</v>
      </c>
      <c r="E60" s="18" t="s">
        <v>209</v>
      </c>
      <c r="F60" s="19" t="s">
        <v>87</v>
      </c>
      <c r="G60" s="19">
        <v>0</v>
      </c>
      <c r="H60" s="19">
        <v>0</v>
      </c>
      <c r="I60" s="19" t="e">
        <f t="shared" si="3"/>
        <v>#DIV/0!</v>
      </c>
      <c r="J60" s="19"/>
      <c r="K60" s="19">
        <v>0</v>
      </c>
      <c r="L60" s="19"/>
      <c r="M60" s="21"/>
      <c r="N60" s="21"/>
      <c r="O60" s="22"/>
      <c r="P60" s="23"/>
      <c r="Q60" s="21">
        <v>1</v>
      </c>
      <c r="R60" s="21"/>
      <c r="S60" s="21"/>
      <c r="T60">
        <f t="shared" si="0"/>
        <v>1</v>
      </c>
      <c r="U60" s="26">
        <f t="shared" si="4"/>
        <v>0</v>
      </c>
    </row>
    <row r="61" spans="1:21" ht="30" hidden="1" customHeight="1">
      <c r="A61" s="16" t="s">
        <v>210</v>
      </c>
      <c r="B61" s="16"/>
      <c r="C61" s="17" t="s">
        <v>211</v>
      </c>
      <c r="D61" s="17" t="s">
        <v>211</v>
      </c>
      <c r="E61" s="18" t="s">
        <v>212</v>
      </c>
      <c r="F61" s="19" t="s">
        <v>21</v>
      </c>
      <c r="G61" s="19">
        <v>11800</v>
      </c>
      <c r="H61" s="19">
        <v>9900</v>
      </c>
      <c r="I61" s="19"/>
      <c r="J61" s="20">
        <v>12388.356</v>
      </c>
      <c r="K61" s="20"/>
      <c r="L61" s="20"/>
      <c r="M61" s="21"/>
      <c r="N61" s="21"/>
      <c r="O61" s="22"/>
      <c r="P61" s="23"/>
      <c r="Q61" s="21">
        <v>0</v>
      </c>
      <c r="R61" s="21"/>
      <c r="S61" s="21"/>
      <c r="T61">
        <f t="shared" si="0"/>
        <v>0</v>
      </c>
      <c r="U61"/>
    </row>
    <row r="62" spans="1:21" ht="30" customHeight="1">
      <c r="A62" s="16" t="s">
        <v>213</v>
      </c>
      <c r="B62" s="16" t="s">
        <v>214</v>
      </c>
      <c r="C62" s="17" t="s">
        <v>215</v>
      </c>
      <c r="D62" s="17" t="s">
        <v>215</v>
      </c>
      <c r="E62" s="18" t="s">
        <v>216</v>
      </c>
      <c r="F62" s="19" t="s">
        <v>21</v>
      </c>
      <c r="G62" s="19">
        <v>5000</v>
      </c>
      <c r="H62" s="19">
        <v>5000</v>
      </c>
      <c r="I62" s="19"/>
      <c r="J62" s="19">
        <v>5100</v>
      </c>
      <c r="K62" s="19">
        <v>5000</v>
      </c>
      <c r="L62" s="19"/>
      <c r="M62" s="21"/>
      <c r="N62" s="21"/>
      <c r="O62" s="22"/>
      <c r="P62" s="23"/>
      <c r="Q62" s="21">
        <v>0</v>
      </c>
      <c r="R62" s="21"/>
      <c r="S62" s="21">
        <v>60</v>
      </c>
      <c r="T62">
        <f t="shared" si="0"/>
        <v>60</v>
      </c>
      <c r="U62" s="26">
        <f t="shared" si="4"/>
        <v>300000</v>
      </c>
    </row>
    <row r="63" spans="1:21" ht="30" hidden="1" customHeight="1">
      <c r="A63" s="16" t="s">
        <v>217</v>
      </c>
      <c r="B63" s="16"/>
      <c r="C63" s="17" t="s">
        <v>218</v>
      </c>
      <c r="D63" s="17" t="s">
        <v>218</v>
      </c>
      <c r="E63" s="18" t="s">
        <v>219</v>
      </c>
      <c r="F63" s="19" t="s">
        <v>21</v>
      </c>
      <c r="G63" s="19">
        <v>5000</v>
      </c>
      <c r="H63" s="19">
        <v>5000</v>
      </c>
      <c r="I63" s="19"/>
      <c r="J63" s="19">
        <v>5100</v>
      </c>
      <c r="K63" s="19"/>
      <c r="L63" s="19"/>
      <c r="M63" s="21"/>
      <c r="N63" s="21"/>
      <c r="O63" s="22"/>
      <c r="P63" s="23"/>
      <c r="Q63" s="21">
        <v>0</v>
      </c>
      <c r="R63" s="21"/>
      <c r="S63" s="21"/>
      <c r="T63">
        <f t="shared" si="0"/>
        <v>0</v>
      </c>
      <c r="U63"/>
    </row>
    <row r="64" spans="1:21" ht="30" hidden="1" customHeight="1">
      <c r="A64" s="16" t="s">
        <v>220</v>
      </c>
      <c r="B64" s="16"/>
      <c r="C64" s="17" t="s">
        <v>218</v>
      </c>
      <c r="D64" s="17" t="s">
        <v>221</v>
      </c>
      <c r="E64" s="18" t="s">
        <v>219</v>
      </c>
      <c r="F64" s="19" t="s">
        <v>21</v>
      </c>
      <c r="G64" s="19">
        <v>5000</v>
      </c>
      <c r="H64" s="19">
        <v>5000</v>
      </c>
      <c r="I64" s="19"/>
      <c r="J64" s="19">
        <v>5100</v>
      </c>
      <c r="K64" s="19"/>
      <c r="L64" s="19"/>
      <c r="M64" s="21"/>
      <c r="N64" s="21"/>
      <c r="O64" s="22"/>
      <c r="P64" s="23"/>
      <c r="Q64" s="21">
        <v>0</v>
      </c>
      <c r="R64" s="21"/>
      <c r="S64" s="21"/>
      <c r="T64">
        <f t="shared" si="0"/>
        <v>0</v>
      </c>
      <c r="U64"/>
    </row>
    <row r="65" spans="1:21" ht="30" customHeight="1">
      <c r="A65" s="16" t="s">
        <v>222</v>
      </c>
      <c r="B65" s="16" t="s">
        <v>214</v>
      </c>
      <c r="C65" s="17" t="s">
        <v>218</v>
      </c>
      <c r="D65" s="17" t="s">
        <v>223</v>
      </c>
      <c r="E65" s="18" t="s">
        <v>224</v>
      </c>
      <c r="F65" s="19" t="s">
        <v>21</v>
      </c>
      <c r="G65" s="19">
        <v>3000</v>
      </c>
      <c r="H65" s="19">
        <v>3000</v>
      </c>
      <c r="I65" s="19"/>
      <c r="J65" s="20">
        <v>3500</v>
      </c>
      <c r="K65" s="19">
        <v>3000</v>
      </c>
      <c r="L65" s="20"/>
      <c r="M65" s="21"/>
      <c r="N65" s="21"/>
      <c r="O65" s="22"/>
      <c r="P65" s="23"/>
      <c r="Q65" s="21">
        <v>0</v>
      </c>
      <c r="R65" s="21"/>
      <c r="S65" s="21">
        <v>30</v>
      </c>
      <c r="T65">
        <f t="shared" si="0"/>
        <v>30</v>
      </c>
      <c r="U65" s="26">
        <f t="shared" ref="U65" si="5">K65*T65</f>
        <v>90000</v>
      </c>
    </row>
    <row r="66" spans="1:21" ht="30" hidden="1" customHeight="1">
      <c r="A66" s="16" t="s">
        <v>225</v>
      </c>
      <c r="B66" s="16"/>
      <c r="C66" s="17" t="s">
        <v>218</v>
      </c>
      <c r="D66" s="17" t="s">
        <v>226</v>
      </c>
      <c r="E66" s="18" t="s">
        <v>86</v>
      </c>
      <c r="F66" s="19" t="s">
        <v>87</v>
      </c>
      <c r="G66" s="19">
        <v>0</v>
      </c>
      <c r="H66" s="19">
        <v>0</v>
      </c>
      <c r="I66" s="19"/>
      <c r="J66" s="19"/>
      <c r="K66" s="19"/>
      <c r="L66" s="19"/>
      <c r="M66" s="21"/>
      <c r="N66" s="21"/>
      <c r="O66" s="22"/>
      <c r="P66" s="23"/>
      <c r="Q66" s="21">
        <v>0</v>
      </c>
      <c r="R66" s="21"/>
      <c r="S66" s="21"/>
      <c r="T66">
        <f t="shared" si="0"/>
        <v>0</v>
      </c>
      <c r="U66"/>
    </row>
    <row r="67" spans="1:21" ht="30" hidden="1" customHeight="1">
      <c r="A67" s="16" t="s">
        <v>227</v>
      </c>
      <c r="B67" s="16"/>
      <c r="C67" s="17" t="s">
        <v>204</v>
      </c>
      <c r="D67" s="17" t="s">
        <v>46</v>
      </c>
      <c r="E67" s="18" t="s">
        <v>228</v>
      </c>
      <c r="F67" s="19" t="s">
        <v>21</v>
      </c>
      <c r="G67" s="19">
        <v>1430</v>
      </c>
      <c r="H67" s="19">
        <v>1430</v>
      </c>
      <c r="I67" s="19"/>
      <c r="J67" s="20">
        <v>2900</v>
      </c>
      <c r="K67" s="20"/>
      <c r="L67" s="20"/>
      <c r="M67" s="21"/>
      <c r="N67" s="21"/>
      <c r="O67" s="22"/>
      <c r="P67" s="23"/>
      <c r="Q67" s="21"/>
      <c r="R67" s="21"/>
      <c r="S67" s="21"/>
      <c r="T67">
        <f t="shared" ref="T67:T130" si="6">M67+N67+O67+P67+Q67+R67+S67</f>
        <v>0</v>
      </c>
      <c r="U67"/>
    </row>
    <row r="68" spans="1:21" ht="68.25" hidden="1" customHeight="1">
      <c r="A68" s="16" t="s">
        <v>229</v>
      </c>
      <c r="B68" s="16"/>
      <c r="C68" s="27" t="s">
        <v>204</v>
      </c>
      <c r="D68" s="17" t="s">
        <v>52</v>
      </c>
      <c r="E68" s="18" t="s">
        <v>230</v>
      </c>
      <c r="F68" s="19" t="s">
        <v>21</v>
      </c>
      <c r="G68" s="19">
        <v>910</v>
      </c>
      <c r="H68" s="19">
        <v>910</v>
      </c>
      <c r="I68" s="19">
        <f>J68/H68</f>
        <v>1.7692307692307692</v>
      </c>
      <c r="J68" s="20">
        <v>1610</v>
      </c>
      <c r="K68" s="12">
        <f>(H68+J68)/2</f>
        <v>1260</v>
      </c>
      <c r="L68" s="12">
        <f>J68/K68</f>
        <v>1.2777777777777777</v>
      </c>
      <c r="M68" s="21"/>
      <c r="N68" s="21"/>
      <c r="O68" s="22"/>
      <c r="P68" s="23"/>
      <c r="Q68" s="21"/>
      <c r="R68" s="21"/>
      <c r="S68" s="21"/>
      <c r="T68">
        <f t="shared" si="6"/>
        <v>0</v>
      </c>
      <c r="U68"/>
    </row>
    <row r="69" spans="1:21" ht="30" hidden="1" customHeight="1">
      <c r="A69" s="16" t="s">
        <v>231</v>
      </c>
      <c r="B69" s="16"/>
      <c r="C69" s="17" t="s">
        <v>204</v>
      </c>
      <c r="D69" s="17" t="s">
        <v>232</v>
      </c>
      <c r="E69" s="18" t="s">
        <v>232</v>
      </c>
      <c r="F69" s="19" t="s">
        <v>21</v>
      </c>
      <c r="G69" s="19">
        <v>1430</v>
      </c>
      <c r="H69" s="19">
        <v>1430</v>
      </c>
      <c r="I69" s="19"/>
      <c r="J69" s="19"/>
      <c r="K69" s="19"/>
      <c r="L69" s="19"/>
      <c r="M69" s="21"/>
      <c r="N69" s="21"/>
      <c r="O69" s="22"/>
      <c r="P69" s="23"/>
      <c r="Q69" s="21"/>
      <c r="R69" s="21"/>
      <c r="S69" s="21"/>
      <c r="T69">
        <f t="shared" si="6"/>
        <v>0</v>
      </c>
      <c r="U69"/>
    </row>
    <row r="70" spans="1:21" ht="30" hidden="1" customHeight="1">
      <c r="A70" s="16" t="s">
        <v>233</v>
      </c>
      <c r="B70" s="16"/>
      <c r="C70" s="17" t="s">
        <v>204</v>
      </c>
      <c r="D70" s="17" t="s">
        <v>234</v>
      </c>
      <c r="E70" s="18" t="s">
        <v>235</v>
      </c>
      <c r="F70" s="19" t="s">
        <v>21</v>
      </c>
      <c r="G70" s="19">
        <v>1170</v>
      </c>
      <c r="H70" s="19">
        <v>1170</v>
      </c>
      <c r="I70" s="19"/>
      <c r="J70" s="20">
        <v>1449</v>
      </c>
      <c r="K70" s="20"/>
      <c r="L70" s="20"/>
      <c r="M70" s="21"/>
      <c r="N70" s="21"/>
      <c r="O70" s="22"/>
      <c r="P70" s="23"/>
      <c r="Q70" s="21"/>
      <c r="R70" s="21"/>
      <c r="S70" s="21"/>
      <c r="T70">
        <f t="shared" si="6"/>
        <v>0</v>
      </c>
      <c r="U70"/>
    </row>
    <row r="71" spans="1:21" ht="30" customHeight="1">
      <c r="A71" s="16" t="s">
        <v>236</v>
      </c>
      <c r="B71" s="16" t="s">
        <v>237</v>
      </c>
      <c r="C71" s="17" t="s">
        <v>238</v>
      </c>
      <c r="D71" s="17" t="s">
        <v>238</v>
      </c>
      <c r="E71" s="18" t="s">
        <v>239</v>
      </c>
      <c r="F71" s="19" t="s">
        <v>21</v>
      </c>
      <c r="G71" s="19">
        <v>35000</v>
      </c>
      <c r="H71" s="19">
        <v>35000</v>
      </c>
      <c r="I71" s="19">
        <f>J71/H71</f>
        <v>0.98088571428571425</v>
      </c>
      <c r="J71" s="20">
        <v>34331</v>
      </c>
      <c r="K71" s="20">
        <v>34331</v>
      </c>
      <c r="L71" s="20"/>
      <c r="M71" s="21"/>
      <c r="N71" s="21"/>
      <c r="O71" s="22"/>
      <c r="P71" s="28">
        <v>15</v>
      </c>
      <c r="Q71" s="21"/>
      <c r="R71" s="21"/>
      <c r="S71" s="21"/>
      <c r="T71">
        <f t="shared" si="6"/>
        <v>15</v>
      </c>
      <c r="U71" s="26">
        <f t="shared" ref="U71:U84" si="7">K71*T71</f>
        <v>514965</v>
      </c>
    </row>
    <row r="72" spans="1:21" ht="30" customHeight="1">
      <c r="A72" s="16" t="s">
        <v>240</v>
      </c>
      <c r="B72" s="16" t="s">
        <v>237</v>
      </c>
      <c r="C72" s="17" t="s">
        <v>238</v>
      </c>
      <c r="D72" s="17" t="s">
        <v>128</v>
      </c>
      <c r="E72" s="18" t="s">
        <v>241</v>
      </c>
      <c r="F72" s="19" t="s">
        <v>87</v>
      </c>
      <c r="G72" s="19">
        <v>0</v>
      </c>
      <c r="H72" s="19">
        <v>0</v>
      </c>
      <c r="I72" s="19"/>
      <c r="J72" s="19"/>
      <c r="K72" s="19">
        <v>0</v>
      </c>
      <c r="L72" s="19"/>
      <c r="M72" s="21"/>
      <c r="N72" s="21"/>
      <c r="O72" s="22"/>
      <c r="P72" s="23">
        <v>1</v>
      </c>
      <c r="Q72" s="21"/>
      <c r="R72" s="21"/>
      <c r="S72" s="21"/>
      <c r="T72">
        <f t="shared" si="6"/>
        <v>1</v>
      </c>
      <c r="U72" s="26">
        <f t="shared" si="7"/>
        <v>0</v>
      </c>
    </row>
    <row r="73" spans="1:21" ht="30" customHeight="1">
      <c r="A73" s="16" t="s">
        <v>242</v>
      </c>
      <c r="B73" s="16" t="s">
        <v>243</v>
      </c>
      <c r="C73" s="17" t="s">
        <v>244</v>
      </c>
      <c r="D73" s="25" t="s">
        <v>244</v>
      </c>
      <c r="E73" s="18" t="s">
        <v>245</v>
      </c>
      <c r="F73" s="19" t="s">
        <v>21</v>
      </c>
      <c r="G73" s="19">
        <v>5400</v>
      </c>
      <c r="H73" s="19">
        <v>5400</v>
      </c>
      <c r="I73" s="19">
        <f t="shared" ref="I73:I84" si="8">J73/H73</f>
        <v>0.96296296296296291</v>
      </c>
      <c r="J73" s="20">
        <v>5200</v>
      </c>
      <c r="K73" s="20">
        <v>5200</v>
      </c>
      <c r="L73" s="20"/>
      <c r="M73" s="21">
        <v>100</v>
      </c>
      <c r="N73" s="21"/>
      <c r="O73" s="22"/>
      <c r="P73" s="23"/>
      <c r="Q73" s="21"/>
      <c r="R73" s="21"/>
      <c r="S73" s="21"/>
      <c r="T73">
        <f t="shared" si="6"/>
        <v>100</v>
      </c>
      <c r="U73" s="26">
        <f t="shared" si="7"/>
        <v>520000</v>
      </c>
    </row>
    <row r="74" spans="1:21" ht="30" customHeight="1">
      <c r="A74" s="16" t="s">
        <v>246</v>
      </c>
      <c r="B74" s="16" t="s">
        <v>247</v>
      </c>
      <c r="C74" s="17" t="s">
        <v>248</v>
      </c>
      <c r="D74" s="25" t="s">
        <v>248</v>
      </c>
      <c r="E74" s="18" t="s">
        <v>249</v>
      </c>
      <c r="F74" s="19" t="s">
        <v>21</v>
      </c>
      <c r="G74" s="19">
        <v>4090.2959999999998</v>
      </c>
      <c r="H74" s="19">
        <v>3408.58</v>
      </c>
      <c r="I74" s="19">
        <f t="shared" si="8"/>
        <v>1</v>
      </c>
      <c r="J74" s="20">
        <v>3408.58</v>
      </c>
      <c r="K74" s="20">
        <v>3408.58</v>
      </c>
      <c r="L74" s="20"/>
      <c r="M74" s="21">
        <v>200</v>
      </c>
      <c r="N74" s="21"/>
      <c r="O74" s="22"/>
      <c r="P74" s="23"/>
      <c r="Q74" s="21"/>
      <c r="R74" s="21"/>
      <c r="S74" s="21"/>
      <c r="T74">
        <f t="shared" si="6"/>
        <v>200</v>
      </c>
      <c r="U74" s="26">
        <f t="shared" si="7"/>
        <v>681716</v>
      </c>
    </row>
    <row r="75" spans="1:21" ht="30" customHeight="1">
      <c r="A75" s="16" t="s">
        <v>250</v>
      </c>
      <c r="B75" s="16" t="s">
        <v>247</v>
      </c>
      <c r="C75" s="17" t="s">
        <v>251</v>
      </c>
      <c r="D75" s="25" t="s">
        <v>251</v>
      </c>
      <c r="E75" s="18" t="s">
        <v>252</v>
      </c>
      <c r="F75" s="19" t="s">
        <v>21</v>
      </c>
      <c r="G75" s="19">
        <v>5195.0976000000001</v>
      </c>
      <c r="H75" s="19">
        <v>4329.2479999999996</v>
      </c>
      <c r="I75" s="19">
        <f t="shared" si="8"/>
        <v>0.76225709407268893</v>
      </c>
      <c r="J75" s="20">
        <v>3300</v>
      </c>
      <c r="K75" s="20">
        <v>3300</v>
      </c>
      <c r="L75" s="20"/>
      <c r="M75" s="21">
        <v>20</v>
      </c>
      <c r="N75" s="21"/>
      <c r="O75" s="22"/>
      <c r="P75" s="23"/>
      <c r="Q75" s="21"/>
      <c r="R75" s="21"/>
      <c r="S75" s="21"/>
      <c r="T75">
        <f t="shared" si="6"/>
        <v>20</v>
      </c>
      <c r="U75" s="26">
        <f t="shared" si="7"/>
        <v>66000</v>
      </c>
    </row>
    <row r="76" spans="1:21" ht="30" customHeight="1">
      <c r="A76" s="16" t="s">
        <v>253</v>
      </c>
      <c r="B76" s="16" t="s">
        <v>254</v>
      </c>
      <c r="C76" s="17" t="s">
        <v>255</v>
      </c>
      <c r="D76" s="25" t="s">
        <v>255</v>
      </c>
      <c r="E76" s="18" t="s">
        <v>255</v>
      </c>
      <c r="F76" s="19" t="s">
        <v>21</v>
      </c>
      <c r="G76" s="19">
        <v>1485</v>
      </c>
      <c r="H76" s="19">
        <v>1375</v>
      </c>
      <c r="I76" s="19">
        <f t="shared" si="8"/>
        <v>0.69090909090909092</v>
      </c>
      <c r="J76" s="19">
        <v>950</v>
      </c>
      <c r="K76" s="19">
        <v>950</v>
      </c>
      <c r="L76" s="19"/>
      <c r="M76" s="21">
        <v>10</v>
      </c>
      <c r="N76" s="21"/>
      <c r="O76" s="22"/>
      <c r="P76" s="23"/>
      <c r="Q76" s="21"/>
      <c r="R76" s="21"/>
      <c r="S76" s="21"/>
      <c r="T76">
        <f t="shared" si="6"/>
        <v>10</v>
      </c>
      <c r="U76" s="26">
        <f t="shared" si="7"/>
        <v>9500</v>
      </c>
    </row>
    <row r="77" spans="1:21" ht="30" customHeight="1">
      <c r="A77" s="16" t="s">
        <v>256</v>
      </c>
      <c r="B77" s="16" t="s">
        <v>257</v>
      </c>
      <c r="C77" s="17" t="s">
        <v>258</v>
      </c>
      <c r="D77" s="25" t="s">
        <v>258</v>
      </c>
      <c r="E77" s="18" t="s">
        <v>259</v>
      </c>
      <c r="F77" s="19" t="s">
        <v>21</v>
      </c>
      <c r="G77" s="19">
        <v>6720</v>
      </c>
      <c r="H77" s="19">
        <v>5600</v>
      </c>
      <c r="I77" s="19">
        <f t="shared" si="8"/>
        <v>0</v>
      </c>
      <c r="J77" s="19"/>
      <c r="K77" s="19">
        <v>5600</v>
      </c>
      <c r="L77" s="19"/>
      <c r="M77" s="21">
        <v>2</v>
      </c>
      <c r="N77" s="21"/>
      <c r="O77" s="22"/>
      <c r="P77" s="23"/>
      <c r="Q77" s="21"/>
      <c r="R77" s="21"/>
      <c r="S77" s="21"/>
      <c r="T77">
        <f t="shared" si="6"/>
        <v>2</v>
      </c>
      <c r="U77" s="26">
        <f t="shared" si="7"/>
        <v>11200</v>
      </c>
    </row>
    <row r="78" spans="1:21" ht="30" customHeight="1">
      <c r="A78" s="16" t="s">
        <v>260</v>
      </c>
      <c r="B78" s="16" t="s">
        <v>261</v>
      </c>
      <c r="C78" s="17" t="s">
        <v>258</v>
      </c>
      <c r="D78" s="25" t="s">
        <v>258</v>
      </c>
      <c r="E78" s="18" t="s">
        <v>262</v>
      </c>
      <c r="F78" s="19" t="s">
        <v>21</v>
      </c>
      <c r="G78" s="19">
        <v>6720</v>
      </c>
      <c r="H78" s="19">
        <v>5600</v>
      </c>
      <c r="I78" s="19">
        <f t="shared" si="8"/>
        <v>0</v>
      </c>
      <c r="J78" s="19"/>
      <c r="K78" s="19">
        <v>5600</v>
      </c>
      <c r="L78" s="19"/>
      <c r="M78" s="21">
        <v>2</v>
      </c>
      <c r="N78" s="21"/>
      <c r="O78" s="22"/>
      <c r="P78" s="23"/>
      <c r="Q78" s="21"/>
      <c r="R78" s="21"/>
      <c r="S78" s="21"/>
      <c r="T78">
        <f t="shared" si="6"/>
        <v>2</v>
      </c>
      <c r="U78" s="26">
        <f>K78*T78</f>
        <v>11200</v>
      </c>
    </row>
    <row r="79" spans="1:21" ht="30" customHeight="1">
      <c r="A79" s="16" t="s">
        <v>263</v>
      </c>
      <c r="B79" s="16" t="s">
        <v>264</v>
      </c>
      <c r="C79" s="17" t="s">
        <v>265</v>
      </c>
      <c r="D79" s="25" t="s">
        <v>265</v>
      </c>
      <c r="E79" s="18" t="s">
        <v>266</v>
      </c>
      <c r="F79" s="19" t="s">
        <v>21</v>
      </c>
      <c r="G79" s="19">
        <v>6200</v>
      </c>
      <c r="H79" s="19">
        <v>6200</v>
      </c>
      <c r="I79" s="19">
        <f t="shared" si="8"/>
        <v>1.0483870967741935</v>
      </c>
      <c r="J79" s="20">
        <v>6500</v>
      </c>
      <c r="K79" s="19">
        <v>6200</v>
      </c>
      <c r="L79" s="20"/>
      <c r="M79" s="21">
        <v>10</v>
      </c>
      <c r="N79" s="21"/>
      <c r="O79" s="22">
        <v>10</v>
      </c>
      <c r="P79" s="23"/>
      <c r="Q79" s="21"/>
      <c r="R79" s="21"/>
      <c r="S79" s="21"/>
      <c r="T79">
        <f t="shared" si="6"/>
        <v>20</v>
      </c>
      <c r="U79" s="26">
        <f t="shared" si="7"/>
        <v>124000</v>
      </c>
    </row>
    <row r="80" spans="1:21" ht="30" customHeight="1">
      <c r="A80" s="16" t="s">
        <v>267</v>
      </c>
      <c r="B80" s="16" t="s">
        <v>268</v>
      </c>
      <c r="C80" s="17" t="s">
        <v>269</v>
      </c>
      <c r="D80" s="25" t="s">
        <v>269</v>
      </c>
      <c r="E80" s="18" t="s">
        <v>270</v>
      </c>
      <c r="F80" s="19" t="s">
        <v>21</v>
      </c>
      <c r="G80" s="19">
        <v>6200</v>
      </c>
      <c r="H80" s="19">
        <v>6200</v>
      </c>
      <c r="I80" s="19">
        <f t="shared" si="8"/>
        <v>1.0483870967741935</v>
      </c>
      <c r="J80" s="20">
        <v>6500</v>
      </c>
      <c r="K80" s="19">
        <v>6200</v>
      </c>
      <c r="L80" s="20"/>
      <c r="M80" s="21">
        <v>10</v>
      </c>
      <c r="N80" s="21"/>
      <c r="O80" s="22">
        <v>20</v>
      </c>
      <c r="P80" s="23"/>
      <c r="Q80" s="21"/>
      <c r="R80" s="21"/>
      <c r="S80" s="21"/>
      <c r="T80">
        <f t="shared" si="6"/>
        <v>30</v>
      </c>
      <c r="U80" s="26">
        <f t="shared" si="7"/>
        <v>186000</v>
      </c>
    </row>
    <row r="81" spans="1:21" ht="30" customHeight="1">
      <c r="A81" s="16" t="s">
        <v>271</v>
      </c>
      <c r="B81" s="16" t="s">
        <v>272</v>
      </c>
      <c r="C81" s="17" t="s">
        <v>273</v>
      </c>
      <c r="D81" s="25" t="s">
        <v>273</v>
      </c>
      <c r="E81" s="18" t="s">
        <v>274</v>
      </c>
      <c r="F81" s="19" t="s">
        <v>21</v>
      </c>
      <c r="G81" s="19">
        <v>6200</v>
      </c>
      <c r="H81" s="19">
        <v>6200</v>
      </c>
      <c r="I81" s="19">
        <f t="shared" si="8"/>
        <v>1.0483870967741935</v>
      </c>
      <c r="J81" s="20">
        <v>6500</v>
      </c>
      <c r="K81" s="19">
        <v>6200</v>
      </c>
      <c r="L81" s="20"/>
      <c r="M81" s="21">
        <v>5</v>
      </c>
      <c r="N81" s="21"/>
      <c r="O81" s="22">
        <v>5</v>
      </c>
      <c r="P81" s="23"/>
      <c r="Q81" s="21"/>
      <c r="R81" s="21"/>
      <c r="S81" s="21"/>
      <c r="T81">
        <f t="shared" si="6"/>
        <v>10</v>
      </c>
      <c r="U81" s="26">
        <f t="shared" si="7"/>
        <v>62000</v>
      </c>
    </row>
    <row r="82" spans="1:21" ht="30" customHeight="1">
      <c r="A82" s="16" t="s">
        <v>275</v>
      </c>
      <c r="B82" s="16" t="s">
        <v>276</v>
      </c>
      <c r="C82" s="17" t="s">
        <v>277</v>
      </c>
      <c r="D82" s="17" t="s">
        <v>277</v>
      </c>
      <c r="E82" s="18" t="s">
        <v>278</v>
      </c>
      <c r="F82" s="19" t="s">
        <v>21</v>
      </c>
      <c r="G82" s="19">
        <v>6200</v>
      </c>
      <c r="H82" s="19">
        <v>6200</v>
      </c>
      <c r="I82" s="19">
        <f t="shared" si="8"/>
        <v>1.0483870967741935</v>
      </c>
      <c r="J82" s="20">
        <v>6500</v>
      </c>
      <c r="K82" s="19">
        <v>6200</v>
      </c>
      <c r="L82" s="20"/>
      <c r="M82" s="21"/>
      <c r="N82" s="21"/>
      <c r="O82" s="22">
        <v>5</v>
      </c>
      <c r="P82" s="23"/>
      <c r="Q82" s="21"/>
      <c r="R82" s="21"/>
      <c r="S82" s="21"/>
      <c r="T82">
        <f t="shared" si="6"/>
        <v>5</v>
      </c>
      <c r="U82" s="26">
        <f t="shared" si="7"/>
        <v>31000</v>
      </c>
    </row>
    <row r="83" spans="1:21" ht="30" customHeight="1">
      <c r="A83" s="16" t="s">
        <v>279</v>
      </c>
      <c r="B83" s="16" t="s">
        <v>280</v>
      </c>
      <c r="C83" s="17" t="s">
        <v>281</v>
      </c>
      <c r="D83" s="25" t="s">
        <v>281</v>
      </c>
      <c r="E83" s="18" t="s">
        <v>282</v>
      </c>
      <c r="F83" s="19" t="s">
        <v>21</v>
      </c>
      <c r="G83" s="19">
        <v>4573.8</v>
      </c>
      <c r="H83" s="19">
        <v>3811.5</v>
      </c>
      <c r="I83" s="19">
        <f t="shared" si="8"/>
        <v>0</v>
      </c>
      <c r="J83" s="19"/>
      <c r="K83" s="19">
        <v>3811.5</v>
      </c>
      <c r="L83" s="19"/>
      <c r="M83" s="21">
        <v>1</v>
      </c>
      <c r="N83" s="21"/>
      <c r="O83" s="22"/>
      <c r="P83" s="23"/>
      <c r="Q83" s="21"/>
      <c r="R83" s="21"/>
      <c r="S83" s="21"/>
      <c r="T83">
        <f t="shared" si="6"/>
        <v>1</v>
      </c>
      <c r="U83" s="26">
        <f t="shared" si="7"/>
        <v>3811.5</v>
      </c>
    </row>
    <row r="84" spans="1:21" ht="30" customHeight="1">
      <c r="A84" s="16" t="s">
        <v>283</v>
      </c>
      <c r="B84" s="16" t="s">
        <v>284</v>
      </c>
      <c r="C84" s="17" t="s">
        <v>285</v>
      </c>
      <c r="D84" s="17" t="s">
        <v>285</v>
      </c>
      <c r="E84" s="18" t="s">
        <v>286</v>
      </c>
      <c r="F84" s="19" t="s">
        <v>21</v>
      </c>
      <c r="G84" s="19">
        <v>18000</v>
      </c>
      <c r="H84" s="19">
        <v>15000</v>
      </c>
      <c r="I84" s="19">
        <f t="shared" si="8"/>
        <v>0</v>
      </c>
      <c r="J84" s="19"/>
      <c r="K84" s="19">
        <v>15000</v>
      </c>
      <c r="L84" s="19"/>
      <c r="M84" s="21"/>
      <c r="N84" s="21">
        <v>3</v>
      </c>
      <c r="O84" s="22"/>
      <c r="P84" s="23"/>
      <c r="Q84" s="21"/>
      <c r="R84" s="21"/>
      <c r="S84" s="21"/>
      <c r="T84">
        <f t="shared" si="6"/>
        <v>3</v>
      </c>
      <c r="U84" s="26">
        <f t="shared" si="7"/>
        <v>45000</v>
      </c>
    </row>
    <row r="85" spans="1:21" ht="30" hidden="1" customHeight="1">
      <c r="A85" s="16" t="s">
        <v>287</v>
      </c>
      <c r="B85" s="16"/>
      <c r="C85" s="17" t="s">
        <v>288</v>
      </c>
      <c r="D85" s="17" t="s">
        <v>288</v>
      </c>
      <c r="E85" s="18" t="s">
        <v>289</v>
      </c>
      <c r="F85" s="19" t="s">
        <v>21</v>
      </c>
      <c r="G85" s="19">
        <v>8400</v>
      </c>
      <c r="H85" s="19">
        <v>7000</v>
      </c>
      <c r="I85" s="19"/>
      <c r="J85" s="19"/>
      <c r="K85" s="19"/>
      <c r="L85" s="19"/>
      <c r="M85" s="21"/>
      <c r="N85" s="21"/>
      <c r="O85" s="22"/>
      <c r="P85" s="23"/>
      <c r="Q85" s="21"/>
      <c r="R85" s="21"/>
      <c r="S85" s="21"/>
      <c r="T85">
        <f t="shared" si="6"/>
        <v>0</v>
      </c>
      <c r="U85"/>
    </row>
    <row r="86" spans="1:21" ht="30" hidden="1" customHeight="1">
      <c r="A86" s="16" t="s">
        <v>290</v>
      </c>
      <c r="B86" s="16"/>
      <c r="C86" s="17" t="s">
        <v>291</v>
      </c>
      <c r="D86" s="17" t="s">
        <v>291</v>
      </c>
      <c r="E86" s="18" t="s">
        <v>292</v>
      </c>
      <c r="F86" s="19" t="s">
        <v>21</v>
      </c>
      <c r="G86" s="19">
        <v>3744</v>
      </c>
      <c r="H86" s="19">
        <v>3120</v>
      </c>
      <c r="I86" s="19"/>
      <c r="J86" s="20">
        <v>2964</v>
      </c>
      <c r="K86" s="20"/>
      <c r="L86" s="20"/>
      <c r="M86" s="21"/>
      <c r="N86" s="21"/>
      <c r="O86" s="22"/>
      <c r="P86" s="23"/>
      <c r="Q86" s="21"/>
      <c r="R86" s="21"/>
      <c r="S86" s="21"/>
      <c r="T86">
        <f t="shared" si="6"/>
        <v>0</v>
      </c>
      <c r="U86"/>
    </row>
    <row r="87" spans="1:21" ht="30" hidden="1" customHeight="1">
      <c r="A87" s="16" t="s">
        <v>293</v>
      </c>
      <c r="B87" s="16"/>
      <c r="C87" s="17" t="s">
        <v>294</v>
      </c>
      <c r="D87" s="17" t="s">
        <v>294</v>
      </c>
      <c r="E87" s="18" t="s">
        <v>295</v>
      </c>
      <c r="F87" s="19" t="s">
        <v>21</v>
      </c>
      <c r="G87" s="19">
        <v>2993.76</v>
      </c>
      <c r="H87" s="19">
        <v>2494.8000000000002</v>
      </c>
      <c r="I87" s="19"/>
      <c r="J87" s="20">
        <v>2257.1999999999998</v>
      </c>
      <c r="K87" s="20"/>
      <c r="L87" s="20"/>
      <c r="M87" s="21"/>
      <c r="N87" s="21"/>
      <c r="O87" s="22"/>
      <c r="P87" s="23"/>
      <c r="Q87" s="21"/>
      <c r="R87" s="21"/>
      <c r="S87" s="21"/>
      <c r="T87">
        <f t="shared" si="6"/>
        <v>0</v>
      </c>
      <c r="U87"/>
    </row>
    <row r="88" spans="1:21" ht="30" hidden="1" customHeight="1">
      <c r="A88" s="16" t="s">
        <v>296</v>
      </c>
      <c r="B88" s="16"/>
      <c r="C88" s="17" t="s">
        <v>294</v>
      </c>
      <c r="D88" s="17" t="s">
        <v>297</v>
      </c>
      <c r="E88" s="18" t="s">
        <v>298</v>
      </c>
      <c r="F88" s="19" t="s">
        <v>21</v>
      </c>
      <c r="G88" s="19">
        <v>1663.2</v>
      </c>
      <c r="H88" s="19">
        <v>1386</v>
      </c>
      <c r="I88" s="19"/>
      <c r="J88" s="20">
        <v>1254</v>
      </c>
      <c r="K88" s="20"/>
      <c r="L88" s="20"/>
      <c r="M88" s="21"/>
      <c r="N88" s="21"/>
      <c r="O88" s="22"/>
      <c r="P88" s="23"/>
      <c r="Q88" s="21"/>
      <c r="R88" s="21"/>
      <c r="S88" s="21"/>
      <c r="T88">
        <f t="shared" si="6"/>
        <v>0</v>
      </c>
      <c r="U88"/>
    </row>
    <row r="89" spans="1:21" ht="30" customHeight="1">
      <c r="A89" s="16" t="s">
        <v>299</v>
      </c>
      <c r="B89" s="16" t="s">
        <v>300</v>
      </c>
      <c r="C89" s="17" t="s">
        <v>294</v>
      </c>
      <c r="D89" s="17" t="s">
        <v>301</v>
      </c>
      <c r="E89" s="18" t="s">
        <v>302</v>
      </c>
      <c r="F89" s="19" t="s">
        <v>21</v>
      </c>
      <c r="G89" s="19">
        <v>997.92</v>
      </c>
      <c r="H89" s="19">
        <v>831.6</v>
      </c>
      <c r="I89" s="19">
        <f>J89/H89</f>
        <v>0.90476190476190466</v>
      </c>
      <c r="J89" s="19">
        <v>752.4</v>
      </c>
      <c r="K89" s="19">
        <v>752.4</v>
      </c>
      <c r="L89" s="19"/>
      <c r="M89" s="21"/>
      <c r="N89" s="21"/>
      <c r="O89" s="22"/>
      <c r="P89" s="23"/>
      <c r="Q89" s="21"/>
      <c r="R89" s="21">
        <v>2</v>
      </c>
      <c r="S89" s="21"/>
      <c r="T89">
        <f t="shared" si="6"/>
        <v>2</v>
      </c>
      <c r="U89" s="26">
        <f>K89*T89</f>
        <v>1504.8</v>
      </c>
    </row>
    <row r="90" spans="1:21" ht="30" hidden="1" customHeight="1">
      <c r="A90" s="16" t="s">
        <v>303</v>
      </c>
      <c r="B90" s="16"/>
      <c r="C90" s="17" t="s">
        <v>294</v>
      </c>
      <c r="D90" s="17" t="s">
        <v>304</v>
      </c>
      <c r="E90" s="18" t="s">
        <v>305</v>
      </c>
      <c r="F90" s="19" t="s">
        <v>21</v>
      </c>
      <c r="G90" s="19">
        <v>3991.68</v>
      </c>
      <c r="H90" s="19">
        <v>3326.4</v>
      </c>
      <c r="I90" s="19"/>
      <c r="J90" s="19"/>
      <c r="K90" s="19"/>
      <c r="L90" s="19"/>
      <c r="M90" s="21"/>
      <c r="N90" s="21"/>
      <c r="O90" s="22"/>
      <c r="P90" s="23"/>
      <c r="Q90" s="21"/>
      <c r="R90" s="21"/>
      <c r="S90" s="21"/>
      <c r="T90">
        <f t="shared" si="6"/>
        <v>0</v>
      </c>
      <c r="U90"/>
    </row>
    <row r="91" spans="1:21" ht="30" hidden="1" customHeight="1">
      <c r="A91" s="16" t="s">
        <v>306</v>
      </c>
      <c r="B91" s="16"/>
      <c r="C91" s="17" t="s">
        <v>294</v>
      </c>
      <c r="D91" s="17" t="s">
        <v>307</v>
      </c>
      <c r="E91" s="18" t="s">
        <v>308</v>
      </c>
      <c r="F91" s="19" t="s">
        <v>21</v>
      </c>
      <c r="G91" s="19">
        <v>9979.2000000000007</v>
      </c>
      <c r="H91" s="19">
        <v>8316</v>
      </c>
      <c r="I91" s="19"/>
      <c r="J91" s="20">
        <v>8030.3936000000003</v>
      </c>
      <c r="K91" s="20"/>
      <c r="L91" s="20"/>
      <c r="M91" s="21"/>
      <c r="N91" s="21"/>
      <c r="O91" s="22"/>
      <c r="P91" s="23"/>
      <c r="Q91" s="21"/>
      <c r="R91" s="21"/>
      <c r="S91" s="21"/>
      <c r="T91">
        <f t="shared" si="6"/>
        <v>0</v>
      </c>
      <c r="U91"/>
    </row>
    <row r="92" spans="1:21" ht="30" hidden="1" customHeight="1">
      <c r="A92" s="16" t="s">
        <v>309</v>
      </c>
      <c r="B92" s="16"/>
      <c r="C92" s="17" t="s">
        <v>310</v>
      </c>
      <c r="D92" s="17" t="s">
        <v>310</v>
      </c>
      <c r="E92" s="18" t="s">
        <v>311</v>
      </c>
      <c r="F92" s="19" t="s">
        <v>21</v>
      </c>
      <c r="G92" s="19">
        <v>1108.8</v>
      </c>
      <c r="H92" s="19">
        <v>924</v>
      </c>
      <c r="I92" s="19"/>
      <c r="J92" s="19"/>
      <c r="K92" s="19"/>
      <c r="L92" s="19"/>
      <c r="M92" s="21"/>
      <c r="N92" s="21"/>
      <c r="O92" s="22"/>
      <c r="P92" s="23"/>
      <c r="Q92" s="21"/>
      <c r="R92" s="21"/>
      <c r="S92" s="21"/>
      <c r="T92">
        <f t="shared" si="6"/>
        <v>0</v>
      </c>
      <c r="U92"/>
    </row>
    <row r="93" spans="1:21" ht="30" customHeight="1">
      <c r="A93" s="16" t="s">
        <v>312</v>
      </c>
      <c r="B93" s="16" t="s">
        <v>313</v>
      </c>
      <c r="C93" s="17" t="s">
        <v>314</v>
      </c>
      <c r="D93" s="25" t="s">
        <v>314</v>
      </c>
      <c r="E93" s="18" t="s">
        <v>315</v>
      </c>
      <c r="F93" s="19" t="s">
        <v>21</v>
      </c>
      <c r="G93" s="19">
        <v>5700</v>
      </c>
      <c r="H93" s="19">
        <v>5700</v>
      </c>
      <c r="I93" s="19">
        <f t="shared" ref="I93:I104" si="9">J93/H93</f>
        <v>0.94736842105263153</v>
      </c>
      <c r="J93" s="20">
        <v>5400</v>
      </c>
      <c r="K93" s="20">
        <v>5400</v>
      </c>
      <c r="L93" s="20"/>
      <c r="M93" s="21">
        <v>50</v>
      </c>
      <c r="N93" s="21">
        <v>3</v>
      </c>
      <c r="O93" s="22">
        <v>5</v>
      </c>
      <c r="P93" s="23"/>
      <c r="Q93" s="21">
        <v>20</v>
      </c>
      <c r="R93" s="21"/>
      <c r="S93" s="21"/>
      <c r="T93">
        <f t="shared" si="6"/>
        <v>78</v>
      </c>
      <c r="U93" s="26">
        <f t="shared" ref="U93:U104" si="10">K93*T93</f>
        <v>421200</v>
      </c>
    </row>
    <row r="94" spans="1:21" ht="30" customHeight="1">
      <c r="A94" s="16" t="s">
        <v>316</v>
      </c>
      <c r="B94" s="16" t="s">
        <v>317</v>
      </c>
      <c r="C94" s="17" t="s">
        <v>318</v>
      </c>
      <c r="D94" s="17" t="s">
        <v>318</v>
      </c>
      <c r="E94" s="18" t="s">
        <v>319</v>
      </c>
      <c r="F94" s="19" t="s">
        <v>21</v>
      </c>
      <c r="G94" s="19">
        <v>19500</v>
      </c>
      <c r="H94" s="19">
        <v>19500</v>
      </c>
      <c r="I94" s="19">
        <f t="shared" si="9"/>
        <v>0.84615384615384615</v>
      </c>
      <c r="J94" s="20">
        <v>16500</v>
      </c>
      <c r="K94" s="20">
        <v>16500</v>
      </c>
      <c r="L94" s="20"/>
      <c r="M94" s="21"/>
      <c r="N94" s="21"/>
      <c r="O94" s="22"/>
      <c r="P94" s="23"/>
      <c r="Q94" s="21">
        <v>2</v>
      </c>
      <c r="R94" s="21"/>
      <c r="S94" s="21"/>
      <c r="T94">
        <f t="shared" si="6"/>
        <v>2</v>
      </c>
      <c r="U94" s="26">
        <f>K94*T94</f>
        <v>33000</v>
      </c>
    </row>
    <row r="95" spans="1:21" ht="30" customHeight="1">
      <c r="A95" s="16" t="s">
        <v>320</v>
      </c>
      <c r="B95" s="16" t="s">
        <v>317</v>
      </c>
      <c r="C95" s="17" t="s">
        <v>318</v>
      </c>
      <c r="D95" s="17" t="s">
        <v>321</v>
      </c>
      <c r="E95" s="18" t="s">
        <v>322</v>
      </c>
      <c r="F95" s="19" t="s">
        <v>21</v>
      </c>
      <c r="G95" s="19">
        <v>140</v>
      </c>
      <c r="H95" s="19">
        <v>140</v>
      </c>
      <c r="I95" s="19">
        <f t="shared" si="9"/>
        <v>1</v>
      </c>
      <c r="J95" s="19">
        <v>140</v>
      </c>
      <c r="K95" s="19">
        <v>140</v>
      </c>
      <c r="L95" s="19"/>
      <c r="M95" s="21"/>
      <c r="N95" s="21"/>
      <c r="O95" s="22"/>
      <c r="P95" s="23"/>
      <c r="Q95" s="21">
        <v>100</v>
      </c>
      <c r="R95" s="21"/>
      <c r="S95" s="21"/>
      <c r="T95">
        <f t="shared" si="6"/>
        <v>100</v>
      </c>
      <c r="U95" s="26">
        <f t="shared" si="10"/>
        <v>14000</v>
      </c>
    </row>
    <row r="96" spans="1:21" ht="30" customHeight="1">
      <c r="A96" s="16" t="s">
        <v>323</v>
      </c>
      <c r="B96" s="16" t="s">
        <v>324</v>
      </c>
      <c r="C96" s="17" t="s">
        <v>325</v>
      </c>
      <c r="D96" s="17" t="s">
        <v>325</v>
      </c>
      <c r="E96" s="18" t="s">
        <v>326</v>
      </c>
      <c r="F96" s="19" t="s">
        <v>21</v>
      </c>
      <c r="G96" s="19">
        <v>1140</v>
      </c>
      <c r="H96" s="19">
        <v>950</v>
      </c>
      <c r="I96" s="19">
        <f t="shared" si="9"/>
        <v>1.0473684210526315</v>
      </c>
      <c r="J96" s="19">
        <v>995</v>
      </c>
      <c r="K96" s="19">
        <v>950</v>
      </c>
      <c r="L96" s="19"/>
      <c r="M96" s="21"/>
      <c r="N96" s="21"/>
      <c r="O96" s="22"/>
      <c r="P96" s="23"/>
      <c r="Q96" s="21">
        <v>100</v>
      </c>
      <c r="R96" s="21"/>
      <c r="S96" s="21"/>
      <c r="T96">
        <f t="shared" si="6"/>
        <v>100</v>
      </c>
      <c r="U96" s="26">
        <f t="shared" si="10"/>
        <v>95000</v>
      </c>
    </row>
    <row r="97" spans="1:21" ht="30" customHeight="1">
      <c r="A97" s="16" t="s">
        <v>327</v>
      </c>
      <c r="B97" s="16" t="s">
        <v>328</v>
      </c>
      <c r="C97" s="17" t="s">
        <v>329</v>
      </c>
      <c r="D97" s="17" t="s">
        <v>329</v>
      </c>
      <c r="E97" s="18" t="s">
        <v>330</v>
      </c>
      <c r="F97" s="19" t="s">
        <v>21</v>
      </c>
      <c r="G97" s="19">
        <v>193.32</v>
      </c>
      <c r="H97" s="19">
        <v>179</v>
      </c>
      <c r="I97" s="19">
        <f t="shared" si="9"/>
        <v>0.7988826815642458</v>
      </c>
      <c r="J97" s="19">
        <v>143</v>
      </c>
      <c r="K97" s="19">
        <v>143</v>
      </c>
      <c r="L97" s="19"/>
      <c r="M97" s="21"/>
      <c r="N97" s="21"/>
      <c r="O97" s="22">
        <v>80</v>
      </c>
      <c r="P97" s="23"/>
      <c r="Q97" s="21">
        <v>15</v>
      </c>
      <c r="R97" s="21"/>
      <c r="S97" s="21"/>
      <c r="T97">
        <f t="shared" si="6"/>
        <v>95</v>
      </c>
      <c r="U97" s="26">
        <f t="shared" si="10"/>
        <v>13585</v>
      </c>
    </row>
    <row r="98" spans="1:21" ht="40.5" customHeight="1">
      <c r="A98" s="16" t="s">
        <v>331</v>
      </c>
      <c r="B98" s="16" t="s">
        <v>332</v>
      </c>
      <c r="C98" s="17" t="s">
        <v>333</v>
      </c>
      <c r="D98" s="25" t="s">
        <v>333</v>
      </c>
      <c r="E98" s="18" t="s">
        <v>334</v>
      </c>
      <c r="F98" s="19" t="s">
        <v>21</v>
      </c>
      <c r="G98" s="19">
        <v>11808</v>
      </c>
      <c r="H98" s="19">
        <v>9840</v>
      </c>
      <c r="I98" s="19">
        <f t="shared" si="9"/>
        <v>0.95833333333333337</v>
      </c>
      <c r="J98" s="20">
        <v>9430</v>
      </c>
      <c r="K98" s="20">
        <v>9430</v>
      </c>
      <c r="L98" s="20"/>
      <c r="M98" s="21">
        <v>2</v>
      </c>
      <c r="N98" s="21">
        <v>5</v>
      </c>
      <c r="O98" s="22"/>
      <c r="P98" s="23"/>
      <c r="Q98" s="21"/>
      <c r="R98" s="21"/>
      <c r="S98" s="21"/>
      <c r="T98">
        <f t="shared" si="6"/>
        <v>7</v>
      </c>
      <c r="U98" s="26">
        <f t="shared" si="10"/>
        <v>66010</v>
      </c>
    </row>
    <row r="99" spans="1:21" ht="30" customHeight="1">
      <c r="A99" s="16" t="s">
        <v>335</v>
      </c>
      <c r="B99" s="16" t="s">
        <v>336</v>
      </c>
      <c r="C99" s="17" t="s">
        <v>337</v>
      </c>
      <c r="D99" s="17" t="s">
        <v>337</v>
      </c>
      <c r="E99" s="18" t="s">
        <v>338</v>
      </c>
      <c r="F99" s="19" t="s">
        <v>21</v>
      </c>
      <c r="G99" s="19">
        <v>2378.3759999999997</v>
      </c>
      <c r="H99" s="19">
        <v>1981.98</v>
      </c>
      <c r="I99" s="19">
        <f t="shared" si="9"/>
        <v>1.2980706162524345</v>
      </c>
      <c r="J99" s="20">
        <v>2572.75</v>
      </c>
      <c r="K99" s="12">
        <f>(H99+J99)/2</f>
        <v>2277.3649999999998</v>
      </c>
      <c r="L99" s="12">
        <f>J99/K99</f>
        <v>1.1297047245391056</v>
      </c>
      <c r="M99" s="21"/>
      <c r="N99" s="21">
        <v>5</v>
      </c>
      <c r="O99" s="22"/>
      <c r="P99" s="23"/>
      <c r="Q99" s="21">
        <v>0</v>
      </c>
      <c r="R99" s="21"/>
      <c r="S99" s="21"/>
      <c r="T99">
        <f t="shared" si="6"/>
        <v>5</v>
      </c>
      <c r="U99" s="26">
        <f t="shared" si="10"/>
        <v>11386.824999999999</v>
      </c>
    </row>
    <row r="100" spans="1:21" ht="30" customHeight="1">
      <c r="A100" s="16" t="s">
        <v>339</v>
      </c>
      <c r="B100" s="16" t="s">
        <v>340</v>
      </c>
      <c r="C100" s="17" t="s">
        <v>341</v>
      </c>
      <c r="D100" s="17" t="s">
        <v>341</v>
      </c>
      <c r="E100" s="18" t="s">
        <v>342</v>
      </c>
      <c r="F100" s="19" t="s">
        <v>21</v>
      </c>
      <c r="G100" s="19">
        <v>26400</v>
      </c>
      <c r="H100" s="19">
        <v>22000</v>
      </c>
      <c r="I100" s="19">
        <f t="shared" si="9"/>
        <v>0</v>
      </c>
      <c r="J100" s="19"/>
      <c r="K100" s="19">
        <v>22000</v>
      </c>
      <c r="L100" s="19"/>
      <c r="M100" s="21"/>
      <c r="N100" s="21">
        <v>5</v>
      </c>
      <c r="O100" s="22"/>
      <c r="P100" s="23"/>
      <c r="Q100" s="21"/>
      <c r="R100" s="21"/>
      <c r="S100" s="21"/>
      <c r="T100">
        <f t="shared" si="6"/>
        <v>5</v>
      </c>
      <c r="U100" s="26">
        <f t="shared" si="10"/>
        <v>110000</v>
      </c>
    </row>
    <row r="101" spans="1:21" ht="30" customHeight="1">
      <c r="A101" s="16" t="s">
        <v>343</v>
      </c>
      <c r="B101" s="16" t="s">
        <v>344</v>
      </c>
      <c r="C101" s="17" t="s">
        <v>345</v>
      </c>
      <c r="D101" s="25" t="s">
        <v>345</v>
      </c>
      <c r="E101" s="18" t="s">
        <v>346</v>
      </c>
      <c r="F101" s="19" t="s">
        <v>21</v>
      </c>
      <c r="G101" s="19">
        <v>16560</v>
      </c>
      <c r="H101" s="19">
        <v>13800</v>
      </c>
      <c r="I101" s="19">
        <f t="shared" si="9"/>
        <v>0.97826086956521741</v>
      </c>
      <c r="J101" s="19">
        <v>13500</v>
      </c>
      <c r="K101" s="19">
        <v>13500</v>
      </c>
      <c r="L101" s="19"/>
      <c r="M101" s="21">
        <v>5</v>
      </c>
      <c r="N101" s="21">
        <v>3</v>
      </c>
      <c r="O101" s="22"/>
      <c r="P101" s="23"/>
      <c r="Q101" s="21">
        <v>5</v>
      </c>
      <c r="R101" s="21"/>
      <c r="S101" s="21">
        <v>5</v>
      </c>
      <c r="T101">
        <f t="shared" si="6"/>
        <v>18</v>
      </c>
      <c r="U101" s="26">
        <f t="shared" si="10"/>
        <v>243000</v>
      </c>
    </row>
    <row r="102" spans="1:21" ht="30" customHeight="1">
      <c r="A102" s="16" t="s">
        <v>347</v>
      </c>
      <c r="B102" s="16" t="s">
        <v>348</v>
      </c>
      <c r="C102" s="17" t="s">
        <v>349</v>
      </c>
      <c r="D102" s="25" t="s">
        <v>349</v>
      </c>
      <c r="E102" s="18" t="s">
        <v>350</v>
      </c>
      <c r="F102" s="19" t="s">
        <v>21</v>
      </c>
      <c r="G102" s="19">
        <v>4752</v>
      </c>
      <c r="H102" s="19">
        <v>4400</v>
      </c>
      <c r="I102" s="19">
        <f t="shared" si="9"/>
        <v>0.93409090909090908</v>
      </c>
      <c r="J102" s="19">
        <v>4110</v>
      </c>
      <c r="K102" s="19">
        <v>4110</v>
      </c>
      <c r="L102" s="19"/>
      <c r="M102" s="21">
        <v>5</v>
      </c>
      <c r="N102" s="21"/>
      <c r="O102" s="22"/>
      <c r="P102" s="23"/>
      <c r="Q102" s="21">
        <v>15</v>
      </c>
      <c r="R102" s="21"/>
      <c r="S102" s="21"/>
      <c r="T102">
        <f t="shared" si="6"/>
        <v>20</v>
      </c>
      <c r="U102" s="26">
        <f t="shared" si="10"/>
        <v>82200</v>
      </c>
    </row>
    <row r="103" spans="1:21" ht="30" customHeight="1">
      <c r="A103" s="16" t="s">
        <v>351</v>
      </c>
      <c r="B103" s="16" t="s">
        <v>352</v>
      </c>
      <c r="C103" s="17" t="s">
        <v>353</v>
      </c>
      <c r="D103" s="17" t="s">
        <v>353</v>
      </c>
      <c r="E103" s="18" t="s">
        <v>354</v>
      </c>
      <c r="F103" s="19" t="s">
        <v>21</v>
      </c>
      <c r="G103" s="19">
        <v>5940</v>
      </c>
      <c r="H103" s="19">
        <v>5500</v>
      </c>
      <c r="I103" s="19">
        <f t="shared" si="9"/>
        <v>0.94545454545454544</v>
      </c>
      <c r="J103" s="19">
        <v>5200</v>
      </c>
      <c r="K103" s="19">
        <v>5200</v>
      </c>
      <c r="L103" s="19"/>
      <c r="M103" s="21"/>
      <c r="N103" s="21"/>
      <c r="O103" s="22"/>
      <c r="P103" s="28">
        <v>30</v>
      </c>
      <c r="Q103" s="21">
        <v>60</v>
      </c>
      <c r="R103" s="21"/>
      <c r="S103" s="21"/>
      <c r="T103">
        <f t="shared" si="6"/>
        <v>90</v>
      </c>
      <c r="U103" s="26">
        <f t="shared" si="10"/>
        <v>468000</v>
      </c>
    </row>
    <row r="104" spans="1:21" ht="30" customHeight="1">
      <c r="A104" s="16" t="s">
        <v>355</v>
      </c>
      <c r="B104" s="16" t="s">
        <v>356</v>
      </c>
      <c r="C104" s="17" t="s">
        <v>357</v>
      </c>
      <c r="D104" s="17" t="s">
        <v>357</v>
      </c>
      <c r="E104" s="18" t="s">
        <v>358</v>
      </c>
      <c r="F104" s="19" t="s">
        <v>21</v>
      </c>
      <c r="G104" s="19">
        <v>9504</v>
      </c>
      <c r="H104" s="19">
        <v>7920</v>
      </c>
      <c r="I104" s="19">
        <f t="shared" si="9"/>
        <v>0.70643939393939392</v>
      </c>
      <c r="J104" s="19">
        <v>5595</v>
      </c>
      <c r="K104" s="19">
        <v>5595</v>
      </c>
      <c r="L104" s="19"/>
      <c r="M104" s="21"/>
      <c r="N104" s="21"/>
      <c r="O104" s="22"/>
      <c r="P104" s="28">
        <v>30</v>
      </c>
      <c r="Q104" s="21">
        <v>30</v>
      </c>
      <c r="R104" s="21"/>
      <c r="S104" s="21"/>
      <c r="T104">
        <f t="shared" si="6"/>
        <v>60</v>
      </c>
      <c r="U104" s="26">
        <f t="shared" si="10"/>
        <v>335700</v>
      </c>
    </row>
    <row r="105" spans="1:21" ht="30" hidden="1" customHeight="1">
      <c r="A105" s="16" t="s">
        <v>359</v>
      </c>
      <c r="B105" s="16"/>
      <c r="C105" s="17" t="s">
        <v>360</v>
      </c>
      <c r="D105" s="17" t="s">
        <v>360</v>
      </c>
      <c r="E105" s="18" t="s">
        <v>361</v>
      </c>
      <c r="F105" s="19" t="s">
        <v>21</v>
      </c>
      <c r="G105" s="19">
        <v>2400</v>
      </c>
      <c r="H105" s="19">
        <v>2000</v>
      </c>
      <c r="I105" s="19"/>
      <c r="J105" s="19"/>
      <c r="K105" s="19"/>
      <c r="L105" s="19"/>
      <c r="M105" s="21"/>
      <c r="N105" s="21"/>
      <c r="O105" s="22"/>
      <c r="P105" s="23"/>
      <c r="Q105" s="21"/>
      <c r="R105" s="21"/>
      <c r="S105" s="21"/>
      <c r="T105">
        <f t="shared" si="6"/>
        <v>0</v>
      </c>
      <c r="U105"/>
    </row>
    <row r="106" spans="1:21" ht="30" hidden="1" customHeight="1">
      <c r="A106" s="16" t="s">
        <v>362</v>
      </c>
      <c r="B106" s="16"/>
      <c r="C106" s="17" t="s">
        <v>363</v>
      </c>
      <c r="D106" s="17" t="s">
        <v>363</v>
      </c>
      <c r="E106" s="18" t="s">
        <v>363</v>
      </c>
      <c r="F106" s="19" t="s">
        <v>21</v>
      </c>
      <c r="G106" s="19">
        <v>72000</v>
      </c>
      <c r="H106" s="19">
        <v>60000</v>
      </c>
      <c r="I106" s="19"/>
      <c r="J106" s="19"/>
      <c r="K106" s="19"/>
      <c r="L106" s="19"/>
      <c r="M106" s="21"/>
      <c r="N106" s="21"/>
      <c r="O106" s="22"/>
      <c r="P106" s="23"/>
      <c r="Q106" s="21"/>
      <c r="R106" s="21"/>
      <c r="S106" s="21"/>
      <c r="T106">
        <f t="shared" si="6"/>
        <v>0</v>
      </c>
      <c r="U106"/>
    </row>
    <row r="107" spans="1:21" ht="30" customHeight="1">
      <c r="A107" s="16" t="s">
        <v>364</v>
      </c>
      <c r="B107" s="16" t="s">
        <v>365</v>
      </c>
      <c r="C107" s="17" t="s">
        <v>366</v>
      </c>
      <c r="D107" s="17" t="s">
        <v>367</v>
      </c>
      <c r="E107" s="18" t="s">
        <v>368</v>
      </c>
      <c r="F107" s="19" t="s">
        <v>21</v>
      </c>
      <c r="G107" s="19">
        <v>3760</v>
      </c>
      <c r="H107" s="19">
        <v>3760</v>
      </c>
      <c r="I107" s="19">
        <f t="shared" ref="I107:I110" si="11">J107/H107</f>
        <v>0.90186170212765959</v>
      </c>
      <c r="J107" s="20">
        <v>3391</v>
      </c>
      <c r="K107" s="20">
        <v>3391</v>
      </c>
      <c r="L107" s="20"/>
      <c r="M107" s="21"/>
      <c r="N107" s="21"/>
      <c r="O107" s="22">
        <v>4</v>
      </c>
      <c r="P107" s="23"/>
      <c r="Q107" s="21"/>
      <c r="R107" s="21"/>
      <c r="S107" s="21"/>
      <c r="T107">
        <f t="shared" si="6"/>
        <v>4</v>
      </c>
      <c r="U107" s="26">
        <f t="shared" ref="U107:U110" si="12">K107*T107</f>
        <v>13564</v>
      </c>
    </row>
    <row r="108" spans="1:21" ht="51">
      <c r="A108" s="16" t="s">
        <v>369</v>
      </c>
      <c r="B108" s="16" t="s">
        <v>370</v>
      </c>
      <c r="C108" s="17" t="s">
        <v>366</v>
      </c>
      <c r="D108" s="17" t="s">
        <v>371</v>
      </c>
      <c r="E108" s="18" t="s">
        <v>372</v>
      </c>
      <c r="F108" s="19" t="s">
        <v>21</v>
      </c>
      <c r="G108" s="19">
        <v>3760</v>
      </c>
      <c r="H108" s="19">
        <v>3760</v>
      </c>
      <c r="I108" s="19">
        <f t="shared" si="11"/>
        <v>0.92932180851063828</v>
      </c>
      <c r="J108" s="19">
        <v>3494.25</v>
      </c>
      <c r="K108" s="19">
        <v>3494.25</v>
      </c>
      <c r="L108" s="19"/>
      <c r="M108" s="21"/>
      <c r="N108" s="21"/>
      <c r="O108" s="22">
        <v>4</v>
      </c>
      <c r="P108" s="23"/>
      <c r="Q108" s="21"/>
      <c r="R108" s="21"/>
      <c r="S108" s="21"/>
      <c r="T108">
        <f t="shared" si="6"/>
        <v>4</v>
      </c>
      <c r="U108" s="26">
        <f t="shared" si="12"/>
        <v>13977</v>
      </c>
    </row>
    <row r="109" spans="1:21" ht="30" customHeight="1">
      <c r="A109" s="16" t="s">
        <v>373</v>
      </c>
      <c r="B109" s="16" t="s">
        <v>374</v>
      </c>
      <c r="C109" s="17" t="s">
        <v>366</v>
      </c>
      <c r="D109" s="17" t="s">
        <v>375</v>
      </c>
      <c r="E109" s="18" t="s">
        <v>376</v>
      </c>
      <c r="F109" s="19" t="s">
        <v>21</v>
      </c>
      <c r="G109" s="19">
        <v>3760</v>
      </c>
      <c r="H109" s="19">
        <v>3760</v>
      </c>
      <c r="I109" s="19">
        <f t="shared" si="11"/>
        <v>0.92932180851063828</v>
      </c>
      <c r="J109" s="19">
        <v>3494.25</v>
      </c>
      <c r="K109" s="19">
        <v>3494.25</v>
      </c>
      <c r="L109" s="19"/>
      <c r="M109" s="21"/>
      <c r="N109" s="21"/>
      <c r="O109" s="22">
        <v>4</v>
      </c>
      <c r="P109" s="23"/>
      <c r="Q109" s="21"/>
      <c r="R109" s="21"/>
      <c r="S109" s="21"/>
      <c r="T109">
        <f t="shared" si="6"/>
        <v>4</v>
      </c>
      <c r="U109" s="26">
        <f t="shared" si="12"/>
        <v>13977</v>
      </c>
    </row>
    <row r="110" spans="1:21" ht="30" customHeight="1">
      <c r="A110" s="16" t="s">
        <v>377</v>
      </c>
      <c r="B110" s="16" t="s">
        <v>378</v>
      </c>
      <c r="C110" s="24" t="s">
        <v>379</v>
      </c>
      <c r="D110" s="29" t="s">
        <v>380</v>
      </c>
      <c r="E110" s="18" t="s">
        <v>381</v>
      </c>
      <c r="F110" s="19" t="s">
        <v>21</v>
      </c>
      <c r="G110" s="19">
        <v>8950</v>
      </c>
      <c r="H110" s="19">
        <v>8950</v>
      </c>
      <c r="I110" s="19">
        <f t="shared" si="11"/>
        <v>0</v>
      </c>
      <c r="J110" s="19"/>
      <c r="K110" s="19">
        <v>8950</v>
      </c>
      <c r="L110" s="19"/>
      <c r="M110" s="21"/>
      <c r="N110" s="21">
        <v>2</v>
      </c>
      <c r="O110" s="22">
        <v>5</v>
      </c>
      <c r="P110" s="23"/>
      <c r="Q110" s="21">
        <v>2</v>
      </c>
      <c r="R110" s="21"/>
      <c r="S110" s="21"/>
      <c r="T110">
        <f t="shared" si="6"/>
        <v>9</v>
      </c>
      <c r="U110" s="26">
        <f t="shared" si="12"/>
        <v>80550</v>
      </c>
    </row>
    <row r="111" spans="1:21" ht="30" hidden="1" customHeight="1">
      <c r="A111" s="16" t="s">
        <v>382</v>
      </c>
      <c r="B111" s="16"/>
      <c r="C111" s="24" t="s">
        <v>383</v>
      </c>
      <c r="D111" s="29" t="s">
        <v>384</v>
      </c>
      <c r="E111" s="18" t="s">
        <v>385</v>
      </c>
      <c r="F111" s="19" t="s">
        <v>21</v>
      </c>
      <c r="G111" s="19">
        <v>360000</v>
      </c>
      <c r="H111" s="19">
        <v>300000</v>
      </c>
      <c r="I111" s="19"/>
      <c r="J111" s="19"/>
      <c r="K111" s="19"/>
      <c r="L111" s="19"/>
      <c r="M111" s="21"/>
      <c r="N111" s="21"/>
      <c r="O111" s="22">
        <v>0</v>
      </c>
      <c r="P111" s="23"/>
      <c r="Q111" s="21"/>
      <c r="R111" s="21"/>
      <c r="S111" s="21"/>
      <c r="T111">
        <f t="shared" si="6"/>
        <v>0</v>
      </c>
      <c r="U111"/>
    </row>
    <row r="112" spans="1:21" ht="30" hidden="1" customHeight="1">
      <c r="A112" s="16" t="s">
        <v>386</v>
      </c>
      <c r="B112" s="16"/>
      <c r="C112" s="17" t="s">
        <v>387</v>
      </c>
      <c r="D112" s="17" t="s">
        <v>387</v>
      </c>
      <c r="E112" s="18" t="s">
        <v>388</v>
      </c>
      <c r="F112" s="19" t="s">
        <v>21</v>
      </c>
      <c r="G112" s="19">
        <v>1900</v>
      </c>
      <c r="H112" s="19">
        <v>1900</v>
      </c>
      <c r="I112" s="19"/>
      <c r="J112" s="19">
        <v>2200</v>
      </c>
      <c r="K112" s="19"/>
      <c r="L112" s="19"/>
      <c r="M112" s="21"/>
      <c r="N112" s="21"/>
      <c r="O112" s="22"/>
      <c r="P112" s="23"/>
      <c r="Q112" s="21"/>
      <c r="R112" s="21"/>
      <c r="S112" s="21"/>
      <c r="T112">
        <f t="shared" si="6"/>
        <v>0</v>
      </c>
      <c r="U112"/>
    </row>
    <row r="113" spans="1:21" ht="30" customHeight="1">
      <c r="A113" s="16" t="s">
        <v>389</v>
      </c>
      <c r="B113" s="16" t="s">
        <v>390</v>
      </c>
      <c r="C113" s="17" t="s">
        <v>387</v>
      </c>
      <c r="D113" s="30" t="s">
        <v>234</v>
      </c>
      <c r="E113" s="18" t="s">
        <v>391</v>
      </c>
      <c r="F113" s="19" t="s">
        <v>21</v>
      </c>
      <c r="G113" s="19">
        <v>1950</v>
      </c>
      <c r="H113" s="19">
        <v>1950</v>
      </c>
      <c r="I113" s="19">
        <f t="shared" ref="I113:I122" si="13">J113/H113</f>
        <v>1.1282051282051282</v>
      </c>
      <c r="J113" s="19">
        <v>2200</v>
      </c>
      <c r="K113" s="19">
        <v>1950</v>
      </c>
      <c r="L113" s="19"/>
      <c r="M113" s="21"/>
      <c r="N113" s="21"/>
      <c r="O113" s="22"/>
      <c r="P113" s="23"/>
      <c r="Q113" s="21">
        <v>280</v>
      </c>
      <c r="R113" s="21"/>
      <c r="S113" s="21"/>
      <c r="T113">
        <f t="shared" si="6"/>
        <v>280</v>
      </c>
      <c r="U113" s="26">
        <f t="shared" ref="U113:U122" si="14">K113*T113</f>
        <v>546000</v>
      </c>
    </row>
    <row r="114" spans="1:21" ht="30" customHeight="1">
      <c r="A114" s="16" t="s">
        <v>392</v>
      </c>
      <c r="B114" s="16" t="s">
        <v>390</v>
      </c>
      <c r="C114" s="17" t="s">
        <v>387</v>
      </c>
      <c r="D114" s="30" t="s">
        <v>393</v>
      </c>
      <c r="E114" s="18" t="s">
        <v>394</v>
      </c>
      <c r="F114" s="19" t="s">
        <v>21</v>
      </c>
      <c r="G114" s="19">
        <v>0</v>
      </c>
      <c r="H114" s="19">
        <v>0</v>
      </c>
      <c r="I114" s="19" t="e">
        <f t="shared" si="13"/>
        <v>#DIV/0!</v>
      </c>
      <c r="J114" s="19"/>
      <c r="K114" s="19">
        <v>0</v>
      </c>
      <c r="L114" s="19"/>
      <c r="M114" s="21"/>
      <c r="N114" s="21"/>
      <c r="O114" s="22"/>
      <c r="P114" s="23"/>
      <c r="Q114" s="21">
        <v>1</v>
      </c>
      <c r="R114" s="21"/>
      <c r="S114" s="21"/>
      <c r="T114">
        <f t="shared" si="6"/>
        <v>1</v>
      </c>
      <c r="U114" s="26">
        <f t="shared" si="14"/>
        <v>0</v>
      </c>
    </row>
    <row r="115" spans="1:21" ht="30" customHeight="1">
      <c r="A115" s="16" t="s">
        <v>395</v>
      </c>
      <c r="B115" s="16" t="s">
        <v>396</v>
      </c>
      <c r="C115" s="17" t="s">
        <v>397</v>
      </c>
      <c r="D115" s="17" t="s">
        <v>398</v>
      </c>
      <c r="E115" s="18" t="s">
        <v>399</v>
      </c>
      <c r="F115" s="19" t="s">
        <v>21</v>
      </c>
      <c r="G115" s="19">
        <v>650</v>
      </c>
      <c r="H115" s="19">
        <v>650</v>
      </c>
      <c r="I115" s="19">
        <f t="shared" si="13"/>
        <v>1.2307692307692308</v>
      </c>
      <c r="J115" s="19">
        <v>800</v>
      </c>
      <c r="K115" s="12">
        <f>(H115+J115)/2</f>
        <v>725</v>
      </c>
      <c r="L115" s="12">
        <f>J115/K115</f>
        <v>1.103448275862069</v>
      </c>
      <c r="M115" s="21"/>
      <c r="N115" s="21"/>
      <c r="O115" s="22"/>
      <c r="P115" s="23"/>
      <c r="Q115" s="21">
        <v>20</v>
      </c>
      <c r="R115" s="21"/>
      <c r="S115" s="21"/>
      <c r="T115">
        <f t="shared" si="6"/>
        <v>20</v>
      </c>
      <c r="U115" s="26">
        <f t="shared" si="14"/>
        <v>14500</v>
      </c>
    </row>
    <row r="116" spans="1:21" ht="30" customHeight="1">
      <c r="A116" s="16" t="s">
        <v>400</v>
      </c>
      <c r="B116" s="16" t="s">
        <v>401</v>
      </c>
      <c r="C116" s="17" t="s">
        <v>397</v>
      </c>
      <c r="D116" s="30" t="s">
        <v>402</v>
      </c>
      <c r="E116" s="18" t="s">
        <v>403</v>
      </c>
      <c r="F116" s="19" t="s">
        <v>21</v>
      </c>
      <c r="G116" s="19">
        <v>800</v>
      </c>
      <c r="H116" s="19">
        <v>800</v>
      </c>
      <c r="I116" s="19">
        <f t="shared" si="13"/>
        <v>1</v>
      </c>
      <c r="J116" s="19">
        <v>800</v>
      </c>
      <c r="K116" s="19">
        <v>800</v>
      </c>
      <c r="L116" s="19"/>
      <c r="M116" s="21"/>
      <c r="N116" s="21"/>
      <c r="O116" s="22"/>
      <c r="P116" s="23"/>
      <c r="Q116" s="21">
        <v>18</v>
      </c>
      <c r="R116" s="21"/>
      <c r="S116" s="21"/>
      <c r="T116">
        <f t="shared" si="6"/>
        <v>18</v>
      </c>
      <c r="U116" s="26">
        <f t="shared" si="14"/>
        <v>14400</v>
      </c>
    </row>
    <row r="117" spans="1:21" ht="30" customHeight="1">
      <c r="A117" s="16" t="s">
        <v>404</v>
      </c>
      <c r="B117" s="16" t="s">
        <v>405</v>
      </c>
      <c r="C117" s="17" t="s">
        <v>397</v>
      </c>
      <c r="D117" s="30" t="s">
        <v>406</v>
      </c>
      <c r="E117" s="18" t="s">
        <v>407</v>
      </c>
      <c r="F117" s="19" t="s">
        <v>21</v>
      </c>
      <c r="G117" s="19">
        <v>900</v>
      </c>
      <c r="H117" s="19">
        <v>900</v>
      </c>
      <c r="I117" s="19">
        <f t="shared" si="13"/>
        <v>1.3333333333333333</v>
      </c>
      <c r="J117" s="19">
        <v>1200</v>
      </c>
      <c r="K117" s="12">
        <f>(H117+J117)/2</f>
        <v>1050</v>
      </c>
      <c r="L117" s="12">
        <f>J117/K117</f>
        <v>1.1428571428571428</v>
      </c>
      <c r="M117" s="21"/>
      <c r="N117" s="21"/>
      <c r="O117" s="22"/>
      <c r="P117" s="23"/>
      <c r="Q117" s="21">
        <v>30</v>
      </c>
      <c r="R117" s="21"/>
      <c r="S117" s="21"/>
      <c r="T117">
        <f t="shared" si="6"/>
        <v>30</v>
      </c>
      <c r="U117" s="26">
        <f t="shared" si="14"/>
        <v>31500</v>
      </c>
    </row>
    <row r="118" spans="1:21" ht="30" customHeight="1">
      <c r="A118" s="16" t="s">
        <v>408</v>
      </c>
      <c r="B118" s="16" t="s">
        <v>409</v>
      </c>
      <c r="C118" s="17" t="s">
        <v>397</v>
      </c>
      <c r="D118" s="30" t="s">
        <v>410</v>
      </c>
      <c r="E118" s="18" t="s">
        <v>411</v>
      </c>
      <c r="F118" s="19" t="s">
        <v>21</v>
      </c>
      <c r="G118" s="19">
        <v>1200</v>
      </c>
      <c r="H118" s="19">
        <v>1200</v>
      </c>
      <c r="I118" s="19">
        <f t="shared" si="13"/>
        <v>1</v>
      </c>
      <c r="J118" s="19">
        <v>1200</v>
      </c>
      <c r="K118" s="19">
        <v>1200</v>
      </c>
      <c r="L118" s="19"/>
      <c r="M118" s="21"/>
      <c r="N118" s="21"/>
      <c r="O118" s="22"/>
      <c r="P118" s="23"/>
      <c r="Q118" s="21">
        <v>4</v>
      </c>
      <c r="R118" s="21"/>
      <c r="S118" s="21"/>
      <c r="T118">
        <f t="shared" si="6"/>
        <v>4</v>
      </c>
      <c r="U118" s="26">
        <f t="shared" si="14"/>
        <v>4800</v>
      </c>
    </row>
    <row r="119" spans="1:21" ht="30" customHeight="1">
      <c r="A119" s="16" t="s">
        <v>412</v>
      </c>
      <c r="B119" s="16" t="s">
        <v>409</v>
      </c>
      <c r="C119" s="17" t="s">
        <v>397</v>
      </c>
      <c r="D119" s="30" t="s">
        <v>413</v>
      </c>
      <c r="E119" s="18" t="s">
        <v>414</v>
      </c>
      <c r="F119" s="19" t="s">
        <v>21</v>
      </c>
      <c r="G119" s="19">
        <v>0</v>
      </c>
      <c r="H119" s="19">
        <v>0</v>
      </c>
      <c r="I119" s="19" t="e">
        <f t="shared" si="13"/>
        <v>#DIV/0!</v>
      </c>
      <c r="J119" s="19"/>
      <c r="K119" s="19">
        <v>0</v>
      </c>
      <c r="L119" s="19"/>
      <c r="M119" s="21"/>
      <c r="N119" s="21"/>
      <c r="O119" s="22"/>
      <c r="P119" s="23"/>
      <c r="Q119" s="21">
        <v>1</v>
      </c>
      <c r="R119" s="21"/>
      <c r="S119" s="21"/>
      <c r="T119">
        <f t="shared" si="6"/>
        <v>1</v>
      </c>
      <c r="U119" s="26">
        <f t="shared" si="14"/>
        <v>0</v>
      </c>
    </row>
    <row r="120" spans="1:21" ht="26.25" customHeight="1">
      <c r="A120" s="16" t="s">
        <v>415</v>
      </c>
      <c r="B120" s="16" t="s">
        <v>416</v>
      </c>
      <c r="C120" s="16" t="s">
        <v>19</v>
      </c>
      <c r="D120" s="17" t="s">
        <v>19</v>
      </c>
      <c r="E120" s="18" t="s">
        <v>417</v>
      </c>
      <c r="F120" s="19" t="s">
        <v>21</v>
      </c>
      <c r="G120" s="19">
        <v>6600</v>
      </c>
      <c r="H120" s="19">
        <v>6600</v>
      </c>
      <c r="I120" s="19">
        <f t="shared" si="13"/>
        <v>0.90151515151515149</v>
      </c>
      <c r="J120" s="20">
        <v>5950</v>
      </c>
      <c r="K120" s="20">
        <v>5950</v>
      </c>
      <c r="L120" s="20"/>
      <c r="M120" s="21"/>
      <c r="N120" s="21"/>
      <c r="O120" s="22">
        <v>4</v>
      </c>
      <c r="P120" s="23"/>
      <c r="Q120" s="21">
        <v>7</v>
      </c>
      <c r="R120" s="21"/>
      <c r="S120" s="21">
        <v>5</v>
      </c>
      <c r="T120">
        <f t="shared" si="6"/>
        <v>16</v>
      </c>
      <c r="U120" s="26">
        <f t="shared" si="14"/>
        <v>95200</v>
      </c>
    </row>
    <row r="121" spans="1:21" ht="51.75" customHeight="1">
      <c r="A121" s="16" t="s">
        <v>418</v>
      </c>
      <c r="B121" s="16" t="s">
        <v>416</v>
      </c>
      <c r="C121" s="16" t="s">
        <v>19</v>
      </c>
      <c r="D121" s="30" t="s">
        <v>128</v>
      </c>
      <c r="E121" s="18" t="s">
        <v>27</v>
      </c>
      <c r="F121" s="19" t="s">
        <v>87</v>
      </c>
      <c r="G121" s="19">
        <v>0</v>
      </c>
      <c r="H121" s="19">
        <v>0</v>
      </c>
      <c r="I121" s="19" t="e">
        <f t="shared" si="13"/>
        <v>#DIV/0!</v>
      </c>
      <c r="J121" s="19"/>
      <c r="K121" s="19">
        <v>0</v>
      </c>
      <c r="L121" s="19"/>
      <c r="M121" s="21"/>
      <c r="N121" s="21"/>
      <c r="O121" s="22">
        <v>1</v>
      </c>
      <c r="P121" s="23"/>
      <c r="Q121" s="21">
        <v>1</v>
      </c>
      <c r="R121" s="21"/>
      <c r="S121" s="21"/>
      <c r="T121">
        <f t="shared" si="6"/>
        <v>2</v>
      </c>
      <c r="U121" s="26">
        <f t="shared" si="14"/>
        <v>0</v>
      </c>
    </row>
    <row r="122" spans="1:21" ht="57.75" customHeight="1">
      <c r="A122" s="16" t="s">
        <v>419</v>
      </c>
      <c r="B122" s="16" t="s">
        <v>416</v>
      </c>
      <c r="C122" s="16" t="s">
        <v>19</v>
      </c>
      <c r="D122" s="30" t="s">
        <v>420</v>
      </c>
      <c r="E122" s="18" t="s">
        <v>421</v>
      </c>
      <c r="F122" s="19" t="s">
        <v>21</v>
      </c>
      <c r="G122" s="19">
        <v>17000</v>
      </c>
      <c r="H122" s="19">
        <v>17000</v>
      </c>
      <c r="I122" s="19">
        <f t="shared" si="13"/>
        <v>0</v>
      </c>
      <c r="J122" s="19"/>
      <c r="K122" s="19">
        <v>17000</v>
      </c>
      <c r="L122" s="19"/>
      <c r="M122" s="21"/>
      <c r="N122" s="21"/>
      <c r="O122" s="22"/>
      <c r="P122" s="23"/>
      <c r="Q122" s="21">
        <v>7</v>
      </c>
      <c r="R122" s="21"/>
      <c r="S122" s="21"/>
      <c r="T122">
        <f t="shared" si="6"/>
        <v>7</v>
      </c>
      <c r="U122" s="26">
        <f t="shared" si="14"/>
        <v>119000</v>
      </c>
    </row>
    <row r="123" spans="1:21" ht="30" hidden="1" customHeight="1">
      <c r="A123" s="16" t="s">
        <v>422</v>
      </c>
      <c r="B123" s="16"/>
      <c r="C123" s="24" t="s">
        <v>383</v>
      </c>
      <c r="D123" s="29" t="s">
        <v>423</v>
      </c>
      <c r="E123" s="18" t="s">
        <v>424</v>
      </c>
      <c r="F123" s="19" t="s">
        <v>21</v>
      </c>
      <c r="G123" s="19">
        <v>10320</v>
      </c>
      <c r="H123" s="19">
        <v>8600</v>
      </c>
      <c r="I123" s="19"/>
      <c r="J123" s="19"/>
      <c r="K123" s="19"/>
      <c r="L123" s="19"/>
      <c r="M123" s="21"/>
      <c r="N123" s="21"/>
      <c r="O123" s="22"/>
      <c r="P123" s="23"/>
      <c r="Q123" s="21"/>
      <c r="R123" s="21"/>
      <c r="S123" s="21"/>
      <c r="T123">
        <f t="shared" si="6"/>
        <v>0</v>
      </c>
      <c r="U123"/>
    </row>
    <row r="124" spans="1:21" ht="30" hidden="1" customHeight="1">
      <c r="A124" s="16" t="s">
        <v>425</v>
      </c>
      <c r="B124" s="16"/>
      <c r="C124" s="24" t="s">
        <v>383</v>
      </c>
      <c r="D124" s="29" t="s">
        <v>426</v>
      </c>
      <c r="E124" s="18" t="s">
        <v>427</v>
      </c>
      <c r="F124" s="19" t="s">
        <v>21</v>
      </c>
      <c r="G124" s="19">
        <v>10320</v>
      </c>
      <c r="H124" s="19">
        <v>8600</v>
      </c>
      <c r="I124" s="19"/>
      <c r="J124" s="19"/>
      <c r="K124" s="19"/>
      <c r="L124" s="19"/>
      <c r="M124" s="21"/>
      <c r="N124" s="21"/>
      <c r="O124" s="22"/>
      <c r="P124" s="23"/>
      <c r="Q124" s="21"/>
      <c r="R124" s="21"/>
      <c r="S124" s="21"/>
      <c r="T124">
        <f t="shared" si="6"/>
        <v>0</v>
      </c>
      <c r="U124"/>
    </row>
    <row r="125" spans="1:21" ht="30" customHeight="1">
      <c r="A125" s="16" t="s">
        <v>428</v>
      </c>
      <c r="B125" s="16" t="s">
        <v>429</v>
      </c>
      <c r="C125" s="24" t="s">
        <v>383</v>
      </c>
      <c r="D125" s="29" t="s">
        <v>430</v>
      </c>
      <c r="E125" s="18" t="s">
        <v>431</v>
      </c>
      <c r="F125" s="19" t="s">
        <v>21</v>
      </c>
      <c r="G125" s="19">
        <v>3120</v>
      </c>
      <c r="H125" s="19">
        <v>2600</v>
      </c>
      <c r="I125" s="19">
        <f t="shared" ref="I125:I128" si="15">J125/H125</f>
        <v>0.86538461538461542</v>
      </c>
      <c r="J125" s="19">
        <v>2250</v>
      </c>
      <c r="K125" s="19">
        <v>2250</v>
      </c>
      <c r="L125" s="19"/>
      <c r="M125" s="21"/>
      <c r="N125" s="21"/>
      <c r="O125" s="22">
        <v>30</v>
      </c>
      <c r="P125" s="23"/>
      <c r="Q125" s="21"/>
      <c r="R125" s="21"/>
      <c r="S125" s="21"/>
      <c r="T125">
        <f t="shared" si="6"/>
        <v>30</v>
      </c>
      <c r="U125" s="26">
        <f t="shared" ref="U125:U128" si="16">K125*T125</f>
        <v>67500</v>
      </c>
    </row>
    <row r="126" spans="1:21" ht="30" customHeight="1">
      <c r="A126" s="16" t="s">
        <v>432</v>
      </c>
      <c r="B126" s="16" t="s">
        <v>429</v>
      </c>
      <c r="C126" s="24" t="s">
        <v>383</v>
      </c>
      <c r="D126" s="29" t="s">
        <v>433</v>
      </c>
      <c r="E126" s="18" t="s">
        <v>434</v>
      </c>
      <c r="F126" s="19" t="s">
        <v>21</v>
      </c>
      <c r="G126" s="19">
        <v>3120</v>
      </c>
      <c r="H126" s="19">
        <v>2600</v>
      </c>
      <c r="I126" s="19">
        <f t="shared" si="15"/>
        <v>0.86538461538461542</v>
      </c>
      <c r="J126" s="19">
        <v>2250</v>
      </c>
      <c r="K126" s="19">
        <v>2250</v>
      </c>
      <c r="L126" s="19"/>
      <c r="M126" s="21"/>
      <c r="N126" s="21"/>
      <c r="O126" s="22">
        <v>30</v>
      </c>
      <c r="P126" s="23"/>
      <c r="Q126" s="21"/>
      <c r="R126" s="21"/>
      <c r="S126" s="21"/>
      <c r="T126">
        <f t="shared" si="6"/>
        <v>30</v>
      </c>
      <c r="U126" s="26">
        <f t="shared" si="16"/>
        <v>67500</v>
      </c>
    </row>
    <row r="127" spans="1:21" ht="30" customHeight="1">
      <c r="A127" s="16" t="s">
        <v>435</v>
      </c>
      <c r="B127" s="16" t="s">
        <v>429</v>
      </c>
      <c r="C127" s="24" t="s">
        <v>383</v>
      </c>
      <c r="D127" s="29" t="s">
        <v>436</v>
      </c>
      <c r="E127" s="18" t="s">
        <v>437</v>
      </c>
      <c r="F127" s="19" t="s">
        <v>21</v>
      </c>
      <c r="G127" s="19">
        <v>3120</v>
      </c>
      <c r="H127" s="19">
        <v>2600</v>
      </c>
      <c r="I127" s="19">
        <f t="shared" si="15"/>
        <v>0</v>
      </c>
      <c r="J127" s="19"/>
      <c r="K127" s="19">
        <v>2600</v>
      </c>
      <c r="L127" s="19"/>
      <c r="M127" s="21"/>
      <c r="N127" s="21"/>
      <c r="O127" s="22">
        <v>40</v>
      </c>
      <c r="P127" s="23"/>
      <c r="Q127" s="21"/>
      <c r="R127" s="21"/>
      <c r="S127" s="21"/>
      <c r="T127">
        <f t="shared" si="6"/>
        <v>40</v>
      </c>
      <c r="U127" s="26">
        <f t="shared" si="16"/>
        <v>104000</v>
      </c>
    </row>
    <row r="128" spans="1:21" ht="30" customHeight="1">
      <c r="A128" s="16" t="s">
        <v>438</v>
      </c>
      <c r="B128" s="16" t="s">
        <v>429</v>
      </c>
      <c r="C128" s="24" t="s">
        <v>383</v>
      </c>
      <c r="D128" s="29" t="s">
        <v>439</v>
      </c>
      <c r="E128" s="18" t="s">
        <v>440</v>
      </c>
      <c r="F128" s="19" t="s">
        <v>21</v>
      </c>
      <c r="G128" s="19">
        <v>2280</v>
      </c>
      <c r="H128" s="19">
        <v>1900</v>
      </c>
      <c r="I128" s="19">
        <f t="shared" si="15"/>
        <v>1.8421052631578947</v>
      </c>
      <c r="J128" s="19">
        <v>3500</v>
      </c>
      <c r="K128" s="12">
        <f>(H128+J128)/2</f>
        <v>2700</v>
      </c>
      <c r="L128" s="31">
        <f>J128/K128</f>
        <v>1.2962962962962963</v>
      </c>
      <c r="M128" s="21"/>
      <c r="N128" s="21"/>
      <c r="O128" s="22">
        <v>20</v>
      </c>
      <c r="P128" s="23"/>
      <c r="Q128" s="21"/>
      <c r="R128" s="21"/>
      <c r="S128" s="21"/>
      <c r="T128">
        <f t="shared" si="6"/>
        <v>20</v>
      </c>
      <c r="U128" s="26">
        <f t="shared" si="16"/>
        <v>54000</v>
      </c>
    </row>
    <row r="129" spans="1:21" ht="30" hidden="1" customHeight="1">
      <c r="A129" s="16" t="s">
        <v>441</v>
      </c>
      <c r="B129" s="16"/>
      <c r="C129" s="24" t="s">
        <v>383</v>
      </c>
      <c r="D129" s="29" t="s">
        <v>442</v>
      </c>
      <c r="E129" s="18" t="s">
        <v>443</v>
      </c>
      <c r="F129" s="19" t="s">
        <v>21</v>
      </c>
      <c r="G129" s="19">
        <v>1200</v>
      </c>
      <c r="H129" s="19">
        <v>1000</v>
      </c>
      <c r="I129" s="19"/>
      <c r="J129" s="19">
        <v>2300</v>
      </c>
      <c r="K129" s="19"/>
      <c r="L129" s="19"/>
      <c r="M129" s="21"/>
      <c r="N129" s="21"/>
      <c r="O129" s="22"/>
      <c r="P129" s="23"/>
      <c r="Q129" s="21"/>
      <c r="R129" s="21"/>
      <c r="S129" s="21"/>
      <c r="T129">
        <f t="shared" si="6"/>
        <v>0</v>
      </c>
      <c r="U129"/>
    </row>
    <row r="130" spans="1:21" ht="30" customHeight="1">
      <c r="A130" s="16" t="s">
        <v>444</v>
      </c>
      <c r="B130" s="16" t="s">
        <v>445</v>
      </c>
      <c r="C130" s="30" t="s">
        <v>366</v>
      </c>
      <c r="D130" s="32" t="s">
        <v>446</v>
      </c>
      <c r="E130" s="18" t="s">
        <v>447</v>
      </c>
      <c r="F130" s="19" t="s">
        <v>21</v>
      </c>
      <c r="G130" s="19">
        <v>4344</v>
      </c>
      <c r="H130" s="19">
        <v>3620</v>
      </c>
      <c r="I130" s="19">
        <f t="shared" ref="I130:I137" si="17">J130/H130</f>
        <v>0.96685082872928174</v>
      </c>
      <c r="J130" s="33">
        <v>3500</v>
      </c>
      <c r="K130" s="33">
        <v>3500</v>
      </c>
      <c r="L130" s="33"/>
      <c r="M130" s="21">
        <v>3</v>
      </c>
      <c r="N130" s="21"/>
      <c r="O130" s="22"/>
      <c r="P130" s="23"/>
      <c r="Q130" s="21"/>
      <c r="R130" s="21"/>
      <c r="S130" s="21"/>
      <c r="T130">
        <f t="shared" si="6"/>
        <v>3</v>
      </c>
      <c r="U130" s="26">
        <f t="shared" ref="U130:U139" si="18">K130*T130</f>
        <v>10500</v>
      </c>
    </row>
    <row r="131" spans="1:21" ht="30" customHeight="1">
      <c r="A131" s="16" t="s">
        <v>448</v>
      </c>
      <c r="B131" s="16" t="s">
        <v>449</v>
      </c>
      <c r="C131" s="30" t="s">
        <v>366</v>
      </c>
      <c r="D131" s="32" t="s">
        <v>450</v>
      </c>
      <c r="E131" s="18" t="s">
        <v>451</v>
      </c>
      <c r="F131" s="19" t="s">
        <v>21</v>
      </c>
      <c r="G131" s="19">
        <v>4344</v>
      </c>
      <c r="H131" s="19">
        <v>3620</v>
      </c>
      <c r="I131" s="19">
        <f t="shared" si="17"/>
        <v>0</v>
      </c>
      <c r="J131" s="19"/>
      <c r="K131" s="19">
        <v>3620</v>
      </c>
      <c r="L131" s="19"/>
      <c r="M131" s="21">
        <v>3</v>
      </c>
      <c r="N131" s="21"/>
      <c r="O131" s="22">
        <v>1</v>
      </c>
      <c r="P131" s="23"/>
      <c r="Q131" s="21"/>
      <c r="R131" s="21"/>
      <c r="S131" s="21"/>
      <c r="T131">
        <f t="shared" ref="T131:T157" si="19">M131+N131+O131+P131+Q131+R131+S131</f>
        <v>4</v>
      </c>
      <c r="U131" s="26">
        <f t="shared" si="18"/>
        <v>14480</v>
      </c>
    </row>
    <row r="132" spans="1:21" ht="30" customHeight="1">
      <c r="A132" s="16" t="s">
        <v>452</v>
      </c>
      <c r="B132" s="16" t="s">
        <v>453</v>
      </c>
      <c r="C132" s="30" t="s">
        <v>366</v>
      </c>
      <c r="D132" s="32" t="s">
        <v>454</v>
      </c>
      <c r="E132" s="18" t="s">
        <v>455</v>
      </c>
      <c r="F132" s="19" t="s">
        <v>21</v>
      </c>
      <c r="G132" s="19">
        <v>4344</v>
      </c>
      <c r="H132" s="19">
        <v>3620</v>
      </c>
      <c r="I132" s="19">
        <f t="shared" si="17"/>
        <v>0</v>
      </c>
      <c r="J132" s="19"/>
      <c r="K132" s="19">
        <v>3620</v>
      </c>
      <c r="L132" s="19"/>
      <c r="M132" s="21">
        <v>3</v>
      </c>
      <c r="N132" s="21"/>
      <c r="O132" s="22">
        <v>1</v>
      </c>
      <c r="P132" s="23"/>
      <c r="Q132" s="21"/>
      <c r="R132" s="21"/>
      <c r="S132" s="21"/>
      <c r="T132">
        <f t="shared" si="19"/>
        <v>4</v>
      </c>
      <c r="U132" s="26">
        <f>K132*T132</f>
        <v>14480</v>
      </c>
    </row>
    <row r="133" spans="1:21" ht="30" customHeight="1">
      <c r="A133" s="16" t="s">
        <v>456</v>
      </c>
      <c r="B133" s="16" t="s">
        <v>457</v>
      </c>
      <c r="C133" s="30" t="s">
        <v>366</v>
      </c>
      <c r="D133" s="32" t="s">
        <v>458</v>
      </c>
      <c r="E133" s="18" t="s">
        <v>459</v>
      </c>
      <c r="F133" s="19" t="s">
        <v>21</v>
      </c>
      <c r="G133" s="19">
        <v>4344</v>
      </c>
      <c r="H133" s="19">
        <v>3620</v>
      </c>
      <c r="I133" s="19">
        <f t="shared" si="17"/>
        <v>0.96685082872928174</v>
      </c>
      <c r="J133" s="33">
        <v>3500</v>
      </c>
      <c r="K133" s="33">
        <v>3500</v>
      </c>
      <c r="L133" s="33"/>
      <c r="M133" s="21">
        <v>3</v>
      </c>
      <c r="N133" s="21"/>
      <c r="O133" s="22"/>
      <c r="P133" s="23"/>
      <c r="Q133" s="21"/>
      <c r="R133" s="21"/>
      <c r="S133" s="21"/>
      <c r="T133">
        <f t="shared" si="19"/>
        <v>3</v>
      </c>
      <c r="U133" s="26">
        <f t="shared" si="18"/>
        <v>10500</v>
      </c>
    </row>
    <row r="134" spans="1:21" ht="30" customHeight="1">
      <c r="A134" s="16" t="s">
        <v>460</v>
      </c>
      <c r="B134" s="16" t="s">
        <v>461</v>
      </c>
      <c r="C134" s="30" t="s">
        <v>366</v>
      </c>
      <c r="D134" s="32" t="s">
        <v>462</v>
      </c>
      <c r="E134" s="18" t="s">
        <v>463</v>
      </c>
      <c r="F134" s="19" t="s">
        <v>21</v>
      </c>
      <c r="G134" s="19">
        <v>4344</v>
      </c>
      <c r="H134" s="19">
        <v>3620</v>
      </c>
      <c r="I134" s="19">
        <f t="shared" si="17"/>
        <v>0.96685082872928174</v>
      </c>
      <c r="J134" s="33">
        <v>3500</v>
      </c>
      <c r="K134" s="33">
        <v>3500</v>
      </c>
      <c r="L134" s="33"/>
      <c r="M134" s="21">
        <v>3</v>
      </c>
      <c r="N134" s="21"/>
      <c r="O134" s="22"/>
      <c r="P134" s="23"/>
      <c r="Q134" s="21"/>
      <c r="R134" s="21"/>
      <c r="S134" s="21"/>
      <c r="T134">
        <f t="shared" si="19"/>
        <v>3</v>
      </c>
      <c r="U134" s="26">
        <f t="shared" si="18"/>
        <v>10500</v>
      </c>
    </row>
    <row r="135" spans="1:21" ht="30" customHeight="1">
      <c r="A135" s="16" t="s">
        <v>464</v>
      </c>
      <c r="B135" s="16" t="s">
        <v>465</v>
      </c>
      <c r="C135" s="30" t="s">
        <v>366</v>
      </c>
      <c r="D135" s="32" t="s">
        <v>466</v>
      </c>
      <c r="E135" s="18" t="s">
        <v>467</v>
      </c>
      <c r="F135" s="19" t="s">
        <v>21</v>
      </c>
      <c r="G135" s="19">
        <v>4344</v>
      </c>
      <c r="H135" s="19">
        <v>3620</v>
      </c>
      <c r="I135" s="19">
        <f t="shared" si="17"/>
        <v>0</v>
      </c>
      <c r="J135" s="19"/>
      <c r="K135" s="19">
        <v>3620</v>
      </c>
      <c r="L135" s="19"/>
      <c r="M135" s="21">
        <v>5</v>
      </c>
      <c r="N135" s="21"/>
      <c r="O135" s="22">
        <v>5</v>
      </c>
      <c r="P135" s="23"/>
      <c r="Q135" s="21"/>
      <c r="R135" s="21"/>
      <c r="S135" s="21"/>
      <c r="T135">
        <f t="shared" si="19"/>
        <v>10</v>
      </c>
      <c r="U135" s="26">
        <f t="shared" si="18"/>
        <v>36200</v>
      </c>
    </row>
    <row r="136" spans="1:21" ht="30" customHeight="1">
      <c r="A136" s="16" t="s">
        <v>468</v>
      </c>
      <c r="B136" s="16" t="s">
        <v>469</v>
      </c>
      <c r="C136" s="30" t="s">
        <v>366</v>
      </c>
      <c r="D136" s="32" t="s">
        <v>470</v>
      </c>
      <c r="E136" s="18" t="s">
        <v>471</v>
      </c>
      <c r="F136" s="19" t="s">
        <v>21</v>
      </c>
      <c r="G136" s="19">
        <v>0</v>
      </c>
      <c r="H136" s="19">
        <v>0</v>
      </c>
      <c r="I136" s="19"/>
      <c r="J136" s="33">
        <v>7000</v>
      </c>
      <c r="K136" s="33">
        <v>7000</v>
      </c>
      <c r="L136" s="33"/>
      <c r="M136" s="21">
        <v>2</v>
      </c>
      <c r="N136" s="21"/>
      <c r="O136" s="22">
        <v>1</v>
      </c>
      <c r="P136" s="23"/>
      <c r="Q136" s="21"/>
      <c r="R136" s="21"/>
      <c r="S136" s="21"/>
      <c r="T136">
        <f t="shared" si="19"/>
        <v>3</v>
      </c>
      <c r="U136" s="26">
        <f t="shared" si="18"/>
        <v>21000</v>
      </c>
    </row>
    <row r="137" spans="1:21" ht="30" customHeight="1">
      <c r="A137" s="16" t="s">
        <v>472</v>
      </c>
      <c r="B137" s="16" t="s">
        <v>473</v>
      </c>
      <c r="C137" s="34" t="s">
        <v>474</v>
      </c>
      <c r="D137" s="35" t="s">
        <v>474</v>
      </c>
      <c r="E137" s="18" t="s">
        <v>475</v>
      </c>
      <c r="F137" s="19" t="s">
        <v>21</v>
      </c>
      <c r="G137" s="19">
        <v>29800</v>
      </c>
      <c r="H137" s="19">
        <v>29800</v>
      </c>
      <c r="I137" s="19">
        <f t="shared" si="17"/>
        <v>0</v>
      </c>
      <c r="J137" s="19"/>
      <c r="K137" s="19">
        <v>29800</v>
      </c>
      <c r="L137" s="19"/>
      <c r="M137" s="21"/>
      <c r="N137" s="21"/>
      <c r="O137" s="22"/>
      <c r="P137" s="23"/>
      <c r="Q137" s="21">
        <v>25</v>
      </c>
      <c r="R137" s="21"/>
      <c r="S137" s="21"/>
      <c r="T137">
        <f t="shared" si="19"/>
        <v>25</v>
      </c>
      <c r="U137" s="26">
        <f t="shared" si="18"/>
        <v>745000</v>
      </c>
    </row>
    <row r="138" spans="1:21" ht="30" customHeight="1">
      <c r="A138" s="16" t="s">
        <v>476</v>
      </c>
      <c r="B138" s="16" t="s">
        <v>477</v>
      </c>
      <c r="C138" s="36" t="s">
        <v>478</v>
      </c>
      <c r="D138" s="37" t="s">
        <v>478</v>
      </c>
      <c r="E138" s="18" t="s">
        <v>479</v>
      </c>
      <c r="F138" s="19" t="s">
        <v>21</v>
      </c>
      <c r="G138" s="19">
        <v>6343.2719999999999</v>
      </c>
      <c r="H138" s="19">
        <v>5286.06</v>
      </c>
      <c r="I138" s="19"/>
      <c r="J138" s="20">
        <v>5286.06</v>
      </c>
      <c r="K138" s="20">
        <v>5286.06</v>
      </c>
      <c r="L138" s="20"/>
      <c r="M138" s="21"/>
      <c r="N138" s="21"/>
      <c r="O138" s="22"/>
      <c r="P138" s="23"/>
      <c r="Q138" s="21">
        <v>0</v>
      </c>
      <c r="R138" s="21"/>
      <c r="S138" s="21">
        <v>30</v>
      </c>
      <c r="T138">
        <f t="shared" si="19"/>
        <v>30</v>
      </c>
      <c r="U138" s="26">
        <f t="shared" si="18"/>
        <v>158581.80000000002</v>
      </c>
    </row>
    <row r="139" spans="1:21" ht="30" customHeight="1">
      <c r="A139" s="16" t="s">
        <v>480</v>
      </c>
      <c r="B139" s="16" t="s">
        <v>481</v>
      </c>
      <c r="C139" s="36" t="s">
        <v>482</v>
      </c>
      <c r="D139" s="37" t="s">
        <v>482</v>
      </c>
      <c r="E139" s="18" t="s">
        <v>483</v>
      </c>
      <c r="F139" s="19" t="s">
        <v>21</v>
      </c>
      <c r="G139" s="19">
        <v>939.74400000000003</v>
      </c>
      <c r="H139" s="19">
        <v>783.12</v>
      </c>
      <c r="I139" s="19"/>
      <c r="J139" s="19"/>
      <c r="K139" s="19">
        <v>783.12</v>
      </c>
      <c r="L139" s="19"/>
      <c r="M139" s="21"/>
      <c r="N139" s="21"/>
      <c r="O139" s="22"/>
      <c r="P139" s="23"/>
      <c r="Q139" s="21"/>
      <c r="R139" s="21"/>
      <c r="S139" s="21">
        <v>30</v>
      </c>
      <c r="T139">
        <f t="shared" si="19"/>
        <v>30</v>
      </c>
      <c r="U139" s="26">
        <f t="shared" si="18"/>
        <v>23493.599999999999</v>
      </c>
    </row>
    <row r="140" spans="1:21" ht="30" hidden="1" customHeight="1">
      <c r="A140" s="16" t="s">
        <v>484</v>
      </c>
      <c r="B140" s="16"/>
      <c r="C140" s="36" t="s">
        <v>485</v>
      </c>
      <c r="D140" s="37" t="s">
        <v>485</v>
      </c>
      <c r="E140" s="18" t="s">
        <v>486</v>
      </c>
      <c r="F140" s="19" t="s">
        <v>21</v>
      </c>
      <c r="G140" s="19">
        <v>27000</v>
      </c>
      <c r="H140" s="19">
        <v>22500</v>
      </c>
      <c r="I140" s="19"/>
      <c r="J140" s="19"/>
      <c r="K140" s="19"/>
      <c r="L140" s="19"/>
      <c r="M140" s="21"/>
      <c r="N140" s="21"/>
      <c r="O140" s="22"/>
      <c r="P140" s="23"/>
      <c r="Q140" s="21"/>
      <c r="R140" s="21"/>
      <c r="S140" s="21"/>
      <c r="T140">
        <f t="shared" si="19"/>
        <v>0</v>
      </c>
      <c r="U140"/>
    </row>
    <row r="141" spans="1:21" ht="30" customHeight="1">
      <c r="A141" s="16" t="s">
        <v>487</v>
      </c>
      <c r="B141" s="16" t="s">
        <v>488</v>
      </c>
      <c r="C141" s="17" t="s">
        <v>489</v>
      </c>
      <c r="D141" s="17" t="s">
        <v>490</v>
      </c>
      <c r="E141" s="18" t="s">
        <v>491</v>
      </c>
      <c r="F141" s="19" t="s">
        <v>21</v>
      </c>
      <c r="G141" s="19">
        <v>1149.9960000000001</v>
      </c>
      <c r="H141" s="19">
        <v>958.33</v>
      </c>
      <c r="I141" s="19">
        <f t="shared" ref="I141:I145" si="20">J141/H141</f>
        <v>0</v>
      </c>
      <c r="J141" s="19"/>
      <c r="K141" s="19">
        <v>958.33</v>
      </c>
      <c r="L141" s="19"/>
      <c r="M141" s="21"/>
      <c r="N141" s="21"/>
      <c r="O141" s="22">
        <v>2</v>
      </c>
      <c r="P141" s="23"/>
      <c r="Q141" s="21">
        <v>25</v>
      </c>
      <c r="R141" s="21"/>
      <c r="S141" s="21"/>
      <c r="T141">
        <f t="shared" si="19"/>
        <v>27</v>
      </c>
      <c r="U141" s="26">
        <f t="shared" ref="U141:U146" si="21">K141*T141</f>
        <v>25874.91</v>
      </c>
    </row>
    <row r="142" spans="1:21" ht="30" customHeight="1">
      <c r="A142" s="16" t="s">
        <v>492</v>
      </c>
      <c r="B142" s="16" t="s">
        <v>488</v>
      </c>
      <c r="C142" s="17" t="s">
        <v>489</v>
      </c>
      <c r="D142" s="17" t="s">
        <v>493</v>
      </c>
      <c r="E142" s="18" t="s">
        <v>494</v>
      </c>
      <c r="F142" s="19" t="s">
        <v>21</v>
      </c>
      <c r="G142" s="19">
        <v>1149.9960000000001</v>
      </c>
      <c r="H142" s="19">
        <v>958.33</v>
      </c>
      <c r="I142" s="19">
        <f t="shared" si="20"/>
        <v>0</v>
      </c>
      <c r="J142" s="19"/>
      <c r="K142" s="19">
        <v>958.33</v>
      </c>
      <c r="L142" s="19"/>
      <c r="M142" s="21"/>
      <c r="N142" s="21"/>
      <c r="O142" s="22">
        <v>2</v>
      </c>
      <c r="P142" s="23"/>
      <c r="Q142" s="21">
        <v>25</v>
      </c>
      <c r="R142" s="21"/>
      <c r="S142" s="21"/>
      <c r="T142">
        <f t="shared" si="19"/>
        <v>27</v>
      </c>
      <c r="U142" s="26">
        <f>K142*T142</f>
        <v>25874.91</v>
      </c>
    </row>
    <row r="143" spans="1:21" ht="30" customHeight="1">
      <c r="A143" s="16" t="s">
        <v>495</v>
      </c>
      <c r="B143" s="16" t="s">
        <v>488</v>
      </c>
      <c r="C143" s="17" t="s">
        <v>489</v>
      </c>
      <c r="D143" s="17" t="s">
        <v>496</v>
      </c>
      <c r="E143" s="18" t="s">
        <v>497</v>
      </c>
      <c r="F143" s="19" t="s">
        <v>21</v>
      </c>
      <c r="G143" s="19">
        <v>174.99600000000001</v>
      </c>
      <c r="H143" s="19">
        <v>145.83000000000001</v>
      </c>
      <c r="I143" s="19">
        <f t="shared" si="20"/>
        <v>0</v>
      </c>
      <c r="J143" s="19"/>
      <c r="K143" s="19">
        <v>145.83000000000001</v>
      </c>
      <c r="L143" s="19"/>
      <c r="M143" s="21"/>
      <c r="N143" s="21"/>
      <c r="O143" s="22">
        <v>16</v>
      </c>
      <c r="P143" s="23"/>
      <c r="Q143" s="21">
        <v>200</v>
      </c>
      <c r="R143" s="21"/>
      <c r="S143" s="21"/>
      <c r="T143">
        <f t="shared" si="19"/>
        <v>216</v>
      </c>
      <c r="U143" s="26">
        <f t="shared" si="21"/>
        <v>31499.280000000002</v>
      </c>
    </row>
    <row r="144" spans="1:21" ht="30" customHeight="1">
      <c r="A144" s="16" t="s">
        <v>498</v>
      </c>
      <c r="B144" s="16" t="s">
        <v>488</v>
      </c>
      <c r="C144" s="17" t="s">
        <v>489</v>
      </c>
      <c r="D144" s="17" t="s">
        <v>499</v>
      </c>
      <c r="E144" s="18" t="s">
        <v>500</v>
      </c>
      <c r="F144" s="19" t="s">
        <v>21</v>
      </c>
      <c r="G144" s="19">
        <v>0</v>
      </c>
      <c r="H144" s="19">
        <v>0</v>
      </c>
      <c r="I144" s="19" t="e">
        <f t="shared" si="20"/>
        <v>#DIV/0!</v>
      </c>
      <c r="J144" s="19"/>
      <c r="K144" s="19">
        <v>0</v>
      </c>
      <c r="L144" s="19"/>
      <c r="M144" s="21"/>
      <c r="N144" s="21"/>
      <c r="O144" s="22">
        <v>1</v>
      </c>
      <c r="P144" s="23"/>
      <c r="Q144" s="21">
        <v>1</v>
      </c>
      <c r="R144" s="21"/>
      <c r="S144" s="21"/>
      <c r="T144">
        <f t="shared" si="19"/>
        <v>2</v>
      </c>
      <c r="U144" s="26">
        <f t="shared" si="21"/>
        <v>0</v>
      </c>
    </row>
    <row r="145" spans="1:21" ht="30" customHeight="1">
      <c r="A145" s="16" t="s">
        <v>501</v>
      </c>
      <c r="B145" s="16" t="s">
        <v>502</v>
      </c>
      <c r="C145" s="30" t="s">
        <v>503</v>
      </c>
      <c r="D145" s="32" t="s">
        <v>503</v>
      </c>
      <c r="E145" s="18" t="s">
        <v>504</v>
      </c>
      <c r="F145" s="19" t="s">
        <v>21</v>
      </c>
      <c r="G145" s="19">
        <v>30000</v>
      </c>
      <c r="H145" s="19">
        <v>12800</v>
      </c>
      <c r="I145" s="19">
        <f t="shared" si="20"/>
        <v>0</v>
      </c>
      <c r="J145" s="19"/>
      <c r="K145" s="19">
        <v>30000</v>
      </c>
      <c r="L145" s="19"/>
      <c r="M145" s="21">
        <v>2</v>
      </c>
      <c r="N145" s="21">
        <v>2</v>
      </c>
      <c r="O145" s="22"/>
      <c r="P145" s="23"/>
      <c r="Q145" s="21"/>
      <c r="R145" s="21"/>
      <c r="S145" s="21">
        <v>10</v>
      </c>
      <c r="T145">
        <f>M145+N145+O145+P145+Q145+R145+S145</f>
        <v>14</v>
      </c>
      <c r="U145" s="26">
        <f>K145*T145</f>
        <v>420000</v>
      </c>
    </row>
    <row r="146" spans="1:21" ht="30" customHeight="1">
      <c r="A146" s="16" t="s">
        <v>505</v>
      </c>
      <c r="B146" s="16" t="s">
        <v>502</v>
      </c>
      <c r="C146" s="30" t="s">
        <v>503</v>
      </c>
      <c r="D146" s="25" t="s">
        <v>164</v>
      </c>
      <c r="E146" s="18" t="s">
        <v>165</v>
      </c>
      <c r="F146" s="19" t="s">
        <v>21</v>
      </c>
      <c r="G146" s="19">
        <v>0</v>
      </c>
      <c r="H146" s="19">
        <v>0</v>
      </c>
      <c r="I146" s="19"/>
      <c r="J146" s="19"/>
      <c r="K146" s="19">
        <v>0</v>
      </c>
      <c r="L146" s="19"/>
      <c r="M146" s="21">
        <v>1</v>
      </c>
      <c r="N146" s="21"/>
      <c r="O146" s="22"/>
      <c r="P146" s="23"/>
      <c r="Q146" s="21"/>
      <c r="R146" s="21"/>
      <c r="S146" s="21">
        <v>1</v>
      </c>
      <c r="T146">
        <f t="shared" si="19"/>
        <v>2</v>
      </c>
      <c r="U146" s="26">
        <f t="shared" si="21"/>
        <v>0</v>
      </c>
    </row>
    <row r="147" spans="1:21" ht="30" customHeight="1">
      <c r="A147" s="16" t="s">
        <v>506</v>
      </c>
      <c r="B147" s="16" t="s">
        <v>502</v>
      </c>
      <c r="C147" s="30" t="s">
        <v>503</v>
      </c>
      <c r="D147" s="17" t="s">
        <v>95</v>
      </c>
      <c r="E147" s="18" t="s">
        <v>507</v>
      </c>
      <c r="F147" s="19" t="s">
        <v>21</v>
      </c>
      <c r="G147" s="19">
        <v>0</v>
      </c>
      <c r="H147" s="19">
        <v>0</v>
      </c>
      <c r="I147" s="19"/>
      <c r="J147" s="19"/>
      <c r="K147" s="19">
        <v>0</v>
      </c>
      <c r="L147" s="19"/>
      <c r="M147" s="21"/>
      <c r="N147" s="21"/>
      <c r="O147" s="22"/>
      <c r="P147" s="23"/>
      <c r="Q147" s="21"/>
      <c r="R147" s="21"/>
      <c r="S147" s="21">
        <v>1</v>
      </c>
      <c r="T147">
        <f t="shared" si="19"/>
        <v>1</v>
      </c>
      <c r="U147" s="26">
        <f>K147*T147</f>
        <v>0</v>
      </c>
    </row>
    <row r="148" spans="1:21" ht="30" customHeight="1">
      <c r="A148" s="16" t="s">
        <v>508</v>
      </c>
      <c r="B148" s="16" t="s">
        <v>509</v>
      </c>
      <c r="C148" s="38" t="s">
        <v>510</v>
      </c>
      <c r="D148" s="38" t="s">
        <v>511</v>
      </c>
      <c r="E148" s="18" t="s">
        <v>512</v>
      </c>
      <c r="F148" s="19" t="s">
        <v>21</v>
      </c>
      <c r="G148" s="19">
        <v>3255</v>
      </c>
      <c r="H148" s="19">
        <v>3255</v>
      </c>
      <c r="I148" s="19"/>
      <c r="J148" s="19"/>
      <c r="K148" s="19">
        <v>3255</v>
      </c>
      <c r="L148" s="19"/>
      <c r="M148" s="21"/>
      <c r="N148" s="21"/>
      <c r="O148" s="22"/>
      <c r="P148" s="23"/>
      <c r="Q148" s="21"/>
      <c r="R148" s="21"/>
      <c r="S148" s="21">
        <v>140</v>
      </c>
      <c r="T148">
        <f t="shared" si="19"/>
        <v>140</v>
      </c>
      <c r="U148" s="26">
        <f t="shared" ref="U148:U149" si="22">K148*T148</f>
        <v>455700</v>
      </c>
    </row>
    <row r="149" spans="1:21" ht="30" customHeight="1">
      <c r="A149" s="16" t="s">
        <v>513</v>
      </c>
      <c r="B149" s="16" t="s">
        <v>509</v>
      </c>
      <c r="C149" s="38" t="s">
        <v>510</v>
      </c>
      <c r="D149" s="38" t="s">
        <v>514</v>
      </c>
      <c r="E149" s="18" t="s">
        <v>515</v>
      </c>
      <c r="F149" s="19" t="s">
        <v>87</v>
      </c>
      <c r="G149" s="19">
        <v>0</v>
      </c>
      <c r="H149" s="19">
        <v>0</v>
      </c>
      <c r="I149" s="19"/>
      <c r="J149" s="19"/>
      <c r="K149" s="19">
        <v>0</v>
      </c>
      <c r="L149" s="19"/>
      <c r="M149" s="21"/>
      <c r="N149" s="21"/>
      <c r="O149" s="22"/>
      <c r="P149" s="23"/>
      <c r="Q149" s="21"/>
      <c r="R149" s="21"/>
      <c r="S149" s="21">
        <v>1</v>
      </c>
      <c r="T149">
        <f t="shared" si="19"/>
        <v>1</v>
      </c>
      <c r="U149" s="26">
        <f t="shared" si="22"/>
        <v>0</v>
      </c>
    </row>
    <row r="150" spans="1:21" ht="30" hidden="1" customHeight="1">
      <c r="A150" s="16" t="s">
        <v>516</v>
      </c>
      <c r="B150" s="16"/>
      <c r="C150" s="38" t="s">
        <v>517</v>
      </c>
      <c r="D150" s="39" t="s">
        <v>517</v>
      </c>
      <c r="E150" s="18" t="s">
        <v>518</v>
      </c>
      <c r="F150" s="19" t="s">
        <v>21</v>
      </c>
      <c r="G150" s="19">
        <v>0</v>
      </c>
      <c r="H150" s="19">
        <v>0</v>
      </c>
      <c r="I150" s="19"/>
      <c r="J150" s="19"/>
      <c r="K150" s="19"/>
      <c r="L150" s="19"/>
      <c r="M150" s="21"/>
      <c r="N150" s="21"/>
      <c r="O150" s="22"/>
      <c r="P150" s="23"/>
      <c r="Q150" s="21"/>
      <c r="R150" s="21"/>
      <c r="S150" s="21"/>
      <c r="T150">
        <f t="shared" si="19"/>
        <v>0</v>
      </c>
      <c r="U150"/>
    </row>
    <row r="151" spans="1:21" ht="30" customHeight="1">
      <c r="A151" s="16" t="s">
        <v>519</v>
      </c>
      <c r="B151" s="16" t="s">
        <v>520</v>
      </c>
      <c r="C151" s="38" t="s">
        <v>517</v>
      </c>
      <c r="D151" s="39" t="s">
        <v>521</v>
      </c>
      <c r="E151" s="18" t="s">
        <v>522</v>
      </c>
      <c r="F151" s="19" t="s">
        <v>21</v>
      </c>
      <c r="G151" s="19">
        <v>37440</v>
      </c>
      <c r="H151" s="19">
        <v>31200</v>
      </c>
      <c r="I151" s="19"/>
      <c r="J151" s="20">
        <v>39000</v>
      </c>
      <c r="K151" s="20">
        <v>35100</v>
      </c>
      <c r="L151" s="20"/>
      <c r="M151" s="21"/>
      <c r="N151" s="21"/>
      <c r="O151" s="22"/>
      <c r="P151" s="23"/>
      <c r="Q151" s="21"/>
      <c r="R151" s="21"/>
      <c r="S151" s="21">
        <v>40</v>
      </c>
      <c r="T151">
        <f t="shared" si="19"/>
        <v>40</v>
      </c>
      <c r="U151" s="26">
        <f>K151*T151</f>
        <v>1404000</v>
      </c>
    </row>
    <row r="152" spans="1:21" ht="30" customHeight="1">
      <c r="A152" s="16" t="s">
        <v>523</v>
      </c>
      <c r="B152" s="16" t="s">
        <v>524</v>
      </c>
      <c r="C152" s="38" t="s">
        <v>525</v>
      </c>
      <c r="D152" s="38" t="s">
        <v>525</v>
      </c>
      <c r="E152" s="18" t="s">
        <v>526</v>
      </c>
      <c r="F152" s="19" t="s">
        <v>21</v>
      </c>
      <c r="G152" s="19">
        <v>3744</v>
      </c>
      <c r="H152" s="19">
        <v>3120</v>
      </c>
      <c r="I152" s="19">
        <f t="shared" ref="I152:I156" si="23">J152/H152</f>
        <v>0.95</v>
      </c>
      <c r="J152" s="20">
        <v>2964</v>
      </c>
      <c r="K152" s="20">
        <v>2964</v>
      </c>
      <c r="L152" s="20"/>
      <c r="M152" s="21"/>
      <c r="N152" s="21"/>
      <c r="O152" s="22"/>
      <c r="P152" s="23"/>
      <c r="Q152" s="21">
        <v>30</v>
      </c>
      <c r="R152" s="21"/>
      <c r="S152" s="21">
        <v>40</v>
      </c>
      <c r="T152">
        <f t="shared" si="19"/>
        <v>70</v>
      </c>
      <c r="U152" s="26">
        <f t="shared" ref="U152:U157" si="24">K152*T152</f>
        <v>207480</v>
      </c>
    </row>
    <row r="153" spans="1:21" ht="30" customHeight="1">
      <c r="A153" s="40"/>
      <c r="B153" s="40">
        <v>63</v>
      </c>
      <c r="C153" s="41" t="s">
        <v>527</v>
      </c>
      <c r="D153" s="41" t="s">
        <v>528</v>
      </c>
      <c r="E153" s="41" t="s">
        <v>529</v>
      </c>
      <c r="F153" s="19" t="s">
        <v>21</v>
      </c>
      <c r="G153" s="42">
        <v>6000</v>
      </c>
      <c r="H153" s="43">
        <f>G153/1.2</f>
        <v>5000</v>
      </c>
      <c r="I153" s="19">
        <f t="shared" si="23"/>
        <v>0</v>
      </c>
      <c r="J153" s="43"/>
      <c r="K153" s="44">
        <v>5000</v>
      </c>
      <c r="L153" s="43"/>
      <c r="M153" s="21"/>
      <c r="N153" s="21"/>
      <c r="O153" s="22"/>
      <c r="P153" s="21"/>
      <c r="Q153" s="45">
        <v>280</v>
      </c>
      <c r="R153" s="21"/>
      <c r="T153">
        <f t="shared" si="19"/>
        <v>280</v>
      </c>
      <c r="U153" s="26">
        <f>K153*T153</f>
        <v>1400000</v>
      </c>
    </row>
    <row r="154" spans="1:21" ht="30" customHeight="1">
      <c r="B154">
        <v>63</v>
      </c>
      <c r="C154" s="41" t="s">
        <v>527</v>
      </c>
      <c r="D154" s="41" t="s">
        <v>223</v>
      </c>
      <c r="E154" s="41" t="s">
        <v>224</v>
      </c>
      <c r="F154" s="19" t="s">
        <v>21</v>
      </c>
      <c r="G154" s="46">
        <v>4000</v>
      </c>
      <c r="H154" s="43">
        <v>3333.33</v>
      </c>
      <c r="I154" s="19">
        <f t="shared" si="23"/>
        <v>0</v>
      </c>
      <c r="J154" s="47"/>
      <c r="K154" s="48">
        <v>3333.33</v>
      </c>
      <c r="L154" s="47"/>
      <c r="M154" s="49"/>
      <c r="N154" s="49"/>
      <c r="O154" s="49"/>
      <c r="P154" s="49"/>
      <c r="Q154" s="45">
        <v>140</v>
      </c>
      <c r="R154" s="49"/>
      <c r="T154">
        <f t="shared" si="19"/>
        <v>140</v>
      </c>
      <c r="U154" s="26">
        <f t="shared" si="24"/>
        <v>466666.2</v>
      </c>
    </row>
    <row r="155" spans="1:21" ht="30" customHeight="1">
      <c r="B155">
        <v>63</v>
      </c>
      <c r="C155" s="41" t="s">
        <v>527</v>
      </c>
      <c r="D155" s="41" t="s">
        <v>530</v>
      </c>
      <c r="E155" s="41" t="s">
        <v>531</v>
      </c>
      <c r="F155" s="19" t="s">
        <v>21</v>
      </c>
      <c r="G155" s="42">
        <v>0</v>
      </c>
      <c r="H155" s="47">
        <v>0</v>
      </c>
      <c r="I155" s="19"/>
      <c r="J155" s="47"/>
      <c r="K155" s="19">
        <v>0</v>
      </c>
      <c r="L155" s="47"/>
      <c r="M155" s="49"/>
      <c r="N155" s="49"/>
      <c r="O155" s="49"/>
      <c r="P155" s="49"/>
      <c r="Q155" s="45">
        <v>1</v>
      </c>
      <c r="R155" s="49"/>
      <c r="T155">
        <f t="shared" si="19"/>
        <v>1</v>
      </c>
      <c r="U155" s="26">
        <f t="shared" si="24"/>
        <v>0</v>
      </c>
    </row>
    <row r="156" spans="1:21" ht="30" customHeight="1">
      <c r="B156">
        <v>64</v>
      </c>
      <c r="C156" s="41" t="s">
        <v>532</v>
      </c>
      <c r="D156" s="41" t="s">
        <v>533</v>
      </c>
      <c r="E156" s="41" t="s">
        <v>534</v>
      </c>
      <c r="F156" s="19" t="s">
        <v>21</v>
      </c>
      <c r="G156" s="46">
        <v>8000</v>
      </c>
      <c r="H156" s="43">
        <v>6666.66</v>
      </c>
      <c r="I156" s="19">
        <f t="shared" si="23"/>
        <v>0</v>
      </c>
      <c r="J156" s="47"/>
      <c r="K156" s="44">
        <v>6666.66</v>
      </c>
      <c r="L156" s="47"/>
      <c r="M156" s="49"/>
      <c r="N156" s="49"/>
      <c r="O156" s="49"/>
      <c r="P156" s="49"/>
      <c r="Q156" s="45">
        <v>60</v>
      </c>
      <c r="R156" s="49"/>
      <c r="T156">
        <f t="shared" si="19"/>
        <v>60</v>
      </c>
      <c r="U156" s="26">
        <f t="shared" si="24"/>
        <v>399999.6</v>
      </c>
    </row>
    <row r="157" spans="1:21" ht="30" customHeight="1">
      <c r="B157">
        <v>64</v>
      </c>
      <c r="C157" s="41" t="s">
        <v>532</v>
      </c>
      <c r="D157" s="41" t="s">
        <v>128</v>
      </c>
      <c r="E157" s="41" t="s">
        <v>136</v>
      </c>
      <c r="F157" s="19" t="s">
        <v>21</v>
      </c>
      <c r="G157" s="46">
        <v>0</v>
      </c>
      <c r="H157" s="47">
        <v>0</v>
      </c>
      <c r="I157" s="19"/>
      <c r="J157" s="47"/>
      <c r="K157" s="19">
        <v>0</v>
      </c>
      <c r="L157" s="47"/>
      <c r="M157" s="49"/>
      <c r="N157" s="49"/>
      <c r="O157" s="49"/>
      <c r="P157" s="49"/>
      <c r="Q157" s="45">
        <v>1</v>
      </c>
      <c r="R157" s="49"/>
      <c r="T157">
        <f t="shared" si="19"/>
        <v>1</v>
      </c>
      <c r="U157" s="26">
        <f t="shared" si="24"/>
        <v>0</v>
      </c>
    </row>
    <row r="158" spans="1:21" ht="30" hidden="1" customHeight="1">
      <c r="B158">
        <v>66</v>
      </c>
      <c r="C158" s="17" t="s">
        <v>23</v>
      </c>
      <c r="D158" s="17" t="s">
        <v>23</v>
      </c>
      <c r="K158"/>
    </row>
    <row r="159" spans="1:21" ht="30" hidden="1" customHeight="1">
      <c r="B159">
        <v>66</v>
      </c>
      <c r="C159" s="17" t="s">
        <v>535</v>
      </c>
      <c r="D159" s="17" t="s">
        <v>337</v>
      </c>
      <c r="K159"/>
      <c r="U159"/>
    </row>
    <row r="160" spans="1:21" ht="30" customHeight="1">
      <c r="B160">
        <v>65</v>
      </c>
      <c r="C160" s="17" t="s">
        <v>23</v>
      </c>
      <c r="D160" s="17" t="s">
        <v>23</v>
      </c>
      <c r="E160" s="18" t="s">
        <v>536</v>
      </c>
      <c r="F160" s="19" t="s">
        <v>21</v>
      </c>
      <c r="G160">
        <v>546</v>
      </c>
      <c r="K160" s="51">
        <v>546</v>
      </c>
      <c r="N160" s="21">
        <v>200</v>
      </c>
      <c r="T160">
        <f>M160+N160+O160+P160+Q160+R160+S160</f>
        <v>200</v>
      </c>
      <c r="U160" s="26">
        <f t="shared" ref="U160:U161" si="25">K160*T160</f>
        <v>109200</v>
      </c>
    </row>
    <row r="161" spans="2:21" ht="30" customHeight="1">
      <c r="B161">
        <v>66</v>
      </c>
      <c r="C161" s="17" t="s">
        <v>535</v>
      </c>
      <c r="D161" s="17" t="s">
        <v>535</v>
      </c>
      <c r="E161" s="18" t="s">
        <v>537</v>
      </c>
      <c r="F161" s="19" t="s">
        <v>21</v>
      </c>
      <c r="G161">
        <v>4500</v>
      </c>
      <c r="K161" s="51">
        <v>4500</v>
      </c>
      <c r="N161" s="21">
        <v>20</v>
      </c>
      <c r="T161">
        <f t="shared" ref="T161" si="26">M161+N161+O161+P161+Q161+R161+S161</f>
        <v>20</v>
      </c>
      <c r="U161" s="26">
        <f t="shared" si="25"/>
        <v>90000</v>
      </c>
    </row>
    <row r="162" spans="2:21" ht="30" customHeight="1">
      <c r="U162" s="26">
        <f>SUBTOTAL(9,U6:U161)</f>
        <v>18918276.565000001</v>
      </c>
    </row>
  </sheetData>
  <autoFilter ref="A1:U161" xr:uid="{00000000-0001-0000-0000-000000000000}">
    <filterColumn colId="19">
      <filters>
        <filter val="1"/>
        <filter val="10"/>
        <filter val="100"/>
        <filter val="110"/>
        <filter val="12"/>
        <filter val="120"/>
        <filter val="128"/>
        <filter val="14"/>
        <filter val="140"/>
        <filter val="149"/>
        <filter val="15"/>
        <filter val="16"/>
        <filter val="18"/>
        <filter val="2"/>
        <filter val="20"/>
        <filter val="200"/>
        <filter val="216"/>
        <filter val="25"/>
        <filter val="27"/>
        <filter val="280"/>
        <filter val="3"/>
        <filter val="30"/>
        <filter val="31"/>
        <filter val="36"/>
        <filter val="384"/>
        <filter val="4"/>
        <filter val="40"/>
        <filter val="5"/>
        <filter val="50"/>
        <filter val="55"/>
        <filter val="60"/>
        <filter val="7"/>
        <filter val="70"/>
        <filter val="78"/>
        <filter val="9"/>
        <filter val="90"/>
        <filter val="95"/>
      </filters>
    </filterColumn>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2026-07-17T05:57:17Z</dcterms:created>
  <dcterms:modified xsi:type="dcterms:W3CDTF">2026-07-17T05:57:36Z</dcterms:modified>
</cp:coreProperties>
</file>