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720" activeTab="0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Hlk125125747" localSheetId="1">'Specificaţii de preț        '!$D$8</definedName>
  </definedNames>
  <calcPr calcId="191029"/>
  <extLst/>
</workbook>
</file>

<file path=xl/sharedStrings.xml><?xml version="1.0" encoding="utf-8"?>
<sst xmlns="http://schemas.openxmlformats.org/spreadsheetml/2006/main" count="135" uniqueCount="62">
  <si>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</si>
  <si>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</si>
  <si>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</si>
  <si>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</si>
  <si>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</si>
  <si>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</si>
  <si>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</si>
  <si>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</si>
  <si>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</si>
  <si>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</si>
  <si>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</si>
  <si>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</si>
  <si>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</si>
  <si>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</si>
  <si>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</si>
  <si>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</si>
  <si>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</si>
  <si>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</si>
  <si>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</si>
  <si>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</si>
  <si>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</si>
  <si>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</si>
  <si>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</si>
  <si>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</si>
  <si>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</si>
  <si>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</si>
  <si>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</si>
  <si>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</si>
  <si>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</si>
  <si>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</si>
  <si>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>33100000-1</t>
  </si>
  <si>
    <t xml:space="preserve">valoarea estimativă </t>
  </si>
  <si>
    <t xml:space="preserve">"În conformitate cu cerințele/ condițiile de livrare stipulate la pct.11 din anunțul de participare
"
</t>
  </si>
  <si>
    <t>Bucată</t>
  </si>
  <si>
    <t>Standarde de referință/ Număr de înregistrare AMDM</t>
  </si>
  <si>
    <t>Penceta pentru legat microsutura, curba</t>
  </si>
  <si>
    <t xml:space="preserve">Penceta pentru legat microsutura, drept </t>
  </si>
  <si>
    <t xml:space="preserve">Blefarostat universal </t>
  </si>
  <si>
    <t>Portac micro</t>
  </si>
  <si>
    <t>Ac tip KELLY (GLAUCOMA PUNCH)</t>
  </si>
  <si>
    <t>Penceta tip colibri</t>
  </si>
  <si>
    <t>Penceta iris, Bonn</t>
  </si>
  <si>
    <t>Penceta iris, Heidelberg</t>
  </si>
  <si>
    <t>Microfoarfece corneene tip Sauter</t>
  </si>
  <si>
    <t>Pensa capsulorexis</t>
  </si>
  <si>
    <t>Pensa  capsulorexis extrem delicat</t>
  </si>
  <si>
    <t>Chopper tip MYOSHI</t>
  </si>
  <si>
    <t>Chopper capete dublu funcționale</t>
  </si>
  <si>
    <t>Penseta pentru legat microsutura, cu placa cu filet, curba, extrafina, latimea varfurilor maxim 0,3mm, Prezentarea Certificatului CE - obligator.</t>
  </si>
  <si>
    <t>Penseta pentru legat microsutura, cu placa cu filet, drept, extrafina, latimea varfurilor maxim 0,3mm, Prezentarea Certificatului CE - obligator.</t>
  </si>
  <si>
    <t>Blefarostat  universal cu mecanism de deschidere prin rotire, lame deschise, lame 18 mm. Prezentarea Certificatului CE - obligator.</t>
  </si>
  <si>
    <t>Micro portac, curbat, fara lacat, mainer 6,00 mm, lungime 100 mm, din otel inoxidabil placat cu crom cu grosimea  minim 0,2 mcm; ambalaj individual cu sigiliu pentru prima deschidere. Prezentarea Certificatului CE - obligator.</t>
  </si>
  <si>
    <t xml:space="preserve">Ac tip KELLY, marimea 19G, virf 0,9x0,45 mm, din otel inoxidabil placat cu crom. Prezentarea Certificatului CE - obligator.
</t>
  </si>
  <si>
    <t>Penseta extrem delicată, tip colibri, 1x2 dinți. Prezentarea Certificatului CE - obligator.</t>
  </si>
  <si>
    <t>Penseta iris, Bonn model, sub unghi, 6,0 mm, 1x2 dinti Prezentarea Certificatului CE - obligator.</t>
  </si>
  <si>
    <t>Penseta iris, Heidelberg model, ușor curbati, 1x2 dinti Prezentarea Certificatului CE - obligator.</t>
  </si>
  <si>
    <t>Microfoarfece corneene tip Sauter, sub unghi ușor, bont-bont, latimea lamei 0,2mm x lungimea 8 mm, lungimea 10 cm, din otel inoxidabil. Prezentarea Certificatului CE - obligator.</t>
  </si>
  <si>
    <t xml:space="preserve">Pensa capsulorexis H.R. Koch, ax 22 gadge/ 0,70mm </t>
  </si>
  <si>
    <t>pensa capsulorexis extrem delicat,  din otel inoxidabil placat cu crom. Prezentarea Certificatului CE - obligator.</t>
  </si>
  <si>
    <t xml:space="preserve">Choper tip MYOSHI, angulat, (pentru tăierea în linie) din otel inoxidabil placat cu crom. </t>
  </si>
  <si>
    <t xml:space="preserve">Chopper, capete dublu functionale, rotator de nucleu și chioper, din otel inoxidabil.Prezentarea Certificatului CE - obligator.
</t>
  </si>
  <si>
    <t>Achiziționarea Instrumentelor Oftalmologice conform necesităților IMSP SCM Sfânta TREIME pentru anul 2024 - REPETAT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</si>
</sst>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00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1"/>
      <family val="2"/>
    </font>
    <font>
      <sz val="11"/>
      <color rgb="FF9C65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Border="0" applyProtection="0">
      <alignment/>
    </xf>
    <xf numFmtId="0" fontId="0" fillId="0" borderId="0">
      <alignment/>
      <protection/>
    </xf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15" fillId="0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7" fillId="0" borderId="0" applyBorder="0" applyProtection="0">
      <alignment/>
    </xf>
    <xf numFmtId="0" fontId="0" fillId="0" borderId="0">
      <alignment/>
      <protection/>
    </xf>
    <xf numFmtId="0" fontId="16" fillId="3" borderId="1" applyProtection="0">
      <alignment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</cellStyleXfs>
  <cellXfs count="85">
    <xf numFmtId="0" fontId="0" fillId="0" borderId="0" xfId="0"/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5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2" fontId="4" fillId="5" borderId="2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5" borderId="2" xfId="20" applyFont="1" applyFill="1" applyBorder="1" applyAlignment="1" applyProtection="1">
      <alignment horizontal="center" vertical="center" wrapText="1"/>
      <protection/>
    </xf>
    <xf numFmtId="0" fontId="7" fillId="6" borderId="2" xfId="0" applyFont="1" applyFill="1" applyBorder="1" applyAlignment="1" applyProtection="1">
      <alignment horizontal="center" vertical="center" wrapText="1"/>
      <protection/>
    </xf>
    <xf numFmtId="0" fontId="4" fillId="6" borderId="3" xfId="20" applyFont="1" applyFill="1" applyBorder="1" applyAlignment="1" applyProtection="1">
      <alignment horizontal="center" vertical="center" wrapText="1"/>
      <protection/>
    </xf>
    <xf numFmtId="0" fontId="5" fillId="0" borderId="2" xfId="2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top"/>
      <protection locked="0"/>
    </xf>
    <xf numFmtId="4" fontId="3" fillId="0" borderId="2" xfId="2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3" fillId="0" borderId="4" xfId="20" applyFont="1" applyBorder="1" applyProtection="1">
      <alignment/>
      <protection locked="0"/>
    </xf>
    <xf numFmtId="0" fontId="3" fillId="0" borderId="5" xfId="0" applyFont="1" applyBorder="1" applyProtection="1">
      <protection locked="0"/>
    </xf>
    <xf numFmtId="0" fontId="8" fillId="0" borderId="0" xfId="2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4" fillId="6" borderId="0" xfId="20" applyFont="1" applyFill="1" applyBorder="1" applyAlignment="1" applyProtection="1">
      <alignment horizontal="center" vertical="center" wrapText="1"/>
      <protection/>
    </xf>
    <xf numFmtId="0" fontId="4" fillId="5" borderId="0" xfId="20" applyFont="1" applyFill="1" applyBorder="1" applyAlignment="1" applyProtection="1">
      <alignment horizontal="center" vertical="center" wrapText="1"/>
      <protection/>
    </xf>
    <xf numFmtId="0" fontId="5" fillId="5" borderId="0" xfId="20" applyFont="1" applyFill="1" applyBorder="1" applyAlignment="1" applyProtection="1">
      <alignment horizontal="center" vertical="center" wrapText="1"/>
      <protection/>
    </xf>
    <xf numFmtId="4" fontId="3" fillId="6" borderId="2" xfId="20" applyNumberFormat="1" applyFont="1" applyFill="1" applyBorder="1" applyAlignment="1" applyProtection="1">
      <alignment horizontal="left" vertical="top"/>
      <protection locked="0"/>
    </xf>
    <xf numFmtId="4" fontId="11" fillId="0" borderId="2" xfId="20" applyNumberFormat="1" applyFont="1" applyBorder="1" applyAlignment="1" applyProtection="1">
      <alignment horizontal="left" vertical="top"/>
      <protection locked="0"/>
    </xf>
    <xf numFmtId="0" fontId="0" fillId="0" borderId="0" xfId="0"/>
    <xf numFmtId="0" fontId="3" fillId="0" borderId="0" xfId="20" applyFont="1" applyProtection="1">
      <alignment/>
      <protection locked="0"/>
    </xf>
    <xf numFmtId="0" fontId="9" fillId="0" borderId="0" xfId="20" applyFont="1" applyProtection="1">
      <alignment/>
      <protection locked="0"/>
    </xf>
    <xf numFmtId="0" fontId="5" fillId="6" borderId="2" xfId="20" applyFont="1" applyFill="1" applyBorder="1" applyAlignment="1" applyProtection="1">
      <alignment horizontal="center" vertical="center" wrapText="1"/>
      <protection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wrapText="1"/>
    </xf>
    <xf numFmtId="0" fontId="3" fillId="6" borderId="2" xfId="20" applyFont="1" applyFill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164" fontId="3" fillId="0" borderId="2" xfId="20" applyNumberFormat="1" applyFont="1" applyBorder="1" applyAlignment="1" applyProtection="1">
      <alignment wrapText="1"/>
      <protection locked="0"/>
    </xf>
    <xf numFmtId="0" fontId="3" fillId="0" borderId="2" xfId="20" applyFont="1" applyBorder="1" applyAlignment="1" applyProtection="1">
      <alignment wrapText="1"/>
      <protection locked="0"/>
    </xf>
    <xf numFmtId="0" fontId="3" fillId="0" borderId="2" xfId="88" applyFont="1" applyBorder="1" applyAlignment="1">
      <alignment wrapText="1"/>
      <protection/>
    </xf>
    <xf numFmtId="0" fontId="3" fillId="0" borderId="2" xfId="88" applyFont="1" applyBorder="1" applyAlignment="1">
      <alignment horizontal="center" vertical="center" wrapText="1"/>
      <protection/>
    </xf>
    <xf numFmtId="4" fontId="21" fillId="0" borderId="2" xfId="88" applyNumberFormat="1" applyFont="1" applyBorder="1" applyAlignment="1">
      <alignment horizontal="center" vertical="center"/>
      <protection/>
    </xf>
    <xf numFmtId="0" fontId="20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4" fontId="3" fillId="0" borderId="0" xfId="20" applyNumberFormat="1" applyFont="1" applyProtection="1">
      <alignment/>
      <protection locked="0"/>
    </xf>
    <xf numFmtId="0" fontId="7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3" fillId="0" borderId="0" xfId="20" applyFont="1" applyBorder="1" applyAlignment="1" applyProtection="1">
      <alignment horizontal="center" vertical="center"/>
      <protection locked="0"/>
    </xf>
    <xf numFmtId="0" fontId="5" fillId="6" borderId="0" xfId="20" applyFont="1" applyFill="1" applyBorder="1" applyAlignment="1" applyProtection="1">
      <alignment horizontal="center" vertical="center" wrapText="1"/>
      <protection/>
    </xf>
    <xf numFmtId="4" fontId="21" fillId="0" borderId="0" xfId="88" applyNumberFormat="1" applyFont="1" applyBorder="1" applyAlignment="1">
      <alignment horizontal="center" vertical="center"/>
      <protection/>
    </xf>
    <xf numFmtId="0" fontId="8" fillId="0" borderId="0" xfId="20" applyFont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/>
    </xf>
    <xf numFmtId="0" fontId="6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2" xfId="20" applyFont="1" applyFill="1" applyBorder="1" applyAlignment="1" applyProtection="1">
      <alignment horizontal="center" vertical="top" wrapText="1"/>
      <protection locked="0"/>
    </xf>
    <xf numFmtId="0" fontId="4" fillId="6" borderId="0" xfId="20" applyFont="1" applyFill="1" applyBorder="1" applyAlignment="1" applyProtection="1">
      <alignment horizontal="center" vertical="top" wrapText="1"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2" xfId="20" applyFont="1" applyFill="1" applyBorder="1" applyAlignment="1" applyProtection="1">
      <alignment horizontal="right" vertical="center" wrapText="1"/>
      <protection locked="0"/>
    </xf>
    <xf numFmtId="0" fontId="3" fillId="0" borderId="0" xfId="20" applyFont="1" applyBorder="1" applyAlignment="1" applyProtection="1">
      <alignment horizontal="center"/>
      <protection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2" xfId="23"/>
    <cellStyle name="Normal 5" xfId="24"/>
    <cellStyle name="Normal 6" xfId="25"/>
    <cellStyle name="Normal 7 5" xfId="26"/>
    <cellStyle name="Normal 3 2" xfId="27"/>
    <cellStyle name="Normal 3 4" xfId="28"/>
    <cellStyle name="Normal 2 2 3" xfId="29"/>
    <cellStyle name="Обычный 2" xfId="30"/>
    <cellStyle name="Обычный 2 2" xfId="31"/>
    <cellStyle name="Percent 2" xfId="32"/>
    <cellStyle name="Обычный 3" xfId="33"/>
    <cellStyle name="Normal 2 3" xfId="34"/>
    <cellStyle name="Normal 2 2 2" xfId="35"/>
    <cellStyle name="Normal 4 2" xfId="36"/>
    <cellStyle name="Normal 5 5" xfId="37"/>
    <cellStyle name="Excel Built-in Normal" xfId="38"/>
    <cellStyle name="Normal 5 2" xfId="39"/>
    <cellStyle name="Check Cell 2" xfId="40"/>
    <cellStyle name="Normal 2 3 2" xfId="41"/>
    <cellStyle name="Обычный 2 2 2" xfId="42"/>
    <cellStyle name="Обычный 2 4" xfId="43"/>
    <cellStyle name="Normal 6 3" xfId="44"/>
    <cellStyle name="Normal 7" xfId="45"/>
    <cellStyle name="Обычный 3 2" xfId="46"/>
    <cellStyle name="Обычный 3 3" xfId="47"/>
    <cellStyle name="Normal 8" xfId="48"/>
    <cellStyle name="Обычный 3 4" xfId="49"/>
    <cellStyle name="Normal 5 3" xfId="50"/>
    <cellStyle name="Normal 6 2" xfId="51"/>
    <cellStyle name="Normal 7 2" xfId="52"/>
    <cellStyle name="Обычный 3 2 2" xfId="53"/>
    <cellStyle name="Обычный 3 3 2" xfId="54"/>
    <cellStyle name="Обычный 3 5" xfId="55"/>
    <cellStyle name="Normal 9" xfId="56"/>
    <cellStyle name="Normal 7 3" xfId="57"/>
    <cellStyle name="Normal 3 3" xfId="58"/>
    <cellStyle name="Обычный 2 4 2" xfId="59"/>
    <cellStyle name="Percent 2 2" xfId="60"/>
    <cellStyle name="Normal 10" xfId="61"/>
    <cellStyle name="Обычный 3 2 3" xfId="62"/>
    <cellStyle name="Обычный 3 3 3" xfId="63"/>
    <cellStyle name="Normal 2 4" xfId="64"/>
    <cellStyle name="Normal 5 4" xfId="65"/>
    <cellStyle name="Excel Built-in Normal 2" xfId="66"/>
    <cellStyle name="Normal 2 2 2 2" xfId="67"/>
    <cellStyle name="Check Cell 2 2" xfId="68"/>
    <cellStyle name="Нейтральный 2" xfId="69"/>
    <cellStyle name="Обычный 3 6" xfId="70"/>
    <cellStyle name="Обычный 4" xfId="71"/>
    <cellStyle name="Обычный 2 3" xfId="72"/>
    <cellStyle name="Финансовый 3" xfId="73"/>
    <cellStyle name="Normal 5 6" xfId="74"/>
    <cellStyle name="Normal 11" xfId="75"/>
    <cellStyle name="Normal 7 4" xfId="76"/>
    <cellStyle name="Обычный 3 7" xfId="77"/>
    <cellStyle name="Normal 5 7" xfId="78"/>
    <cellStyle name="Normal 7 6" xfId="79"/>
    <cellStyle name="Обычный 3 2 4" xfId="80"/>
    <cellStyle name="Обычный 3 3 4" xfId="81"/>
    <cellStyle name="Обычный 3 4 2" xfId="82"/>
    <cellStyle name="Normal 5 3 2" xfId="83"/>
    <cellStyle name="Normal 7 2 2" xfId="84"/>
    <cellStyle name="Обычный 3 2 2 2" xfId="85"/>
    <cellStyle name="Обычный 3 3 2 2" xfId="86"/>
    <cellStyle name="Comma 2" xfId="87"/>
    <cellStyle name="Normal 2 2 4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20"/>
  <sheetViews>
    <sheetView tabSelected="1" workbookViewId="0" topLeftCell="A1">
      <selection activeCell="H8" sqref="H8"/>
    </sheetView>
  </sheetViews>
  <sheetFormatPr defaultColWidth="9.140625" defaultRowHeight="12.75"/>
  <cols>
    <col min="1" max="1" width="5.7109375" style="13" customWidth="1"/>
    <col min="2" max="2" width="4.421875" style="13" customWidth="1"/>
    <col min="3" max="3" width="25.8515625" style="13" customWidth="1"/>
    <col min="4" max="4" width="20.7109375" style="21" customWidth="1"/>
    <col min="5" max="5" width="10.57421875" style="13" customWidth="1"/>
    <col min="6" max="6" width="11.28125" style="13" customWidth="1"/>
    <col min="7" max="7" width="10.7109375" style="13" customWidth="1"/>
    <col min="8" max="8" width="38.7109375" style="13" customWidth="1"/>
    <col min="9" max="9" width="30.421875" style="13" customWidth="1"/>
    <col min="10" max="10" width="30.00390625" style="21" customWidth="1"/>
    <col min="11" max="11" width="1.7109375" style="13" customWidth="1"/>
    <col min="12" max="16384" width="9.140625" style="13" customWidth="1"/>
  </cols>
  <sheetData>
    <row r="1" spans="3:11" ht="12.75">
      <c r="C1" s="70" t="s">
        <v>27</v>
      </c>
      <c r="D1" s="70"/>
      <c r="E1" s="70"/>
      <c r="F1" s="70"/>
      <c r="G1" s="70"/>
      <c r="H1" s="70"/>
      <c r="I1" s="70"/>
      <c r="J1" s="70"/>
      <c r="K1" s="70"/>
    </row>
    <row r="2" spans="4:8" ht="42" customHeight="1">
      <c r="D2" s="73" t="s">
        <v>14</v>
      </c>
      <c r="E2" s="73"/>
      <c r="F2" s="73"/>
      <c r="G2" s="73"/>
      <c r="H2" s="73"/>
    </row>
    <row r="3" spans="1:10" ht="12.75">
      <c r="A3" s="74" t="s">
        <v>9</v>
      </c>
      <c r="B3" s="74"/>
      <c r="C3" s="74"/>
      <c r="D3" s="75" t="s">
        <v>29</v>
      </c>
      <c r="E3" s="75"/>
      <c r="F3" s="75"/>
      <c r="G3" s="75"/>
      <c r="H3" s="75"/>
      <c r="I3" s="13" t="s">
        <v>10</v>
      </c>
      <c r="J3" s="21" t="s">
        <v>12</v>
      </c>
    </row>
    <row r="4" spans="1:11" s="19" customFormat="1" ht="39.75" customHeight="1">
      <c r="A4" s="76" t="s">
        <v>8</v>
      </c>
      <c r="B4" s="76"/>
      <c r="C4" s="76"/>
      <c r="D4" s="77" t="s">
        <v>61</v>
      </c>
      <c r="E4" s="77"/>
      <c r="F4" s="77"/>
      <c r="G4" s="77"/>
      <c r="H4" s="77"/>
      <c r="I4" s="77"/>
      <c r="J4" s="17" t="s">
        <v>13</v>
      </c>
      <c r="K4" s="18"/>
    </row>
    <row r="5" spans="4:11" s="20" customFormat="1" ht="12.75">
      <c r="D5" s="71"/>
      <c r="E5" s="71"/>
      <c r="F5" s="71"/>
      <c r="G5" s="71"/>
      <c r="H5" s="71"/>
      <c r="I5" s="71"/>
      <c r="J5" s="71"/>
      <c r="K5" s="18"/>
    </row>
    <row r="6" spans="1:11" ht="47.25">
      <c r="A6" s="27" t="s">
        <v>2</v>
      </c>
      <c r="B6" s="27" t="s">
        <v>0</v>
      </c>
      <c r="C6" s="27" t="s">
        <v>1</v>
      </c>
      <c r="D6" s="27" t="s">
        <v>3</v>
      </c>
      <c r="E6" s="31" t="s">
        <v>4</v>
      </c>
      <c r="F6" s="31" t="s">
        <v>5</v>
      </c>
      <c r="G6" s="31" t="s">
        <v>6</v>
      </c>
      <c r="H6" s="32" t="s">
        <v>7</v>
      </c>
      <c r="I6" s="32" t="s">
        <v>28</v>
      </c>
      <c r="J6" s="32" t="s">
        <v>34</v>
      </c>
      <c r="K6" s="12"/>
    </row>
    <row r="7" spans="1:11" ht="12.75">
      <c r="A7" s="32">
        <v>1</v>
      </c>
      <c r="B7" s="72">
        <v>2</v>
      </c>
      <c r="C7" s="72"/>
      <c r="D7" s="72"/>
      <c r="E7" s="32">
        <v>3</v>
      </c>
      <c r="F7" s="32">
        <v>4</v>
      </c>
      <c r="G7" s="32">
        <v>5</v>
      </c>
      <c r="H7" s="32">
        <v>6</v>
      </c>
      <c r="I7" s="23">
        <v>7</v>
      </c>
      <c r="J7" s="27">
        <v>8</v>
      </c>
      <c r="K7" s="12"/>
    </row>
    <row r="8" spans="1:11" ht="63">
      <c r="A8" s="33" t="s">
        <v>30</v>
      </c>
      <c r="B8" s="59">
        <v>1</v>
      </c>
      <c r="C8" s="60" t="s">
        <v>35</v>
      </c>
      <c r="D8" s="50" t="str">
        <f>C8</f>
        <v>Penceta pentru legat microsutura, curba</v>
      </c>
      <c r="E8" s="24"/>
      <c r="F8" s="24"/>
      <c r="G8" s="28"/>
      <c r="H8" s="55" t="s">
        <v>48</v>
      </c>
      <c r="I8" s="29"/>
      <c r="J8" s="30"/>
      <c r="K8" s="35"/>
    </row>
    <row r="9" spans="1:11" ht="63">
      <c r="A9" s="33" t="s">
        <v>30</v>
      </c>
      <c r="B9" s="59">
        <v>2</v>
      </c>
      <c r="C9" s="60" t="s">
        <v>36</v>
      </c>
      <c r="D9" s="50" t="str">
        <f aca="true" t="shared" si="0" ref="D9:D20">C9</f>
        <v xml:space="preserve">Penceta pentru legat microsutura, drept </v>
      </c>
      <c r="E9" s="24"/>
      <c r="F9" s="24"/>
      <c r="G9" s="28"/>
      <c r="H9" s="53" t="s">
        <v>49</v>
      </c>
      <c r="I9" s="29"/>
      <c r="J9" s="30"/>
      <c r="K9" s="37"/>
    </row>
    <row r="10" spans="1:11" ht="63">
      <c r="A10" s="33" t="s">
        <v>30</v>
      </c>
      <c r="B10" s="59">
        <v>3</v>
      </c>
      <c r="C10" s="60" t="s">
        <v>37</v>
      </c>
      <c r="D10" s="50" t="str">
        <f t="shared" si="0"/>
        <v xml:space="preserve">Blefarostat universal </v>
      </c>
      <c r="E10" s="24"/>
      <c r="F10" s="24"/>
      <c r="G10" s="28"/>
      <c r="H10" s="54" t="s">
        <v>50</v>
      </c>
      <c r="I10" s="29"/>
      <c r="J10" s="30"/>
      <c r="K10" s="37"/>
    </row>
    <row r="11" spans="1:11" ht="94.5">
      <c r="A11" s="33" t="s">
        <v>30</v>
      </c>
      <c r="B11" s="59">
        <v>4</v>
      </c>
      <c r="C11" s="60" t="s">
        <v>38</v>
      </c>
      <c r="D11" s="50" t="str">
        <f t="shared" si="0"/>
        <v>Portac micro</v>
      </c>
      <c r="E11" s="24"/>
      <c r="F11" s="24"/>
      <c r="G11" s="28"/>
      <c r="H11" s="56" t="s">
        <v>51</v>
      </c>
      <c r="I11" s="29"/>
      <c r="J11" s="30"/>
      <c r="K11" s="37"/>
    </row>
    <row r="12" spans="1:11" ht="78.75">
      <c r="A12" s="33" t="s">
        <v>30</v>
      </c>
      <c r="B12" s="59">
        <v>5</v>
      </c>
      <c r="C12" s="60" t="s">
        <v>39</v>
      </c>
      <c r="D12" s="50" t="str">
        <f t="shared" si="0"/>
        <v>Ac tip KELLY (GLAUCOMA PUNCH)</v>
      </c>
      <c r="E12" s="24"/>
      <c r="F12" s="24"/>
      <c r="G12" s="28"/>
      <c r="H12" s="56" t="s">
        <v>52</v>
      </c>
      <c r="I12" s="29"/>
      <c r="J12" s="30"/>
      <c r="K12" s="37"/>
    </row>
    <row r="13" spans="1:11" ht="47.25">
      <c r="A13" s="33" t="s">
        <v>30</v>
      </c>
      <c r="B13" s="59">
        <v>6</v>
      </c>
      <c r="C13" s="60" t="s">
        <v>40</v>
      </c>
      <c r="D13" s="50" t="str">
        <f t="shared" si="0"/>
        <v>Penceta tip colibri</v>
      </c>
      <c r="E13" s="24"/>
      <c r="F13" s="24"/>
      <c r="G13" s="28"/>
      <c r="H13" s="56" t="s">
        <v>53</v>
      </c>
      <c r="I13" s="42"/>
      <c r="J13" s="30"/>
      <c r="K13" s="37"/>
    </row>
    <row r="14" spans="1:11" ht="47.25">
      <c r="A14" s="33" t="s">
        <v>30</v>
      </c>
      <c r="B14" s="59">
        <v>7</v>
      </c>
      <c r="C14" s="60" t="s">
        <v>41</v>
      </c>
      <c r="D14" s="50" t="str">
        <f t="shared" si="0"/>
        <v>Penceta iris, Bonn</v>
      </c>
      <c r="E14" s="24"/>
      <c r="F14" s="24"/>
      <c r="G14" s="28"/>
      <c r="H14" s="56" t="s">
        <v>54</v>
      </c>
      <c r="I14" s="42"/>
      <c r="J14" s="30"/>
      <c r="K14" s="37"/>
    </row>
    <row r="15" spans="1:11" ht="47.25">
      <c r="A15" s="33" t="s">
        <v>30</v>
      </c>
      <c r="B15" s="59">
        <v>8</v>
      </c>
      <c r="C15" s="60" t="s">
        <v>42</v>
      </c>
      <c r="D15" s="50" t="str">
        <f t="shared" si="0"/>
        <v>Penceta iris, Heidelberg</v>
      </c>
      <c r="E15" s="24"/>
      <c r="F15" s="24"/>
      <c r="G15" s="28"/>
      <c r="H15" s="56" t="s">
        <v>55</v>
      </c>
      <c r="I15" s="43"/>
      <c r="J15" s="30"/>
      <c r="K15" s="37"/>
    </row>
    <row r="16" spans="1:11" ht="78.75">
      <c r="A16" s="33" t="s">
        <v>30</v>
      </c>
      <c r="B16" s="59">
        <v>9</v>
      </c>
      <c r="C16" s="60" t="s">
        <v>43</v>
      </c>
      <c r="D16" s="50" t="str">
        <f t="shared" si="0"/>
        <v>Microfoarfece corneene tip Sauter</v>
      </c>
      <c r="E16" s="24"/>
      <c r="F16" s="24"/>
      <c r="G16" s="28"/>
      <c r="H16" s="56" t="s">
        <v>56</v>
      </c>
      <c r="I16" s="29"/>
      <c r="J16" s="30"/>
      <c r="K16" s="37"/>
    </row>
    <row r="17" spans="1:11" ht="31.5">
      <c r="A17" s="33" t="s">
        <v>30</v>
      </c>
      <c r="B17" s="59">
        <v>10</v>
      </c>
      <c r="C17" s="60" t="s">
        <v>44</v>
      </c>
      <c r="D17" s="50" t="str">
        <f t="shared" si="0"/>
        <v>Pensa capsulorexis</v>
      </c>
      <c r="E17" s="24"/>
      <c r="F17" s="24"/>
      <c r="G17" s="28"/>
      <c r="H17" s="56" t="s">
        <v>57</v>
      </c>
      <c r="I17" s="42"/>
      <c r="J17" s="30"/>
      <c r="K17" s="37"/>
    </row>
    <row r="18" spans="1:11" ht="47.25">
      <c r="A18" s="33" t="s">
        <v>30</v>
      </c>
      <c r="B18" s="59">
        <v>11</v>
      </c>
      <c r="C18" s="60" t="s">
        <v>45</v>
      </c>
      <c r="D18" s="50" t="str">
        <f t="shared" si="0"/>
        <v>Pensa  capsulorexis extrem delicat</v>
      </c>
      <c r="E18" s="24"/>
      <c r="F18" s="24"/>
      <c r="G18" s="28"/>
      <c r="H18" s="56" t="s">
        <v>58</v>
      </c>
      <c r="I18" s="29"/>
      <c r="J18" s="30"/>
      <c r="K18" s="37"/>
    </row>
    <row r="19" spans="1:11" ht="47.25">
      <c r="A19" s="33" t="s">
        <v>30</v>
      </c>
      <c r="B19" s="59">
        <v>12</v>
      </c>
      <c r="C19" s="60" t="s">
        <v>46</v>
      </c>
      <c r="D19" s="50" t="str">
        <f t="shared" si="0"/>
        <v>Chopper tip MYOSHI</v>
      </c>
      <c r="E19" s="24"/>
      <c r="F19" s="24"/>
      <c r="G19" s="28"/>
      <c r="H19" s="56" t="s">
        <v>59</v>
      </c>
      <c r="I19" s="29"/>
      <c r="J19" s="30"/>
      <c r="K19" s="37"/>
    </row>
    <row r="20" spans="1:11" ht="78.75">
      <c r="A20" s="33" t="s">
        <v>30</v>
      </c>
      <c r="B20" s="59">
        <v>13</v>
      </c>
      <c r="C20" s="60" t="s">
        <v>47</v>
      </c>
      <c r="D20" s="50" t="str">
        <f t="shared" si="0"/>
        <v>Chopper capete dublu funcționale</v>
      </c>
      <c r="E20" s="24"/>
      <c r="F20" s="24"/>
      <c r="G20" s="28"/>
      <c r="H20" s="56" t="s">
        <v>60</v>
      </c>
      <c r="I20" s="29"/>
      <c r="J20" s="30"/>
      <c r="K20" s="37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2"/>
  <sheetViews>
    <sheetView workbookViewId="0" topLeftCell="A1">
      <selection activeCell="E5" sqref="E5:I5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4.421875" style="1" customWidth="1"/>
    <col min="4" max="4" width="20.7109375" style="1" customWidth="1"/>
    <col min="5" max="5" width="23.00390625" style="22" customWidth="1"/>
    <col min="6" max="6" width="15.28125" style="6" customWidth="1"/>
    <col min="7" max="7" width="14.7109375" style="16" customWidth="1"/>
    <col min="8" max="8" width="15.421875" style="1" customWidth="1"/>
    <col min="9" max="9" width="12.140625" style="1" customWidth="1"/>
    <col min="10" max="10" width="13.140625" style="1" customWidth="1"/>
    <col min="11" max="11" width="14.00390625" style="1" customWidth="1"/>
    <col min="12" max="12" width="30.00390625" style="1" customWidth="1"/>
    <col min="13" max="13" width="13.8515625" style="1" customWidth="1"/>
    <col min="14" max="16384" width="9.140625" style="1" customWidth="1"/>
  </cols>
  <sheetData>
    <row r="1" spans="4:13" ht="12.75">
      <c r="D1" s="70" t="s">
        <v>26</v>
      </c>
      <c r="E1" s="70"/>
      <c r="F1" s="70"/>
      <c r="G1" s="70"/>
      <c r="H1" s="70"/>
      <c r="I1" s="70"/>
      <c r="J1" s="70"/>
      <c r="K1" s="70"/>
      <c r="L1" s="70"/>
      <c r="M1" s="36"/>
    </row>
    <row r="2" spans="4:11" ht="12.75">
      <c r="D2" s="80" t="s">
        <v>17</v>
      </c>
      <c r="E2" s="80"/>
      <c r="F2" s="80"/>
      <c r="G2" s="80"/>
      <c r="H2" s="80"/>
      <c r="I2" s="80"/>
      <c r="J2" s="80"/>
      <c r="K2" s="14"/>
    </row>
    <row r="3" spans="2:12" ht="12.75">
      <c r="B3" s="81" t="s">
        <v>9</v>
      </c>
      <c r="C3" s="81"/>
      <c r="D3" s="81"/>
      <c r="E3" s="82" t="s">
        <v>29</v>
      </c>
      <c r="F3" s="82"/>
      <c r="G3" s="82"/>
      <c r="H3" s="82"/>
      <c r="I3" s="82"/>
      <c r="K3" s="1" t="s">
        <v>10</v>
      </c>
      <c r="L3" s="1" t="s">
        <v>12</v>
      </c>
    </row>
    <row r="4" spans="1:13" s="3" customFormat="1" ht="31.5">
      <c r="A4" s="2"/>
      <c r="B4" s="83" t="s">
        <v>8</v>
      </c>
      <c r="C4" s="83"/>
      <c r="D4" s="83"/>
      <c r="E4" s="77" t="s">
        <v>61</v>
      </c>
      <c r="F4" s="77"/>
      <c r="G4" s="77"/>
      <c r="H4" s="77"/>
      <c r="I4" s="77"/>
      <c r="J4" s="77"/>
      <c r="K4" s="26" t="s">
        <v>11</v>
      </c>
      <c r="L4" s="26" t="s">
        <v>13</v>
      </c>
      <c r="M4" s="38"/>
    </row>
    <row r="5" spans="1:13" s="4" customFormat="1" ht="12.75">
      <c r="A5" s="2"/>
      <c r="E5" s="78"/>
      <c r="F5" s="78"/>
      <c r="G5" s="78"/>
      <c r="H5" s="78"/>
      <c r="I5" s="78"/>
      <c r="J5" s="25"/>
      <c r="K5" s="25"/>
      <c r="L5" s="25"/>
      <c r="M5" s="39"/>
    </row>
    <row r="6" spans="1:13" ht="47.25">
      <c r="A6" s="5"/>
      <c r="B6" s="48" t="s">
        <v>2</v>
      </c>
      <c r="C6" s="48" t="s">
        <v>0</v>
      </c>
      <c r="D6" s="48" t="s">
        <v>1</v>
      </c>
      <c r="E6" s="48" t="s">
        <v>3</v>
      </c>
      <c r="F6" s="48" t="s">
        <v>18</v>
      </c>
      <c r="G6" s="15" t="s">
        <v>19</v>
      </c>
      <c r="H6" s="48" t="s">
        <v>20</v>
      </c>
      <c r="I6" s="48" t="s">
        <v>21</v>
      </c>
      <c r="J6" s="48" t="s">
        <v>22</v>
      </c>
      <c r="K6" s="48" t="s">
        <v>23</v>
      </c>
      <c r="L6" s="48" t="s">
        <v>24</v>
      </c>
      <c r="M6" s="40" t="s">
        <v>31</v>
      </c>
    </row>
    <row r="7" spans="1:13" ht="12.75">
      <c r="A7" s="5"/>
      <c r="B7" s="48">
        <v>1</v>
      </c>
      <c r="C7" s="79">
        <v>2</v>
      </c>
      <c r="D7" s="79"/>
      <c r="E7" s="79"/>
      <c r="F7" s="48">
        <v>3</v>
      </c>
      <c r="G7" s="15">
        <v>4</v>
      </c>
      <c r="H7" s="48">
        <v>5</v>
      </c>
      <c r="I7" s="48">
        <v>6</v>
      </c>
      <c r="J7" s="48">
        <v>7</v>
      </c>
      <c r="K7" s="48">
        <v>8</v>
      </c>
      <c r="L7" s="23">
        <v>9</v>
      </c>
      <c r="M7" s="41"/>
    </row>
    <row r="8" spans="1:21" ht="78.75">
      <c r="A8" s="34"/>
      <c r="B8" s="33" t="s">
        <v>30</v>
      </c>
      <c r="C8" s="59">
        <v>1</v>
      </c>
      <c r="D8" s="60" t="s">
        <v>35</v>
      </c>
      <c r="E8" s="50" t="str">
        <f>D8</f>
        <v>Penceta pentru legat microsutura, curba</v>
      </c>
      <c r="F8" s="58" t="s">
        <v>33</v>
      </c>
      <c r="G8" s="59">
        <v>10</v>
      </c>
      <c r="H8" s="51"/>
      <c r="I8" s="52"/>
      <c r="J8" s="52">
        <f>H8*G8</f>
        <v>0</v>
      </c>
      <c r="K8" s="52">
        <f>I8*G8</f>
        <v>0</v>
      </c>
      <c r="L8" s="47" t="s">
        <v>32</v>
      </c>
      <c r="M8" s="57">
        <v>32500</v>
      </c>
      <c r="N8" s="45"/>
      <c r="O8" s="45"/>
      <c r="P8" s="45"/>
      <c r="Q8" s="45"/>
      <c r="R8" s="45"/>
      <c r="S8" s="45"/>
      <c r="T8" s="45"/>
      <c r="U8" s="45"/>
    </row>
    <row r="9" spans="2:21" ht="78.75">
      <c r="B9" s="33" t="s">
        <v>30</v>
      </c>
      <c r="C9" s="59">
        <v>2</v>
      </c>
      <c r="D9" s="60" t="s">
        <v>36</v>
      </c>
      <c r="E9" s="50" t="str">
        <f aca="true" t="shared" si="0" ref="E9:E20">D9</f>
        <v xml:space="preserve">Penceta pentru legat microsutura, drept </v>
      </c>
      <c r="F9" s="58" t="s">
        <v>33</v>
      </c>
      <c r="G9" s="59">
        <v>10</v>
      </c>
      <c r="H9" s="52"/>
      <c r="I9" s="52"/>
      <c r="J9" s="52">
        <f aca="true" t="shared" si="1" ref="J9:J20">H9*G9</f>
        <v>0</v>
      </c>
      <c r="K9" s="52">
        <f aca="true" t="shared" si="2" ref="K9:K20">I9*G9</f>
        <v>0</v>
      </c>
      <c r="L9" s="47" t="s">
        <v>32</v>
      </c>
      <c r="M9" s="57">
        <v>32500</v>
      </c>
      <c r="N9" s="45"/>
      <c r="O9" s="45"/>
      <c r="P9" s="45"/>
      <c r="Q9" s="45"/>
      <c r="R9" s="45"/>
      <c r="S9" s="45"/>
      <c r="T9" s="45"/>
      <c r="U9" s="45"/>
    </row>
    <row r="10" spans="2:21" ht="78.75">
      <c r="B10" s="33" t="s">
        <v>30</v>
      </c>
      <c r="C10" s="59">
        <v>3</v>
      </c>
      <c r="D10" s="60" t="s">
        <v>37</v>
      </c>
      <c r="E10" s="50" t="str">
        <f t="shared" si="0"/>
        <v xml:space="preserve">Blefarostat universal </v>
      </c>
      <c r="F10" s="58" t="s">
        <v>33</v>
      </c>
      <c r="G10" s="59">
        <v>2</v>
      </c>
      <c r="H10" s="52"/>
      <c r="I10" s="52"/>
      <c r="J10" s="52">
        <f t="shared" si="1"/>
        <v>0</v>
      </c>
      <c r="K10" s="52">
        <f t="shared" si="2"/>
        <v>0</v>
      </c>
      <c r="L10" s="47" t="s">
        <v>32</v>
      </c>
      <c r="M10" s="57">
        <v>3833.3333333333335</v>
      </c>
      <c r="N10" s="45"/>
      <c r="O10" s="45"/>
      <c r="P10" s="45"/>
      <c r="Q10" s="45"/>
      <c r="R10" s="45"/>
      <c r="S10" s="45"/>
      <c r="T10" s="45"/>
      <c r="U10" s="45"/>
    </row>
    <row r="11" spans="2:21" ht="78.75">
      <c r="B11" s="33" t="s">
        <v>30</v>
      </c>
      <c r="C11" s="59">
        <v>4</v>
      </c>
      <c r="D11" s="60" t="s">
        <v>38</v>
      </c>
      <c r="E11" s="50" t="str">
        <f t="shared" si="0"/>
        <v>Portac micro</v>
      </c>
      <c r="F11" s="58" t="s">
        <v>33</v>
      </c>
      <c r="G11" s="59">
        <v>3</v>
      </c>
      <c r="H11" s="52"/>
      <c r="I11" s="52"/>
      <c r="J11" s="52">
        <f t="shared" si="1"/>
        <v>0</v>
      </c>
      <c r="K11" s="52">
        <f t="shared" si="2"/>
        <v>0</v>
      </c>
      <c r="L11" s="47" t="s">
        <v>32</v>
      </c>
      <c r="M11" s="57">
        <v>10000</v>
      </c>
      <c r="N11" s="45"/>
      <c r="O11" s="45"/>
      <c r="P11" s="45"/>
      <c r="Q11" s="45"/>
      <c r="R11" s="45"/>
      <c r="S11" s="45"/>
      <c r="T11" s="45"/>
      <c r="U11" s="45"/>
    </row>
    <row r="12" spans="2:21" ht="78.75">
      <c r="B12" s="33" t="s">
        <v>30</v>
      </c>
      <c r="C12" s="59">
        <v>5</v>
      </c>
      <c r="D12" s="60" t="s">
        <v>39</v>
      </c>
      <c r="E12" s="50" t="str">
        <f t="shared" si="0"/>
        <v>Ac tip KELLY (GLAUCOMA PUNCH)</v>
      </c>
      <c r="F12" s="58" t="s">
        <v>33</v>
      </c>
      <c r="G12" s="59">
        <v>1</v>
      </c>
      <c r="H12" s="52"/>
      <c r="I12" s="52"/>
      <c r="J12" s="52">
        <f t="shared" si="1"/>
        <v>0</v>
      </c>
      <c r="K12" s="52">
        <f t="shared" si="2"/>
        <v>0</v>
      </c>
      <c r="L12" s="47" t="s">
        <v>32</v>
      </c>
      <c r="M12" s="57">
        <v>5000</v>
      </c>
      <c r="N12" s="46"/>
      <c r="O12" s="46"/>
      <c r="P12" s="46"/>
      <c r="Q12" s="46"/>
      <c r="R12" s="46"/>
      <c r="S12" s="46"/>
      <c r="T12" s="46"/>
      <c r="U12" s="46"/>
    </row>
    <row r="13" spans="2:21" ht="78.75">
      <c r="B13" s="33" t="s">
        <v>30</v>
      </c>
      <c r="C13" s="59">
        <v>6</v>
      </c>
      <c r="D13" s="60" t="s">
        <v>40</v>
      </c>
      <c r="E13" s="50" t="str">
        <f t="shared" si="0"/>
        <v>Penceta tip colibri</v>
      </c>
      <c r="F13" s="58" t="s">
        <v>33</v>
      </c>
      <c r="G13" s="59">
        <v>5</v>
      </c>
      <c r="H13" s="52"/>
      <c r="I13" s="52"/>
      <c r="J13" s="52">
        <f t="shared" si="1"/>
        <v>0</v>
      </c>
      <c r="K13" s="52">
        <f t="shared" si="2"/>
        <v>0</v>
      </c>
      <c r="L13" s="47" t="s">
        <v>32</v>
      </c>
      <c r="M13" s="57">
        <v>10416.666666666666</v>
      </c>
      <c r="N13" s="46"/>
      <c r="O13" s="46"/>
      <c r="P13" s="46"/>
      <c r="Q13" s="46"/>
      <c r="R13" s="46"/>
      <c r="S13" s="46"/>
      <c r="T13" s="46"/>
      <c r="U13" s="46"/>
    </row>
    <row r="14" spans="2:21" ht="78.75">
      <c r="B14" s="33" t="s">
        <v>30</v>
      </c>
      <c r="C14" s="59">
        <v>7</v>
      </c>
      <c r="D14" s="60" t="s">
        <v>41</v>
      </c>
      <c r="E14" s="50" t="str">
        <f t="shared" si="0"/>
        <v>Penceta iris, Bonn</v>
      </c>
      <c r="F14" s="58" t="s">
        <v>33</v>
      </c>
      <c r="G14" s="59">
        <v>2</v>
      </c>
      <c r="H14" s="52"/>
      <c r="I14" s="52"/>
      <c r="J14" s="52">
        <f t="shared" si="1"/>
        <v>0</v>
      </c>
      <c r="K14" s="52">
        <f t="shared" si="2"/>
        <v>0</v>
      </c>
      <c r="L14" s="47" t="s">
        <v>32</v>
      </c>
      <c r="M14" s="57">
        <v>4166.666666666667</v>
      </c>
      <c r="N14" s="46"/>
      <c r="O14" s="46"/>
      <c r="P14" s="46"/>
      <c r="Q14" s="46"/>
      <c r="R14" s="46"/>
      <c r="S14" s="46"/>
      <c r="T14" s="46"/>
      <c r="U14" s="46"/>
    </row>
    <row r="15" spans="2:21" ht="78.75">
      <c r="B15" s="33" t="s">
        <v>30</v>
      </c>
      <c r="C15" s="59">
        <v>8</v>
      </c>
      <c r="D15" s="60" t="s">
        <v>42</v>
      </c>
      <c r="E15" s="50" t="str">
        <f t="shared" si="0"/>
        <v>Penceta iris, Heidelberg</v>
      </c>
      <c r="F15" s="58" t="s">
        <v>33</v>
      </c>
      <c r="G15" s="59">
        <v>2</v>
      </c>
      <c r="H15" s="49"/>
      <c r="I15" s="49"/>
      <c r="J15" s="52">
        <f t="shared" si="1"/>
        <v>0</v>
      </c>
      <c r="K15" s="52">
        <f t="shared" si="2"/>
        <v>0</v>
      </c>
      <c r="L15" s="47" t="s">
        <v>32</v>
      </c>
      <c r="M15" s="57">
        <v>4333.333333333333</v>
      </c>
      <c r="N15" s="44"/>
      <c r="O15" s="44"/>
      <c r="P15" s="44"/>
      <c r="Q15" s="44"/>
      <c r="R15" s="44"/>
      <c r="S15" s="44"/>
      <c r="T15" s="44"/>
      <c r="U15" s="44"/>
    </row>
    <row r="16" spans="2:21" ht="78.75">
      <c r="B16" s="33" t="s">
        <v>30</v>
      </c>
      <c r="C16" s="59">
        <v>9</v>
      </c>
      <c r="D16" s="60" t="s">
        <v>43</v>
      </c>
      <c r="E16" s="50" t="str">
        <f t="shared" si="0"/>
        <v>Microfoarfece corneene tip Sauter</v>
      </c>
      <c r="F16" s="58" t="s">
        <v>33</v>
      </c>
      <c r="G16" s="59">
        <v>3</v>
      </c>
      <c r="H16" s="52"/>
      <c r="I16" s="52"/>
      <c r="J16" s="52">
        <f t="shared" si="1"/>
        <v>0</v>
      </c>
      <c r="K16" s="52">
        <f t="shared" si="2"/>
        <v>0</v>
      </c>
      <c r="L16" s="47" t="s">
        <v>32</v>
      </c>
      <c r="M16" s="57">
        <v>13250</v>
      </c>
      <c r="N16" s="45"/>
      <c r="O16" s="45"/>
      <c r="P16" s="44"/>
      <c r="Q16" s="44"/>
      <c r="R16" s="44"/>
      <c r="S16" s="44"/>
      <c r="T16" s="44"/>
      <c r="U16" s="44"/>
    </row>
    <row r="17" spans="2:21" ht="78.75">
      <c r="B17" s="33" t="s">
        <v>30</v>
      </c>
      <c r="C17" s="59">
        <v>10</v>
      </c>
      <c r="D17" s="60" t="s">
        <v>44</v>
      </c>
      <c r="E17" s="50" t="str">
        <f t="shared" si="0"/>
        <v>Pensa capsulorexis</v>
      </c>
      <c r="F17" s="58" t="s">
        <v>33</v>
      </c>
      <c r="G17" s="59">
        <v>1</v>
      </c>
      <c r="H17" s="52"/>
      <c r="I17" s="52"/>
      <c r="J17" s="52">
        <f t="shared" si="1"/>
        <v>0</v>
      </c>
      <c r="K17" s="52">
        <f t="shared" si="2"/>
        <v>0</v>
      </c>
      <c r="L17" s="47" t="s">
        <v>32</v>
      </c>
      <c r="M17" s="57">
        <v>3500</v>
      </c>
      <c r="N17" s="45"/>
      <c r="O17" s="45"/>
      <c r="P17" s="44"/>
      <c r="Q17" s="44"/>
      <c r="R17" s="44"/>
      <c r="S17" s="44"/>
      <c r="T17" s="44"/>
      <c r="U17" s="44"/>
    </row>
    <row r="18" spans="2:21" ht="78.75">
      <c r="B18" s="33" t="s">
        <v>30</v>
      </c>
      <c r="C18" s="59">
        <v>11</v>
      </c>
      <c r="D18" s="60" t="s">
        <v>45</v>
      </c>
      <c r="E18" s="50" t="str">
        <f t="shared" si="0"/>
        <v>Pensa  capsulorexis extrem delicat</v>
      </c>
      <c r="F18" s="58" t="s">
        <v>33</v>
      </c>
      <c r="G18" s="59">
        <v>2</v>
      </c>
      <c r="H18" s="52"/>
      <c r="I18" s="52"/>
      <c r="J18" s="52">
        <f t="shared" si="1"/>
        <v>0</v>
      </c>
      <c r="K18" s="52">
        <f t="shared" si="2"/>
        <v>0</v>
      </c>
      <c r="L18" s="47" t="s">
        <v>32</v>
      </c>
      <c r="M18" s="57">
        <v>6916.666666666667</v>
      </c>
      <c r="N18" s="45"/>
      <c r="O18" s="45"/>
      <c r="P18" s="45"/>
      <c r="Q18" s="45"/>
      <c r="R18" s="45"/>
      <c r="S18" s="45"/>
      <c r="T18" s="45"/>
      <c r="U18" s="45"/>
    </row>
    <row r="19" spans="2:21" ht="78.75">
      <c r="B19" s="33" t="s">
        <v>30</v>
      </c>
      <c r="C19" s="59">
        <v>12</v>
      </c>
      <c r="D19" s="60" t="s">
        <v>46</v>
      </c>
      <c r="E19" s="50" t="str">
        <f t="shared" si="0"/>
        <v>Chopper tip MYOSHI</v>
      </c>
      <c r="F19" s="58" t="s">
        <v>33</v>
      </c>
      <c r="G19" s="59">
        <v>2</v>
      </c>
      <c r="H19" s="52"/>
      <c r="I19" s="52"/>
      <c r="J19" s="52">
        <f t="shared" si="1"/>
        <v>0</v>
      </c>
      <c r="K19" s="52">
        <f t="shared" si="2"/>
        <v>0</v>
      </c>
      <c r="L19" s="47" t="s">
        <v>32</v>
      </c>
      <c r="M19" s="57">
        <v>5333.333333333333</v>
      </c>
      <c r="N19" s="45"/>
      <c r="O19" s="45"/>
      <c r="P19" s="45"/>
      <c r="Q19" s="45"/>
      <c r="R19" s="45"/>
      <c r="S19" s="45"/>
      <c r="T19" s="45"/>
      <c r="U19" s="45"/>
    </row>
    <row r="20" spans="2:21" ht="78.75">
      <c r="B20" s="33" t="s">
        <v>30</v>
      </c>
      <c r="C20" s="59">
        <v>13</v>
      </c>
      <c r="D20" s="60" t="s">
        <v>47</v>
      </c>
      <c r="E20" s="50" t="str">
        <f t="shared" si="0"/>
        <v>Chopper capete dublu funcționale</v>
      </c>
      <c r="F20" s="58" t="s">
        <v>33</v>
      </c>
      <c r="G20" s="59">
        <v>2</v>
      </c>
      <c r="H20" s="52"/>
      <c r="I20" s="52"/>
      <c r="J20" s="52">
        <f t="shared" si="1"/>
        <v>0</v>
      </c>
      <c r="K20" s="52">
        <f t="shared" si="2"/>
        <v>0</v>
      </c>
      <c r="L20" s="47" t="s">
        <v>32</v>
      </c>
      <c r="M20" s="57">
        <v>7000</v>
      </c>
      <c r="N20" s="45"/>
      <c r="O20" s="45"/>
      <c r="P20" s="45"/>
      <c r="Q20" s="45"/>
      <c r="R20" s="45"/>
      <c r="S20" s="45"/>
      <c r="T20" s="45"/>
      <c r="U20" s="45"/>
    </row>
    <row r="21" spans="2:13" s="45" customFormat="1" ht="12.75">
      <c r="B21" s="62"/>
      <c r="C21" s="63"/>
      <c r="D21" s="64"/>
      <c r="E21" s="65"/>
      <c r="F21" s="66"/>
      <c r="G21" s="63"/>
      <c r="H21" s="67"/>
      <c r="I21" s="67"/>
      <c r="J21" s="67"/>
      <c r="K21" s="67"/>
      <c r="L21" s="68"/>
      <c r="M21" s="69"/>
    </row>
    <row r="22" spans="10:13" ht="12.75">
      <c r="J22" s="1">
        <f>SUM(J8:J20)</f>
        <v>0</v>
      </c>
      <c r="K22" s="45">
        <f>SUM(K8:K20)</f>
        <v>0</v>
      </c>
      <c r="M22" s="61">
        <f>SUM(M8:M20)</f>
        <v>138750</v>
      </c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R19"/>
    </sheetView>
  </sheetViews>
  <sheetFormatPr defaultColWidth="9.140625" defaultRowHeight="12.75"/>
  <sheetData>
    <row r="11" spans="2:12" s="1" customFormat="1" ht="15.75">
      <c r="B11" s="9"/>
      <c r="C11" s="9"/>
      <c r="D11" s="9"/>
      <c r="E11" s="9"/>
      <c r="F11" s="10"/>
      <c r="G11" s="9"/>
      <c r="H11" s="11"/>
      <c r="I11" s="11"/>
      <c r="J11" s="9"/>
      <c r="K11" s="9"/>
      <c r="L11" s="9"/>
    </row>
    <row r="12" spans="2:12" s="1" customFormat="1" ht="15.75">
      <c r="B12" s="9"/>
      <c r="C12" s="9"/>
      <c r="D12" s="9"/>
      <c r="E12" s="9"/>
      <c r="F12" s="10"/>
      <c r="G12" s="9"/>
      <c r="H12" s="84" t="s">
        <v>25</v>
      </c>
      <c r="I12" s="84"/>
      <c r="J12" s="7" t="e">
        <f>SUM(#REF!)</f>
        <v>#REF!</v>
      </c>
      <c r="K12" s="7" t="e">
        <f>SUM(#REF!)</f>
        <v>#REF!</v>
      </c>
      <c r="L12" s="9"/>
    </row>
    <row r="13" s="1" customFormat="1" ht="15.75">
      <c r="F13" s="6"/>
    </row>
    <row r="14" s="1" customFormat="1" ht="15.75">
      <c r="F14" s="6"/>
    </row>
    <row r="15" s="8" customFormat="1" ht="20.25">
      <c r="D15" s="8" t="s">
        <v>15</v>
      </c>
    </row>
    <row r="16" s="8" customFormat="1" ht="20.25"/>
    <row r="17" s="8" customFormat="1" ht="20.25">
      <c r="D17" s="8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2024-03-19T10:41:02Z</dcterms:modified>
  <cp:category/>
  <cp:version/>
  <cp:contentType/>
  <cp:contentStatus/>
</cp:coreProperties>
</file>